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tiselevatorjpn-my.sharepoint.com/personal/satotk_otis_com/Documents/デスクトップ/業務用フォルダ/PUシート見直し/2613/"/>
    </mc:Choice>
  </mc:AlternateContent>
  <xr:revisionPtr revIDLastSave="15" documentId="8_{E7B5E7F4-257B-4F5B-AD76-28D8F095A4B1}" xr6:coauthVersionLast="47" xr6:coauthVersionMax="47" xr10:uidLastSave="{8B05D682-1BDE-4015-A68E-CAE059F6DC99}"/>
  <bookViews>
    <workbookView xWindow="-110" yWindow="-110" windowWidth="19420" windowHeight="11620" tabRatio="854" xr2:uid="{00000000-000D-0000-FFFF-FFFF00000000}"/>
  </bookViews>
  <sheets>
    <sheet name="ENNSNN-2613" sheetId="51" r:id="rId1"/>
    <sheet name="改定履歴" sheetId="52" state="hidden" r:id="rId2"/>
  </sheets>
  <definedNames>
    <definedName name="_xlnm.Print_Area" localSheetId="0">'ENNSNN-2613'!$E$3:$CK$120</definedName>
    <definedName name="_xlnm.Print_Area" localSheetId="1">改定履歴!$A$1:$B$21</definedName>
    <definedName name="_xlnm.Print_Titles" localSheetId="0">'ENNSNN-2613'!$3:$19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B81" i="51" l="1"/>
  <c r="BW81" i="51"/>
  <c r="CG81" i="51" l="1"/>
  <c r="AB90" i="51"/>
  <c r="CT24" i="51"/>
  <c r="CS40" i="51"/>
  <c r="CT41" i="51" s="1"/>
  <c r="CS27" i="51"/>
  <c r="CT28" i="51" s="1"/>
  <c r="CT37" i="51"/>
  <c r="CT42" i="51" l="1"/>
  <c r="CT44" i="51"/>
  <c r="BI35" i="51" s="1"/>
  <c r="CT48" i="51"/>
  <c r="BO35" i="51" s="1"/>
  <c r="CT45" i="51"/>
  <c r="CT46" i="51"/>
  <c r="CT47" i="51"/>
  <c r="BW51" i="51"/>
  <c r="BW55" i="51"/>
  <c r="CG55" i="51"/>
  <c r="CG51" i="51"/>
  <c r="CV63" i="51"/>
  <c r="CT63" i="51" s="1"/>
  <c r="CV65" i="51"/>
  <c r="CT65" i="51" s="1"/>
  <c r="BJ78" i="51" s="1"/>
  <c r="CV64" i="51"/>
  <c r="CT64" i="51" s="1"/>
  <c r="CG70" i="51" l="1"/>
  <c r="BW70" i="51"/>
  <c r="CT29" i="51"/>
  <c r="CT35" i="51" l="1"/>
  <c r="BO27" i="51" s="1"/>
  <c r="CT33" i="51"/>
  <c r="CT34" i="51"/>
  <c r="CT31" i="51"/>
  <c r="CT32" i="51"/>
  <c r="BI27" i="51" l="1"/>
  <c r="BW30" i="51"/>
  <c r="CG22" i="51" l="1"/>
  <c r="CS51" i="51"/>
  <c r="CT51" i="51"/>
  <c r="BW22" i="51"/>
  <c r="CB30" i="51"/>
  <c r="CG30" i="51"/>
  <c r="CB22" i="5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Takashi Ichinowatari</author>
    <author>UTC SOE User</author>
    <author>shirahh</author>
  </authors>
  <commentList>
    <comment ref="Q8" authorId="0" shapeId="0" xr:uid="{00000000-0006-0000-0000-000001000000}">
      <text>
        <r>
          <rPr>
            <b/>
            <sz val="9"/>
            <color indexed="81"/>
            <rFont val="MS P ゴシック"/>
            <family val="3"/>
            <charset val="128"/>
          </rPr>
          <t>書式設定変更可</t>
        </r>
      </text>
    </comment>
    <comment ref="AW8" authorId="1" shapeId="0" xr:uid="{8A2FCD78-DB44-46A7-ACB5-BB0061B688C2}">
      <text>
        <r>
          <rPr>
            <b/>
            <sz val="9"/>
            <color indexed="81"/>
            <rFont val="ＭＳ Ｐゴシック"/>
            <family val="3"/>
            <charset val="128"/>
          </rPr>
          <t>かご内銘板地にて確認する</t>
        </r>
      </text>
    </comment>
    <comment ref="AW10" authorId="1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定格速度を選択する</t>
        </r>
      </text>
    </comment>
    <comment ref="AW12" authorId="1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駆動方式を選択する</t>
        </r>
      </text>
    </comment>
    <comment ref="BW14" authorId="1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手動にて記入</t>
        </r>
      </text>
    </comment>
    <comment ref="BJ52" authorId="1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測定値を記入
対象外は"-"</t>
        </r>
      </text>
    </comment>
    <comment ref="BJ56" authorId="1" shapeId="0" xr:uid="{00000000-0006-0000-00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測定値を記入
対象外は"-"</t>
        </r>
      </text>
    </comment>
    <comment ref="BJ78" authorId="1" shapeId="0" xr:uid="{00000000-0006-0000-00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定格速度、釣合いおもり底部すき間を記入すると自動計算</t>
        </r>
      </text>
    </comment>
    <comment ref="BJ87" authorId="1" shapeId="0" xr:uid="{FBB36C9B-66A6-4F23-90E5-7320D958D30C}">
      <text>
        <r>
          <rPr>
            <b/>
            <sz val="8"/>
            <color indexed="81"/>
            <rFont val="ＭＳ Ｐゴシック"/>
            <family val="3"/>
            <charset val="128"/>
          </rPr>
          <t>前回釣合いおもりすき間測定値を記入
データが無い場合は　不明　を記入</t>
        </r>
      </text>
    </comment>
    <comment ref="AB90" authorId="2" shapeId="0" xr:uid="{49219AEB-3108-4198-98C8-4A09A61802B4}">
      <text>
        <r>
          <rPr>
            <sz val="9"/>
            <color indexed="81"/>
            <rFont val="MS P ゴシック"/>
            <family val="3"/>
            <charset val="128"/>
          </rPr>
          <t>駆動方式選択
自動表示</t>
        </r>
      </text>
    </comment>
    <comment ref="BJ94" authorId="1" shapeId="0" xr:uid="{00000000-0006-0000-00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今回釣合いおもりすき間測定値を記入</t>
        </r>
      </text>
    </comment>
  </commentList>
</comments>
</file>

<file path=xl/sharedStrings.xml><?xml version="1.0" encoding="utf-8"?>
<sst xmlns="http://schemas.openxmlformats.org/spreadsheetml/2006/main" count="181" uniqueCount="139">
  <si>
    <t>検査項目</t>
    <rPh sb="0" eb="2">
      <t>ケンサ</t>
    </rPh>
    <rPh sb="2" eb="4">
      <t>コウモク</t>
    </rPh>
    <phoneticPr fontId="20"/>
  </si>
  <si>
    <t>検査事項</t>
    <rPh sb="0" eb="2">
      <t>ケンサ</t>
    </rPh>
    <rPh sb="2" eb="4">
      <t>ジコウ</t>
    </rPh>
    <phoneticPr fontId="20"/>
  </si>
  <si>
    <t>判定基準</t>
    <rPh sb="0" eb="2">
      <t>ハンテイ</t>
    </rPh>
    <rPh sb="2" eb="4">
      <t>キジュン</t>
    </rPh>
    <phoneticPr fontId="20"/>
  </si>
  <si>
    <t>検査方法</t>
    <rPh sb="0" eb="2">
      <t>ケンサ</t>
    </rPh>
    <rPh sb="2" eb="4">
      <t>ホウホウ</t>
    </rPh>
    <phoneticPr fontId="20"/>
  </si>
  <si>
    <t>測定値･確認記録</t>
    <rPh sb="0" eb="3">
      <t>ソクテイチ</t>
    </rPh>
    <rPh sb="4" eb="6">
      <t>カクニン</t>
    </rPh>
    <rPh sb="6" eb="8">
      <t>キロク</t>
    </rPh>
    <phoneticPr fontId="20"/>
  </si>
  <si>
    <t>結果</t>
    <rPh sb="0" eb="2">
      <t>ケッカ</t>
    </rPh>
    <phoneticPr fontId="20"/>
  </si>
  <si>
    <t>目視により確認する｡</t>
    <rPh sb="0" eb="2">
      <t>モクシ</t>
    </rPh>
    <rPh sb="5" eb="7">
      <t>カクニン</t>
    </rPh>
    <phoneticPr fontId="20"/>
  </si>
  <si>
    <t>目視及び触診により
確認する｡</t>
    <rPh sb="0" eb="2">
      <t>モクシ</t>
    </rPh>
    <rPh sb="2" eb="3">
      <t>オヨ</t>
    </rPh>
    <rPh sb="4" eb="6">
      <t>ショクシン</t>
    </rPh>
    <rPh sb="10" eb="12">
      <t>カクニン</t>
    </rPh>
    <phoneticPr fontId="20"/>
  </si>
  <si>
    <t>指摘なし</t>
    <rPh sb="0" eb="2">
      <t>シテキ</t>
    </rPh>
    <phoneticPr fontId="20"/>
  </si>
  <si>
    <t>要是正</t>
    <rPh sb="0" eb="1">
      <t>ヨウ</t>
    </rPh>
    <rPh sb="1" eb="3">
      <t>ゼセイ</t>
    </rPh>
    <phoneticPr fontId="20"/>
  </si>
  <si>
    <t>昇降機番号 :</t>
    <rPh sb="0" eb="3">
      <t>ショウコウキ</t>
    </rPh>
    <rPh sb="3" eb="5">
      <t>バンゴウ</t>
    </rPh>
    <phoneticPr fontId="20"/>
  </si>
  <si>
    <t xml:space="preserve">登録番号           </t>
    <rPh sb="0" eb="2">
      <t>トウロク</t>
    </rPh>
    <rPh sb="2" eb="4">
      <t>バンゴウ</t>
    </rPh>
    <phoneticPr fontId="20"/>
  </si>
  <si>
    <t xml:space="preserve">建築物等の名称 </t>
    <rPh sb="0" eb="2">
      <t>ケンチク</t>
    </rPh>
    <rPh sb="2" eb="3">
      <t>ブツ</t>
    </rPh>
    <rPh sb="3" eb="4">
      <t>トウ</t>
    </rPh>
    <rPh sb="5" eb="7">
      <t>メイショウ</t>
    </rPh>
    <phoneticPr fontId="20"/>
  </si>
  <si>
    <t>:</t>
    <phoneticPr fontId="20"/>
  </si>
  <si>
    <t>:</t>
    <phoneticPr fontId="20"/>
  </si>
  <si>
    <t>(1)</t>
    <phoneticPr fontId="20"/>
  </si>
  <si>
    <t>mm</t>
    <phoneticPr fontId="20"/>
  </si>
  <si>
    <t>号機</t>
    <rPh sb="0" eb="2">
      <t>ゴウキ</t>
    </rPh>
    <phoneticPr fontId="20"/>
  </si>
  <si>
    <t>特記事項</t>
    <rPh sb="0" eb="2">
      <t>トッキ</t>
    </rPh>
    <rPh sb="2" eb="4">
      <t>ジコウ</t>
    </rPh>
    <phoneticPr fontId="20"/>
  </si>
  <si>
    <t>指摘の具体的内容等</t>
    <rPh sb="0" eb="2">
      <t>シテキ</t>
    </rPh>
    <rPh sb="3" eb="6">
      <t>グタイテキ</t>
    </rPh>
    <rPh sb="6" eb="8">
      <t>ナイヨウ</t>
    </rPh>
    <rPh sb="8" eb="9">
      <t>トウ</t>
    </rPh>
    <phoneticPr fontId="20"/>
  </si>
  <si>
    <t>改善策の具体的内容等</t>
    <rPh sb="0" eb="3">
      <t>カイゼンサク</t>
    </rPh>
    <rPh sb="4" eb="7">
      <t>グタイテキ</t>
    </rPh>
    <rPh sb="7" eb="9">
      <t>ナイヨウ</t>
    </rPh>
    <rPh sb="9" eb="10">
      <t>トウ</t>
    </rPh>
    <phoneticPr fontId="20"/>
  </si>
  <si>
    <t>年月</t>
    <rPh sb="0" eb="1">
      <t>ネン</t>
    </rPh>
    <rPh sb="1" eb="2">
      <t>ツキ</t>
    </rPh>
    <phoneticPr fontId="20"/>
  </si>
  <si>
    <t>改善（予定）</t>
    <rPh sb="0" eb="2">
      <t>カイゼン</t>
    </rPh>
    <rPh sb="3" eb="5">
      <t>ヨテイ</t>
    </rPh>
    <phoneticPr fontId="20"/>
  </si>
  <si>
    <t>大臣認定番号</t>
    <rPh sb="0" eb="2">
      <t>ダイジン</t>
    </rPh>
    <rPh sb="2" eb="4">
      <t>ニンテイ</t>
    </rPh>
    <rPh sb="4" eb="6">
      <t>バンゴウ</t>
    </rPh>
    <phoneticPr fontId="20"/>
  </si>
  <si>
    <t>ｋｇ</t>
    <phoneticPr fontId="20"/>
  </si>
  <si>
    <t>積載量 :</t>
    <rPh sb="0" eb="3">
      <t>セキサイリョウ</t>
    </rPh>
    <phoneticPr fontId="20"/>
  </si>
  <si>
    <t>定格速度 :</t>
    <rPh sb="0" eb="2">
      <t>テイカク</t>
    </rPh>
    <rPh sb="2" eb="4">
      <t>ソクド</t>
    </rPh>
    <phoneticPr fontId="20"/>
  </si>
  <si>
    <t>-</t>
    <phoneticPr fontId="20"/>
  </si>
  <si>
    <t>〇</t>
    <phoneticPr fontId="20"/>
  </si>
  <si>
    <t>●</t>
    <phoneticPr fontId="20"/>
  </si>
  <si>
    <t>-</t>
    <phoneticPr fontId="20"/>
  </si>
  <si>
    <t>積載</t>
    <rPh sb="0" eb="2">
      <t>セキサイ</t>
    </rPh>
    <phoneticPr fontId="20"/>
  </si>
  <si>
    <t>速度</t>
    <rPh sb="0" eb="2">
      <t>ソクド</t>
    </rPh>
    <phoneticPr fontId="20"/>
  </si>
  <si>
    <t>元号</t>
    <rPh sb="0" eb="2">
      <t>ゲンゴウ</t>
    </rPh>
    <phoneticPr fontId="20"/>
  </si>
  <si>
    <t>昭和</t>
    <rPh sb="0" eb="2">
      <t>ショウワ</t>
    </rPh>
    <phoneticPr fontId="20"/>
  </si>
  <si>
    <t>平成</t>
    <rPh sb="0" eb="2">
      <t>ヘイセイ</t>
    </rPh>
    <phoneticPr fontId="20"/>
  </si>
  <si>
    <t>手動で判定する。</t>
    <rPh sb="0" eb="2">
      <t>シュドウ</t>
    </rPh>
    <rPh sb="3" eb="5">
      <t>ハンテイ</t>
    </rPh>
    <phoneticPr fontId="20"/>
  </si>
  <si>
    <t>測定値を記入すると自動で判定される。</t>
    <rPh sb="0" eb="3">
      <t>ソクテイチ</t>
    </rPh>
    <rPh sb="4" eb="6">
      <t>キニュウ</t>
    </rPh>
    <rPh sb="9" eb="11">
      <t>ジドウ</t>
    </rPh>
    <rPh sb="12" eb="14">
      <t>ハンテイ</t>
    </rPh>
    <phoneticPr fontId="20"/>
  </si>
  <si>
    <t>令和</t>
    <rPh sb="0" eb="1">
      <t>レイ</t>
    </rPh>
    <rPh sb="1" eb="2">
      <t>ワ</t>
    </rPh>
    <phoneticPr fontId="20"/>
  </si>
  <si>
    <t>ポリウレタン製緩衝材</t>
    <rPh sb="6" eb="7">
      <t>セイ</t>
    </rPh>
    <rPh sb="7" eb="8">
      <t>ユル</t>
    </rPh>
    <rPh sb="8" eb="9">
      <t>ショウ</t>
    </rPh>
    <rPh sb="9" eb="10">
      <t>ザイ</t>
    </rPh>
    <phoneticPr fontId="20"/>
  </si>
  <si>
    <t>製造年月日</t>
    <rPh sb="0" eb="2">
      <t>セイゾウ</t>
    </rPh>
    <rPh sb="2" eb="5">
      <t>ネンガッピ</t>
    </rPh>
    <phoneticPr fontId="20"/>
  </si>
  <si>
    <t>年</t>
    <rPh sb="0" eb="1">
      <t>ネン</t>
    </rPh>
    <phoneticPr fontId="20"/>
  </si>
  <si>
    <t>設置及び取付けの状況</t>
    <rPh sb="0" eb="2">
      <t>セッチ</t>
    </rPh>
    <rPh sb="2" eb="3">
      <t>オヨ</t>
    </rPh>
    <rPh sb="4" eb="6">
      <t>トリツ</t>
    </rPh>
    <rPh sb="8" eb="10">
      <t>ジョウキョウ</t>
    </rPh>
    <phoneticPr fontId="20"/>
  </si>
  <si>
    <t>緩衝材の締結部が堅固でないこと。</t>
    <rPh sb="4" eb="6">
      <t>テイケツ</t>
    </rPh>
    <rPh sb="6" eb="7">
      <t>ブ</t>
    </rPh>
    <rPh sb="8" eb="10">
      <t>ケンゴ</t>
    </rPh>
    <phoneticPr fontId="20"/>
  </si>
  <si>
    <t>ヵ月</t>
    <phoneticPr fontId="20"/>
  </si>
  <si>
    <t>ENNSNN-2613</t>
    <phoneticPr fontId="20"/>
  </si>
  <si>
    <t>手動で判定する。</t>
    <phoneticPr fontId="20"/>
  </si>
  <si>
    <t>多孔性弾性体が鋼板プレートからはずれていること。</t>
    <rPh sb="0" eb="3">
      <t>タコウセイ</t>
    </rPh>
    <rPh sb="3" eb="4">
      <t>タマ</t>
    </rPh>
    <rPh sb="4" eb="5">
      <t>セイ</t>
    </rPh>
    <rPh sb="5" eb="6">
      <t>タイ</t>
    </rPh>
    <rPh sb="7" eb="9">
      <t>コウバン</t>
    </rPh>
    <phoneticPr fontId="20"/>
  </si>
  <si>
    <t>多孔性弾性体に10㎜を超える亀裂が生じていること。又は中央部が5㎜を超えて陥没していること。</t>
    <rPh sb="11" eb="12">
      <t>コ</t>
    </rPh>
    <rPh sb="14" eb="16">
      <t>キレツ</t>
    </rPh>
    <rPh sb="17" eb="18">
      <t>ショウ</t>
    </rPh>
    <rPh sb="25" eb="26">
      <t>マタ</t>
    </rPh>
    <rPh sb="27" eb="30">
      <t>チュウオウブ</t>
    </rPh>
    <rPh sb="34" eb="35">
      <t>コ</t>
    </rPh>
    <rPh sb="37" eb="39">
      <t>カンボツ</t>
    </rPh>
    <phoneticPr fontId="20"/>
  </si>
  <si>
    <t>目視により確認する。</t>
    <rPh sb="0" eb="2">
      <t>モクシ</t>
    </rPh>
    <rPh sb="5" eb="7">
      <t>カクニン</t>
    </rPh>
    <phoneticPr fontId="20"/>
  </si>
  <si>
    <t>多孔性弾性体の高さを測定する。</t>
    <rPh sb="10" eb="12">
      <t>ソクテイ</t>
    </rPh>
    <phoneticPr fontId="20"/>
  </si>
  <si>
    <t>次回の定期検査時までに10年を超えていること。（要重点点検）</t>
    <rPh sb="0" eb="2">
      <t>ジカイ</t>
    </rPh>
    <rPh sb="3" eb="7">
      <t>テイキケンサ</t>
    </rPh>
    <rPh sb="7" eb="8">
      <t>ジ</t>
    </rPh>
    <rPh sb="24" eb="29">
      <t>ヨウジュウテンテンケン</t>
    </rPh>
    <phoneticPr fontId="20"/>
  </si>
  <si>
    <t>硬度の状況</t>
    <rPh sb="0" eb="2">
      <t>コウド</t>
    </rPh>
    <rPh sb="3" eb="5">
      <t>ジョウキョウ</t>
    </rPh>
    <phoneticPr fontId="20"/>
  </si>
  <si>
    <t>JIS B4633の十字ねじ回しH型2番を多孔性弾力体に片手で押し込んだ後、手を放す。</t>
    <rPh sb="10" eb="12">
      <t>ジュウジ</t>
    </rPh>
    <rPh sb="14" eb="15">
      <t>マワ</t>
    </rPh>
    <rPh sb="17" eb="18">
      <t>ガタ</t>
    </rPh>
    <rPh sb="19" eb="20">
      <t>バン</t>
    </rPh>
    <rPh sb="21" eb="24">
      <t>タコウセイ</t>
    </rPh>
    <rPh sb="24" eb="26">
      <t>ダンリョク</t>
    </rPh>
    <rPh sb="26" eb="27">
      <t>タイ</t>
    </rPh>
    <rPh sb="28" eb="30">
      <t>カタテ</t>
    </rPh>
    <rPh sb="31" eb="32">
      <t>オ</t>
    </rPh>
    <rPh sb="33" eb="34">
      <t>コ</t>
    </rPh>
    <rPh sb="36" eb="37">
      <t>アト</t>
    </rPh>
    <rPh sb="38" eb="39">
      <t>テ</t>
    </rPh>
    <rPh sb="40" eb="41">
      <t>ハナ</t>
    </rPh>
    <phoneticPr fontId="20"/>
  </si>
  <si>
    <t>10㎜以上押し込むことができ、手を放しても押し込まれた状態が継続すること。</t>
    <rPh sb="3" eb="5">
      <t>イジョウ</t>
    </rPh>
    <rPh sb="5" eb="6">
      <t>オ</t>
    </rPh>
    <rPh sb="7" eb="8">
      <t>コ</t>
    </rPh>
    <rPh sb="15" eb="16">
      <t>テ</t>
    </rPh>
    <rPh sb="17" eb="18">
      <t>ハナ</t>
    </rPh>
    <rPh sb="21" eb="22">
      <t>オ</t>
    </rPh>
    <rPh sb="23" eb="24">
      <t>コ</t>
    </rPh>
    <rPh sb="27" eb="29">
      <t>ジョウタイ</t>
    </rPh>
    <rPh sb="30" eb="32">
      <t>ケイゾク</t>
    </rPh>
    <phoneticPr fontId="20"/>
  </si>
  <si>
    <t>水、油の浸漬状況</t>
    <rPh sb="0" eb="1">
      <t>ミズ</t>
    </rPh>
    <rPh sb="2" eb="3">
      <t>アブラ</t>
    </rPh>
    <rPh sb="4" eb="6">
      <t>シンセキ</t>
    </rPh>
    <rPh sb="6" eb="8">
      <t>ジョウキョウ</t>
    </rPh>
    <phoneticPr fontId="20"/>
  </si>
  <si>
    <t>ウエス等で表面を拭き取った後、緩衝材を手で押す。</t>
    <rPh sb="3" eb="4">
      <t>トウ</t>
    </rPh>
    <rPh sb="5" eb="7">
      <t>ヒョウメン</t>
    </rPh>
    <rPh sb="8" eb="9">
      <t>フ</t>
    </rPh>
    <rPh sb="10" eb="11">
      <t>ト</t>
    </rPh>
    <rPh sb="13" eb="14">
      <t>アト</t>
    </rPh>
    <rPh sb="15" eb="16">
      <t>ユル</t>
    </rPh>
    <rPh sb="19" eb="20">
      <t>テ</t>
    </rPh>
    <rPh sb="21" eb="22">
      <t>オ</t>
    </rPh>
    <phoneticPr fontId="20"/>
  </si>
  <si>
    <t>水分または油分が滲みだすこと。又は押した手に水分又は油分が付着すること。</t>
    <rPh sb="0" eb="2">
      <t>スイブン</t>
    </rPh>
    <rPh sb="5" eb="7">
      <t>アブラブン</t>
    </rPh>
    <rPh sb="8" eb="9">
      <t>ニジ</t>
    </rPh>
    <rPh sb="15" eb="16">
      <t>マタ</t>
    </rPh>
    <rPh sb="17" eb="18">
      <t>オ</t>
    </rPh>
    <rPh sb="20" eb="21">
      <t>テ</t>
    </rPh>
    <rPh sb="22" eb="24">
      <t>スイブン</t>
    </rPh>
    <rPh sb="24" eb="25">
      <t>マタ</t>
    </rPh>
    <rPh sb="26" eb="28">
      <t>ユブン</t>
    </rPh>
    <rPh sb="29" eb="31">
      <t>フチャク</t>
    </rPh>
    <phoneticPr fontId="20"/>
  </si>
  <si>
    <t>経過年数を記入すると自動で判定される。</t>
    <rPh sb="0" eb="2">
      <t>ケイカ</t>
    </rPh>
    <rPh sb="2" eb="4">
      <t>ネンスウ</t>
    </rPh>
    <rPh sb="5" eb="7">
      <t>キニュウ</t>
    </rPh>
    <rPh sb="10" eb="12">
      <t>ジドウ</t>
    </rPh>
    <rPh sb="13" eb="15">
      <t>ハンテイ</t>
    </rPh>
    <phoneticPr fontId="20"/>
  </si>
  <si>
    <t>(2)</t>
    <phoneticPr fontId="20"/>
  </si>
  <si>
    <t>すき間の状況</t>
    <rPh sb="2" eb="3">
      <t>マ</t>
    </rPh>
    <rPh sb="4" eb="6">
      <t>ジョウキョウ</t>
    </rPh>
    <phoneticPr fontId="20"/>
  </si>
  <si>
    <t>すき間を測定する。</t>
    <rPh sb="2" eb="3">
      <t>マ</t>
    </rPh>
    <rPh sb="4" eb="6">
      <t>ソクテイ</t>
    </rPh>
    <phoneticPr fontId="20"/>
  </si>
  <si>
    <t>かご上
頂部
すき間</t>
    <rPh sb="2" eb="3">
      <t>ウエ</t>
    </rPh>
    <rPh sb="4" eb="6">
      <t>チョウブ</t>
    </rPh>
    <rPh sb="9" eb="10">
      <t>マ</t>
    </rPh>
    <phoneticPr fontId="20"/>
  </si>
  <si>
    <t>(3)</t>
    <phoneticPr fontId="20"/>
  </si>
  <si>
    <t>すき間の状況</t>
    <phoneticPr fontId="20"/>
  </si>
  <si>
    <t>最小値：</t>
    <rPh sb="0" eb="3">
      <t>サイショウチ</t>
    </rPh>
    <phoneticPr fontId="20"/>
  </si>
  <si>
    <t>最大値：</t>
    <rPh sb="0" eb="3">
      <t>サイダイチ</t>
    </rPh>
    <phoneticPr fontId="20"/>
  </si>
  <si>
    <t>番号</t>
    <rPh sb="0" eb="2">
      <t>バンゴウ</t>
    </rPh>
    <phoneticPr fontId="20"/>
  </si>
  <si>
    <t>ピット
釣合い
おもり
底部
すき間</t>
    <phoneticPr fontId="20"/>
  </si>
  <si>
    <t>駆動方式</t>
    <rPh sb="0" eb="2">
      <t>クドウ</t>
    </rPh>
    <rPh sb="2" eb="4">
      <t>ホウシキ</t>
    </rPh>
    <phoneticPr fontId="20"/>
  </si>
  <si>
    <t>ロープ式</t>
    <rPh sb="3" eb="4">
      <t>シキ</t>
    </rPh>
    <phoneticPr fontId="20"/>
  </si>
  <si>
    <t>駆動方式 :</t>
    <rPh sb="0" eb="2">
      <t>クドウ</t>
    </rPh>
    <rPh sb="2" eb="4">
      <t>ホウシキ</t>
    </rPh>
    <phoneticPr fontId="20"/>
  </si>
  <si>
    <t>年月日</t>
    <rPh sb="0" eb="3">
      <t>ネンガッピ</t>
    </rPh>
    <phoneticPr fontId="20"/>
  </si>
  <si>
    <t>改定内容</t>
    <rPh sb="0" eb="4">
      <t>カイテイナイヨウ</t>
    </rPh>
    <phoneticPr fontId="20"/>
  </si>
  <si>
    <t>新規発行</t>
    <rPh sb="0" eb="2">
      <t>シンキ</t>
    </rPh>
    <rPh sb="2" eb="4">
      <t>ハッコウ</t>
    </rPh>
    <phoneticPr fontId="20"/>
  </si>
  <si>
    <t>※釣合いおもりすき間を確認申請書類、またはレイアウトにて確認する。</t>
    <rPh sb="1" eb="3">
      <t>ツリア</t>
    </rPh>
    <rPh sb="9" eb="10">
      <t>マ</t>
    </rPh>
    <rPh sb="11" eb="13">
      <t>カクニン</t>
    </rPh>
    <rPh sb="13" eb="15">
      <t>シンセイ</t>
    </rPh>
    <rPh sb="15" eb="17">
      <t>ショルイ</t>
    </rPh>
    <rPh sb="28" eb="30">
      <t>カクニン</t>
    </rPh>
    <phoneticPr fontId="20"/>
  </si>
  <si>
    <t>下記式により計算された値未満であること。</t>
    <rPh sb="0" eb="2">
      <t>カキ</t>
    </rPh>
    <rPh sb="2" eb="3">
      <t>シキ</t>
    </rPh>
    <rPh sb="6" eb="8">
      <t>ケイサン</t>
    </rPh>
    <rPh sb="11" eb="12">
      <t>アタイ</t>
    </rPh>
    <rPh sb="12" eb="14">
      <t>ミマン</t>
    </rPh>
    <phoneticPr fontId="20"/>
  </si>
  <si>
    <t>H＝S＋R＋J＋C</t>
    <phoneticPr fontId="20"/>
  </si>
  <si>
    <t>S</t>
    <phoneticPr fontId="20"/>
  </si>
  <si>
    <t>R</t>
    <phoneticPr fontId="20"/>
  </si>
  <si>
    <t>J</t>
    <phoneticPr fontId="20"/>
  </si>
  <si>
    <t>S：ストローク（7.2)</t>
    <phoneticPr fontId="20"/>
  </si>
  <si>
    <t>R：ピットカウンター</t>
    <phoneticPr fontId="20"/>
  </si>
  <si>
    <t>J：飛び上がり代</t>
    <phoneticPr fontId="20"/>
  </si>
  <si>
    <t>C：2.5</t>
    <phoneticPr fontId="20"/>
  </si>
  <si>
    <t>H</t>
    <phoneticPr fontId="20"/>
  </si>
  <si>
    <t>C</t>
    <phoneticPr fontId="20"/>
  </si>
  <si>
    <t>m/min</t>
    <phoneticPr fontId="20"/>
  </si>
  <si>
    <t>ｍｍ</t>
    <phoneticPr fontId="20"/>
  </si>
  <si>
    <t>（単位cm)</t>
    <rPh sb="1" eb="3">
      <t>タンイ</t>
    </rPh>
    <phoneticPr fontId="20"/>
  </si>
  <si>
    <t>かご側</t>
    <rPh sb="2" eb="3">
      <t>ガワ</t>
    </rPh>
    <phoneticPr fontId="20"/>
  </si>
  <si>
    <t>つり合いおもり側</t>
    <rPh sb="2" eb="3">
      <t>ア</t>
    </rPh>
    <rPh sb="7" eb="8">
      <t>ガワ</t>
    </rPh>
    <phoneticPr fontId="20"/>
  </si>
  <si>
    <t>計算値</t>
    <rPh sb="0" eb="3">
      <t>ケイサンチ</t>
    </rPh>
    <phoneticPr fontId="20"/>
  </si>
  <si>
    <t>実測値</t>
    <rPh sb="0" eb="3">
      <t>ジッソクチ</t>
    </rPh>
    <phoneticPr fontId="20"/>
  </si>
  <si>
    <t>すき間を測定する。</t>
    <rPh sb="2" eb="3">
      <t>マ</t>
    </rPh>
    <phoneticPr fontId="20"/>
  </si>
  <si>
    <t>J=（45_63m/min）2.9cm</t>
    <phoneticPr fontId="20"/>
  </si>
  <si>
    <t>J=（60_78m/min）4.4cm</t>
    <phoneticPr fontId="20"/>
  </si>
  <si>
    <t>検査者氏名</t>
    <rPh sb="0" eb="2">
      <t>ケンサ</t>
    </rPh>
    <rPh sb="2" eb="3">
      <t>シャ</t>
    </rPh>
    <rPh sb="3" eb="5">
      <t>シメイ</t>
    </rPh>
    <phoneticPr fontId="20"/>
  </si>
  <si>
    <t>J：(30,45m/min=2.9cm　60m/min=4.4cm)</t>
    <phoneticPr fontId="20"/>
  </si>
  <si>
    <t>製造日から10年を超えていること。
（要是正）</t>
    <rPh sb="0" eb="3">
      <t>セイゾウビ</t>
    </rPh>
    <rPh sb="7" eb="8">
      <t>ネン</t>
    </rPh>
    <rPh sb="9" eb="10">
      <t>コ</t>
    </rPh>
    <rPh sb="19" eb="22">
      <t>ヨウゼセイ</t>
    </rPh>
    <phoneticPr fontId="20"/>
  </si>
  <si>
    <t>損傷及び変形の
状況</t>
    <rPh sb="0" eb="2">
      <t>ソンショウ</t>
    </rPh>
    <rPh sb="2" eb="3">
      <t>オヨ</t>
    </rPh>
    <rPh sb="4" eb="6">
      <t>ヘンケイ</t>
    </rPh>
    <rPh sb="8" eb="10">
      <t>ジョウキョウ</t>
    </rPh>
    <phoneticPr fontId="20"/>
  </si>
  <si>
    <t>計算値は自動計算</t>
    <rPh sb="0" eb="3">
      <t>ケイサンチ</t>
    </rPh>
    <rPh sb="4" eb="8">
      <t>ジドウケイサン</t>
    </rPh>
    <phoneticPr fontId="20"/>
  </si>
  <si>
    <t>V=調速機の加速スイッチ作動速度（単位　m/min）</t>
    <rPh sb="2" eb="5">
      <t>チョウソクキ</t>
    </rPh>
    <rPh sb="6" eb="8">
      <t>カソク</t>
    </rPh>
    <rPh sb="12" eb="16">
      <t>サドウソクド</t>
    </rPh>
    <rPh sb="17" eb="19">
      <t>タンイ</t>
    </rPh>
    <phoneticPr fontId="20"/>
  </si>
  <si>
    <t>実測値を記入すると自動で判定される。</t>
    <rPh sb="0" eb="3">
      <t>ジッソクチ</t>
    </rPh>
    <rPh sb="4" eb="6">
      <t>キニュウ</t>
    </rPh>
    <rPh sb="9" eb="11">
      <t>ジドウ</t>
    </rPh>
    <rPh sb="12" eb="14">
      <t>ハンテイ</t>
    </rPh>
    <phoneticPr fontId="20"/>
  </si>
  <si>
    <t>平形ロープ式</t>
    <rPh sb="0" eb="2">
      <t>ヒラカタ</t>
    </rPh>
    <rPh sb="5" eb="6">
      <t>シキ</t>
    </rPh>
    <phoneticPr fontId="20"/>
  </si>
  <si>
    <t>検査日 :</t>
    <rPh sb="0" eb="3">
      <t>ケンサビ</t>
    </rPh>
    <phoneticPr fontId="20"/>
  </si>
  <si>
    <t>月</t>
    <rPh sb="0" eb="1">
      <t>ツキ</t>
    </rPh>
    <phoneticPr fontId="20"/>
  </si>
  <si>
    <t>日</t>
    <rPh sb="0" eb="1">
      <t>ヒ</t>
    </rPh>
    <phoneticPr fontId="20"/>
  </si>
  <si>
    <t>要重点
点検</t>
    <rPh sb="0" eb="1">
      <t>ヨウ</t>
    </rPh>
    <rPh sb="1" eb="3">
      <t>ジュウテン</t>
    </rPh>
    <rPh sb="4" eb="6">
      <t>テンケン</t>
    </rPh>
    <phoneticPr fontId="20"/>
  </si>
  <si>
    <t>製造年月日</t>
  </si>
  <si>
    <t>月</t>
    <rPh sb="0" eb="1">
      <t>ガツ</t>
    </rPh>
    <phoneticPr fontId="20"/>
  </si>
  <si>
    <t>日</t>
    <rPh sb="0" eb="1">
      <t>ヒ</t>
    </rPh>
    <phoneticPr fontId="20"/>
  </si>
  <si>
    <t>多孔性弾性体の高さが初期状態から5％を超える変形があること。（設計値80mm)</t>
    <rPh sb="7" eb="8">
      <t>タカ</t>
    </rPh>
    <rPh sb="10" eb="14">
      <t>ショキジョウタイ</t>
    </rPh>
    <rPh sb="19" eb="20">
      <t>コ</t>
    </rPh>
    <rPh sb="22" eb="24">
      <t>ヘンケイ</t>
    </rPh>
    <rPh sb="31" eb="34">
      <t>セッケイチ</t>
    </rPh>
    <phoneticPr fontId="20"/>
  </si>
  <si>
    <t>前回測定値</t>
    <rPh sb="0" eb="2">
      <t>ゼンカイ</t>
    </rPh>
    <rPh sb="2" eb="5">
      <t>ソクテイチ</t>
    </rPh>
    <phoneticPr fontId="20"/>
  </si>
  <si>
    <t>今回測定値</t>
    <rPh sb="0" eb="2">
      <t>コンカイ</t>
    </rPh>
    <rPh sb="2" eb="5">
      <t>ソクテイチ</t>
    </rPh>
    <phoneticPr fontId="20"/>
  </si>
  <si>
    <t>製造年月日：かご側</t>
    <rPh sb="2" eb="3">
      <t>ネン</t>
    </rPh>
    <rPh sb="3" eb="4">
      <t>ガツ</t>
    </rPh>
    <phoneticPr fontId="20"/>
  </si>
  <si>
    <t>製造年月日：つり合いおもり側</t>
    <rPh sb="2" eb="3">
      <t>ネン</t>
    </rPh>
    <rPh sb="3" eb="4">
      <t>ガツ</t>
    </rPh>
    <phoneticPr fontId="20"/>
  </si>
  <si>
    <t>製造年月（経過年数）</t>
    <rPh sb="0" eb="2">
      <t>セイゾウ</t>
    </rPh>
    <rPh sb="2" eb="4">
      <t>ネンゲツ</t>
    </rPh>
    <rPh sb="5" eb="9">
      <t>ケイカネンスウ</t>
    </rPh>
    <phoneticPr fontId="20"/>
  </si>
  <si>
    <t>月</t>
    <rPh sb="0" eb="1">
      <t>ツキ</t>
    </rPh>
    <phoneticPr fontId="20"/>
  </si>
  <si>
    <t>検査日</t>
    <rPh sb="0" eb="3">
      <t>ケンサビ</t>
    </rPh>
    <phoneticPr fontId="20"/>
  </si>
  <si>
    <t>経過年</t>
    <rPh sb="0" eb="2">
      <t>ケイカ</t>
    </rPh>
    <rPh sb="2" eb="3">
      <t>ネン</t>
    </rPh>
    <phoneticPr fontId="20"/>
  </si>
  <si>
    <t>経過月</t>
    <rPh sb="0" eb="2">
      <t>ケイカ</t>
    </rPh>
    <rPh sb="2" eb="3">
      <t>ツキ</t>
    </rPh>
    <phoneticPr fontId="20"/>
  </si>
  <si>
    <t>令和</t>
    <rPh sb="0" eb="2">
      <t>レイワ</t>
    </rPh>
    <phoneticPr fontId="20"/>
  </si>
  <si>
    <t>年号</t>
    <rPh sb="0" eb="2">
      <t>ネンゴウ</t>
    </rPh>
    <phoneticPr fontId="20"/>
  </si>
  <si>
    <t>製造年月日：かご側</t>
    <phoneticPr fontId="20"/>
  </si>
  <si>
    <t>年</t>
  </si>
  <si>
    <t>年</t>
    <rPh sb="0" eb="1">
      <t>ネン</t>
    </rPh>
    <phoneticPr fontId="20"/>
  </si>
  <si>
    <t>製造年月日：つり合いおもり側</t>
    <phoneticPr fontId="20"/>
  </si>
  <si>
    <t>ヵ月</t>
  </si>
  <si>
    <t>最小値：</t>
    <phoneticPr fontId="20"/>
  </si>
  <si>
    <t>ロープ式</t>
    <phoneticPr fontId="20"/>
  </si>
  <si>
    <t>駆動方式</t>
    <phoneticPr fontId="20"/>
  </si>
  <si>
    <t>平形ロープ式</t>
    <phoneticPr fontId="20"/>
  </si>
  <si>
    <t>次回定期検査時、又は定期点検時までに要是正の基準に該当するおそれがあること。（要重点点検）</t>
    <phoneticPr fontId="20"/>
  </si>
  <si>
    <t>積載</t>
    <rPh sb="0" eb="2">
      <t>セキサイ</t>
    </rPh>
    <phoneticPr fontId="20"/>
  </si>
  <si>
    <t xml:space="preserve">測定値を記入すると自動で判定される。
</t>
    <rPh sb="0" eb="1">
      <t>ソク</t>
    </rPh>
    <phoneticPr fontId="20"/>
  </si>
  <si>
    <t>ポリウレタンバッファに対する定期検査及び定期点検の項目･事項･方法･判定基準及び検査結果表</t>
    <rPh sb="11" eb="12">
      <t>タイ</t>
    </rPh>
    <rPh sb="14" eb="16">
      <t>テイキ</t>
    </rPh>
    <rPh sb="16" eb="18">
      <t>ケンサ</t>
    </rPh>
    <rPh sb="18" eb="19">
      <t>オヨ</t>
    </rPh>
    <rPh sb="20" eb="22">
      <t>テイキ</t>
    </rPh>
    <rPh sb="22" eb="24">
      <t>テンケン</t>
    </rPh>
    <rPh sb="25" eb="27">
      <t>コウモク</t>
    </rPh>
    <rPh sb="28" eb="30">
      <t>ジコウ</t>
    </rPh>
    <rPh sb="31" eb="33">
      <t>ホウホウ</t>
    </rPh>
    <rPh sb="34" eb="36">
      <t>ハンテイ</t>
    </rPh>
    <rPh sb="36" eb="38">
      <t>キジュン</t>
    </rPh>
    <rPh sb="38" eb="39">
      <t>オヨ</t>
    </rPh>
    <rPh sb="40" eb="42">
      <t>ケンサ</t>
    </rPh>
    <rPh sb="42" eb="44">
      <t>ケッカ</t>
    </rPh>
    <rPh sb="44" eb="45">
      <t>ヒョウ</t>
    </rPh>
    <phoneticPr fontId="20"/>
  </si>
  <si>
    <t>最小値が規定値を満たしていないこと。または最大値がかご上部隙間の規定値を確保できないこと。※今回測定値が規定値（最小値・最大値）を満たしていないこと。
（要是正）</t>
    <rPh sb="0" eb="3">
      <t>サイショウチ</t>
    </rPh>
    <rPh sb="4" eb="7">
      <t>キテイチ</t>
    </rPh>
    <rPh sb="8" eb="9">
      <t>ミ</t>
    </rPh>
    <rPh sb="21" eb="24">
      <t>サイダイチ</t>
    </rPh>
    <rPh sb="27" eb="29">
      <t>ジョウブ</t>
    </rPh>
    <rPh sb="29" eb="31">
      <t>スキマ</t>
    </rPh>
    <rPh sb="32" eb="35">
      <t>キテイチ</t>
    </rPh>
    <rPh sb="36" eb="38">
      <t>カクホ</t>
    </rPh>
    <phoneticPr fontId="20"/>
  </si>
  <si>
    <t>発行 :令和　7年　6月 16日 Ver.5T</t>
    <rPh sb="4" eb="6">
      <t>レイワ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</si>
</sst>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9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8"/>
      <color indexed="8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394">
    <xf numFmtId="0" fontId="0" fillId="0" borderId="0" xfId="0">
      <alignment vertical="center"/>
    </xf>
    <xf numFmtId="0" fontId="1" fillId="0" borderId="0" xfId="0" applyFont="1">
      <alignment vertical="center"/>
    </xf>
    <xf numFmtId="0" fontId="21" fillId="0" borderId="0" xfId="0" applyFont="1" applyAlignment="1"/>
    <xf numFmtId="0" fontId="21" fillId="0" borderId="0" xfId="0" applyFont="1" applyAlignment="1">
      <alignment horizontal="right" vertical="center"/>
    </xf>
    <xf numFmtId="0" fontId="2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1" fillId="0" borderId="0" xfId="0" applyFont="1" applyAlignment="1" applyProtection="1">
      <protection locked="0"/>
    </xf>
    <xf numFmtId="0" fontId="0" fillId="0" borderId="0" xfId="0" applyAlignment="1" applyProtection="1">
      <protection locked="0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23" fillId="0" borderId="0" xfId="0" applyFont="1">
      <alignment vertical="center"/>
    </xf>
    <xf numFmtId="0" fontId="25" fillId="0" borderId="0" xfId="0" applyFont="1">
      <alignment vertical="center"/>
    </xf>
    <xf numFmtId="0" fontId="21" fillId="0" borderId="11" xfId="0" applyFont="1" applyBorder="1">
      <alignment vertical="center"/>
    </xf>
    <xf numFmtId="0" fontId="21" fillId="0" borderId="0" xfId="0" applyFont="1" applyAlignment="1">
      <alignment horizontal="right"/>
    </xf>
    <xf numFmtId="0" fontId="21" fillId="0" borderId="0" xfId="0" applyFont="1" applyAlignment="1" applyProtection="1">
      <alignment horizontal="center"/>
      <protection locked="0"/>
    </xf>
    <xf numFmtId="0" fontId="7" fillId="0" borderId="0" xfId="0" applyFont="1" applyAlignment="1"/>
    <xf numFmtId="0" fontId="23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1" fillId="0" borderId="14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0" borderId="13" xfId="0" applyFont="1" applyBorder="1" applyAlignment="1">
      <alignment horizontal="center" vertical="center" shrinkToFit="1"/>
    </xf>
    <xf numFmtId="0" fontId="21" fillId="0" borderId="0" xfId="0" applyFont="1" applyAlignment="1">
      <alignment horizontal="center" vertical="center" shrinkToFit="1"/>
    </xf>
    <xf numFmtId="0" fontId="21" fillId="0" borderId="10" xfId="0" applyFont="1" applyBorder="1" applyAlignment="1">
      <alignment horizontal="center" vertical="center" shrinkToFit="1"/>
    </xf>
    <xf numFmtId="0" fontId="21" fillId="24" borderId="12" xfId="0" applyFont="1" applyFill="1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14" fontId="0" fillId="0" borderId="22" xfId="0" applyNumberFormat="1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21" fillId="0" borderId="28" xfId="0" applyFont="1" applyBorder="1" applyAlignment="1">
      <alignment horizontal="center" wrapText="1"/>
    </xf>
    <xf numFmtId="0" fontId="21" fillId="0" borderId="12" xfId="0" applyFont="1" applyBorder="1" applyAlignment="1">
      <alignment horizontal="center" wrapText="1"/>
    </xf>
    <xf numFmtId="0" fontId="21" fillId="0" borderId="29" xfId="0" applyFont="1" applyBorder="1" applyAlignment="1">
      <alignment horizontal="center" wrapText="1"/>
    </xf>
    <xf numFmtId="0" fontId="21" fillId="0" borderId="13" xfId="0" applyFont="1" applyBorder="1" applyAlignment="1">
      <alignment horizontal="center" wrapText="1"/>
    </xf>
    <xf numFmtId="0" fontId="21" fillId="0" borderId="0" xfId="0" applyFont="1" applyAlignment="1">
      <alignment horizontal="center" wrapText="1"/>
    </xf>
    <xf numFmtId="0" fontId="21" fillId="0" borderId="0" xfId="0" applyFont="1" applyAlignment="1">
      <alignment wrapText="1"/>
    </xf>
    <xf numFmtId="0" fontId="21" fillId="0" borderId="10" xfId="0" applyFont="1" applyBorder="1" applyAlignment="1">
      <alignment horizontal="center" wrapText="1"/>
    </xf>
    <xf numFmtId="0" fontId="21" fillId="0" borderId="17" xfId="0" applyFont="1" applyBorder="1" applyAlignment="1">
      <alignment horizontal="center" wrapText="1"/>
    </xf>
    <xf numFmtId="0" fontId="21" fillId="0" borderId="18" xfId="0" applyFont="1" applyBorder="1" applyAlignment="1">
      <alignment horizontal="center" wrapText="1"/>
    </xf>
    <xf numFmtId="0" fontId="21" fillId="0" borderId="19" xfId="0" applyFont="1" applyBorder="1" applyAlignment="1">
      <alignment horizontal="center" wrapText="1"/>
    </xf>
    <xf numFmtId="0" fontId="20" fillId="0" borderId="15" xfId="0" applyFont="1" applyBorder="1" applyAlignment="1">
      <alignment horizontal="left"/>
    </xf>
    <xf numFmtId="0" fontId="21" fillId="0" borderId="15" xfId="0" applyFont="1" applyBorder="1">
      <alignment vertical="center"/>
    </xf>
    <xf numFmtId="0" fontId="21" fillId="0" borderId="0" xfId="0" applyFont="1" applyAlignment="1">
      <alignment horizontal="left" vertical="center"/>
    </xf>
    <xf numFmtId="0" fontId="21" fillId="0" borderId="18" xfId="0" applyFont="1" applyBorder="1" applyAlignment="1">
      <alignment horizontal="left" vertical="center"/>
    </xf>
    <xf numFmtId="0" fontId="21" fillId="0" borderId="13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21" fillId="0" borderId="17" xfId="0" applyFont="1" applyBorder="1" applyAlignment="1">
      <alignment horizontal="left" vertical="center" wrapText="1"/>
    </xf>
    <xf numFmtId="0" fontId="21" fillId="0" borderId="18" xfId="0" applyFont="1" applyBorder="1" applyAlignment="1">
      <alignment horizontal="left" vertical="center" wrapText="1"/>
    </xf>
    <xf numFmtId="0" fontId="21" fillId="0" borderId="19" xfId="0" applyFont="1" applyBorder="1" applyAlignment="1">
      <alignment horizontal="left" vertical="center" wrapText="1"/>
    </xf>
    <xf numFmtId="0" fontId="21" fillId="0" borderId="17" xfId="0" applyFont="1" applyBorder="1" applyAlignment="1">
      <alignment horizontal="left" vertical="center"/>
    </xf>
    <xf numFmtId="0" fontId="21" fillId="0" borderId="19" xfId="0" applyFont="1" applyBorder="1" applyAlignment="1">
      <alignment horizontal="left" vertical="center"/>
    </xf>
    <xf numFmtId="0" fontId="21" fillId="0" borderId="13" xfId="0" applyFont="1" applyBorder="1">
      <alignment vertical="center"/>
    </xf>
    <xf numFmtId="0" fontId="21" fillId="0" borderId="10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0" xfId="0" applyFont="1" applyBorder="1">
      <alignment vertical="center"/>
    </xf>
    <xf numFmtId="0" fontId="21" fillId="0" borderId="12" xfId="0" applyFont="1" applyBorder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0" xfId="0" applyFont="1" applyProtection="1">
      <alignment vertical="center"/>
      <protection locked="0"/>
    </xf>
    <xf numFmtId="0" fontId="21" fillId="0" borderId="13" xfId="0" applyFont="1" applyBorder="1" applyAlignment="1">
      <alignment vertical="center" shrinkToFit="1"/>
    </xf>
    <xf numFmtId="0" fontId="21" fillId="0" borderId="0" xfId="0" applyFont="1" applyAlignment="1">
      <alignment vertical="center" shrinkToFit="1"/>
    </xf>
    <xf numFmtId="0" fontId="21" fillId="0" borderId="28" xfId="0" applyFont="1" applyBorder="1" applyAlignment="1">
      <alignment vertical="center" wrapText="1" shrinkToFit="1"/>
    </xf>
    <xf numFmtId="0" fontId="21" fillId="0" borderId="12" xfId="0" applyFont="1" applyBorder="1" applyAlignment="1">
      <alignment vertical="center" wrapText="1" shrinkToFit="1"/>
    </xf>
    <xf numFmtId="0" fontId="21" fillId="0" borderId="29" xfId="0" applyFont="1" applyBorder="1" applyAlignment="1">
      <alignment vertical="center" wrapText="1" shrinkToFit="1"/>
    </xf>
    <xf numFmtId="0" fontId="21" fillId="0" borderId="13" xfId="0" applyFont="1" applyBorder="1" applyAlignment="1">
      <alignment vertical="center" wrapText="1" shrinkToFit="1"/>
    </xf>
    <xf numFmtId="0" fontId="21" fillId="0" borderId="0" xfId="0" applyFont="1" applyAlignment="1">
      <alignment vertical="center" wrapText="1" shrinkToFit="1"/>
    </xf>
    <xf numFmtId="0" fontId="21" fillId="0" borderId="10" xfId="0" applyFont="1" applyBorder="1" applyAlignment="1">
      <alignment vertical="center" wrapText="1" shrinkToFit="1"/>
    </xf>
    <xf numFmtId="0" fontId="21" fillId="0" borderId="10" xfId="0" applyFont="1" applyBorder="1" applyAlignment="1"/>
    <xf numFmtId="0" fontId="21" fillId="0" borderId="28" xfId="0" applyFont="1" applyBorder="1">
      <alignment vertical="center"/>
    </xf>
    <xf numFmtId="0" fontId="21" fillId="0" borderId="29" xfId="0" applyFont="1" applyBorder="1">
      <alignment vertical="center"/>
    </xf>
    <xf numFmtId="0" fontId="21" fillId="0" borderId="30" xfId="0" applyFont="1" applyBorder="1">
      <alignment vertical="center"/>
    </xf>
    <xf numFmtId="0" fontId="21" fillId="0" borderId="31" xfId="0" applyFont="1" applyBorder="1">
      <alignment vertical="center"/>
    </xf>
    <xf numFmtId="0" fontId="21" fillId="0" borderId="32" xfId="0" applyFont="1" applyBorder="1">
      <alignment vertical="center"/>
    </xf>
    <xf numFmtId="14" fontId="21" fillId="0" borderId="11" xfId="0" applyNumberFormat="1" applyFont="1" applyBorder="1">
      <alignment vertical="center"/>
    </xf>
    <xf numFmtId="0" fontId="21" fillId="0" borderId="37" xfId="0" applyFont="1" applyBorder="1">
      <alignment vertical="center"/>
    </xf>
    <xf numFmtId="0" fontId="0" fillId="0" borderId="11" xfId="0" applyBorder="1">
      <alignment vertical="center"/>
    </xf>
    <xf numFmtId="0" fontId="0" fillId="0" borderId="35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21" fillId="0" borderId="14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left" vertical="center" wrapText="1"/>
    </xf>
    <xf numFmtId="0" fontId="21" fillId="0" borderId="13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30" xfId="0" applyFont="1" applyBorder="1" applyAlignment="1">
      <alignment horizontal="left" vertical="center" wrapText="1"/>
    </xf>
    <xf numFmtId="0" fontId="21" fillId="0" borderId="31" xfId="0" applyFont="1" applyBorder="1" applyAlignment="1">
      <alignment horizontal="left" vertical="center" wrapText="1"/>
    </xf>
    <xf numFmtId="0" fontId="21" fillId="0" borderId="32" xfId="0" applyFont="1" applyBorder="1" applyAlignment="1">
      <alignment horizontal="left" vertical="center" wrapText="1"/>
    </xf>
    <xf numFmtId="0" fontId="21" fillId="0" borderId="14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21" fillId="0" borderId="16" xfId="0" applyFont="1" applyBorder="1" applyAlignment="1">
      <alignment horizontal="left" vertical="center"/>
    </xf>
    <xf numFmtId="0" fontId="21" fillId="0" borderId="13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21" fillId="0" borderId="17" xfId="0" applyFont="1" applyBorder="1" applyAlignment="1">
      <alignment horizontal="left" vertical="center"/>
    </xf>
    <xf numFmtId="0" fontId="21" fillId="0" borderId="18" xfId="0" applyFont="1" applyBorder="1" applyAlignment="1">
      <alignment horizontal="left" vertical="center"/>
    </xf>
    <xf numFmtId="0" fontId="21" fillId="0" borderId="19" xfId="0" applyFont="1" applyBorder="1" applyAlignment="1">
      <alignment horizontal="left" vertical="center"/>
    </xf>
    <xf numFmtId="0" fontId="21" fillId="0" borderId="28" xfId="0" applyFont="1" applyBorder="1" applyAlignment="1">
      <alignment horizontal="left" vertical="center" wrapText="1"/>
    </xf>
    <xf numFmtId="0" fontId="21" fillId="0" borderId="12" xfId="0" applyFont="1" applyBorder="1" applyAlignment="1">
      <alignment horizontal="left" vertical="center" wrapText="1"/>
    </xf>
    <xf numFmtId="0" fontId="21" fillId="0" borderId="29" xfId="0" applyFont="1" applyBorder="1" applyAlignment="1">
      <alignment horizontal="left" vertical="center" wrapText="1"/>
    </xf>
    <xf numFmtId="0" fontId="21" fillId="0" borderId="17" xfId="0" applyFont="1" applyBorder="1" applyAlignment="1">
      <alignment horizontal="left" vertical="center" wrapText="1"/>
    </xf>
    <xf numFmtId="0" fontId="21" fillId="0" borderId="18" xfId="0" applyFont="1" applyBorder="1" applyAlignment="1">
      <alignment horizontal="left" vertical="center" wrapText="1"/>
    </xf>
    <xf numFmtId="0" fontId="21" fillId="0" borderId="19" xfId="0" applyFont="1" applyBorder="1" applyAlignment="1">
      <alignment horizontal="left" vertical="center" wrapText="1"/>
    </xf>
    <xf numFmtId="0" fontId="21" fillId="0" borderId="28" xfId="0" applyFont="1" applyBorder="1" applyAlignment="1">
      <alignment vertical="center" wrapText="1"/>
    </xf>
    <xf numFmtId="0" fontId="21" fillId="0" borderId="12" xfId="0" applyFont="1" applyBorder="1" applyAlignment="1">
      <alignment vertical="center" wrapText="1"/>
    </xf>
    <xf numFmtId="0" fontId="21" fillId="0" borderId="29" xfId="0" applyFont="1" applyBorder="1" applyAlignment="1">
      <alignment vertical="center" wrapText="1"/>
    </xf>
    <xf numFmtId="0" fontId="21" fillId="0" borderId="13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21" fillId="0" borderId="17" xfId="0" applyFont="1" applyBorder="1" applyAlignment="1">
      <alignment vertical="center" wrapText="1"/>
    </xf>
    <xf numFmtId="0" fontId="21" fillId="0" borderId="18" xfId="0" applyFont="1" applyBorder="1" applyAlignment="1">
      <alignment vertical="center" wrapText="1"/>
    </xf>
    <xf numFmtId="0" fontId="21" fillId="0" borderId="19" xfId="0" applyFont="1" applyBorder="1" applyAlignment="1">
      <alignment vertical="center" wrapText="1"/>
    </xf>
    <xf numFmtId="0" fontId="22" fillId="0" borderId="13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shrinkToFit="1"/>
    </xf>
    <xf numFmtId="0" fontId="21" fillId="0" borderId="0" xfId="0" applyFont="1" applyAlignment="1" applyProtection="1">
      <alignment horizontal="center" vertical="center" shrinkToFit="1"/>
      <protection hidden="1"/>
    </xf>
    <xf numFmtId="0" fontId="21" fillId="0" borderId="18" xfId="0" applyFont="1" applyBorder="1" applyAlignment="1" applyProtection="1">
      <alignment horizontal="center" vertical="center" shrinkToFit="1"/>
      <protection hidden="1"/>
    </xf>
    <xf numFmtId="0" fontId="21" fillId="0" borderId="0" xfId="0" applyFont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0" fillId="0" borderId="28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0" fillId="0" borderId="42" xfId="0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34" xfId="0" applyBorder="1" applyAlignment="1" applyProtection="1">
      <alignment horizontal="center" vertical="center"/>
      <protection hidden="1"/>
    </xf>
    <xf numFmtId="0" fontId="0" fillId="0" borderId="30" xfId="0" applyBorder="1" applyAlignment="1" applyProtection="1">
      <alignment horizontal="center" vertical="center"/>
      <protection hidden="1"/>
    </xf>
    <xf numFmtId="0" fontId="0" fillId="0" borderId="31" xfId="0" applyBorder="1" applyAlignment="1" applyProtection="1">
      <alignment horizontal="center" vertical="center"/>
      <protection hidden="1"/>
    </xf>
    <xf numFmtId="0" fontId="0" fillId="0" borderId="44" xfId="0" applyBorder="1" applyAlignment="1" applyProtection="1">
      <alignment horizontal="center" vertical="center"/>
      <protection hidden="1"/>
    </xf>
    <xf numFmtId="0" fontId="0" fillId="0" borderId="40" xfId="0" applyBorder="1" applyAlignment="1" applyProtection="1">
      <alignment horizontal="center" vertical="center"/>
      <protection hidden="1"/>
    </xf>
    <xf numFmtId="0" fontId="0" fillId="0" borderId="36" xfId="0" applyBorder="1" applyAlignment="1" applyProtection="1">
      <alignment horizontal="center" vertical="center"/>
      <protection hidden="1"/>
    </xf>
    <xf numFmtId="0" fontId="0" fillId="0" borderId="43" xfId="0" applyBorder="1" applyAlignment="1" applyProtection="1">
      <alignment horizontal="center" vertical="center"/>
      <protection hidden="1"/>
    </xf>
    <xf numFmtId="0" fontId="21" fillId="0" borderId="28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49" fontId="21" fillId="0" borderId="28" xfId="0" applyNumberFormat="1" applyFont="1" applyBorder="1" applyAlignment="1">
      <alignment horizontal="center" vertical="center"/>
    </xf>
    <xf numFmtId="49" fontId="21" fillId="0" borderId="29" xfId="0" applyNumberFormat="1" applyFont="1" applyBorder="1" applyAlignment="1">
      <alignment horizontal="center" vertical="center"/>
    </xf>
    <xf numFmtId="49" fontId="21" fillId="0" borderId="13" xfId="0" applyNumberFormat="1" applyFont="1" applyBorder="1" applyAlignment="1">
      <alignment horizontal="center" vertical="center"/>
    </xf>
    <xf numFmtId="49" fontId="21" fillId="0" borderId="10" xfId="0" applyNumberFormat="1" applyFont="1" applyBorder="1" applyAlignment="1">
      <alignment horizontal="center" vertical="center"/>
    </xf>
    <xf numFmtId="49" fontId="21" fillId="0" borderId="17" xfId="0" applyNumberFormat="1" applyFont="1" applyBorder="1" applyAlignment="1">
      <alignment horizontal="center" vertical="center"/>
    </xf>
    <xf numFmtId="49" fontId="21" fillId="0" borderId="19" xfId="0" applyNumberFormat="1" applyFont="1" applyBorder="1" applyAlignment="1">
      <alignment horizontal="center" vertical="center"/>
    </xf>
    <xf numFmtId="0" fontId="21" fillId="0" borderId="0" xfId="0" applyFont="1" applyAlignment="1">
      <alignment horizontal="left"/>
    </xf>
    <xf numFmtId="0" fontId="21" fillId="0" borderId="10" xfId="0" applyFont="1" applyBorder="1" applyAlignment="1">
      <alignment horizontal="left"/>
    </xf>
    <xf numFmtId="0" fontId="21" fillId="0" borderId="18" xfId="0" applyFont="1" applyBorder="1" applyAlignment="1">
      <alignment horizontal="left"/>
    </xf>
    <xf numFmtId="0" fontId="21" fillId="0" borderId="19" xfId="0" applyFont="1" applyBorder="1" applyAlignment="1">
      <alignment horizontal="left"/>
    </xf>
    <xf numFmtId="0" fontId="0" fillId="0" borderId="18" xfId="0" applyBorder="1" applyAlignment="1" applyProtection="1">
      <alignment horizontal="center" vertical="center"/>
      <protection hidden="1"/>
    </xf>
    <xf numFmtId="0" fontId="0" fillId="0" borderId="39" xfId="0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/>
      <protection locked="0"/>
    </xf>
    <xf numFmtId="0" fontId="21" fillId="0" borderId="18" xfId="0" applyFont="1" applyBorder="1" applyAlignment="1" applyProtection="1">
      <alignment horizontal="center"/>
      <protection locked="0"/>
    </xf>
    <xf numFmtId="0" fontId="22" fillId="0" borderId="17" xfId="0" applyFont="1" applyBorder="1" applyAlignment="1">
      <alignment horizontal="left" vertical="center" wrapText="1"/>
    </xf>
    <xf numFmtId="0" fontId="22" fillId="0" borderId="18" xfId="0" applyFont="1" applyBorder="1" applyAlignment="1">
      <alignment horizontal="left" vertical="center" wrapText="1"/>
    </xf>
    <xf numFmtId="0" fontId="22" fillId="0" borderId="19" xfId="0" applyFont="1" applyBorder="1" applyAlignment="1">
      <alignment horizontal="left" vertical="center" wrapText="1"/>
    </xf>
    <xf numFmtId="0" fontId="21" fillId="0" borderId="0" xfId="0" applyFont="1" applyAlignment="1" applyProtection="1">
      <alignment horizontal="center" vertical="center"/>
      <protection hidden="1"/>
    </xf>
    <xf numFmtId="0" fontId="21" fillId="0" borderId="18" xfId="0" applyFont="1" applyBorder="1" applyAlignment="1" applyProtection="1">
      <alignment horizontal="center" vertical="center"/>
      <protection hidden="1"/>
    </xf>
    <xf numFmtId="0" fontId="21" fillId="0" borderId="28" xfId="0" applyFont="1" applyBorder="1" applyAlignment="1">
      <alignment horizontal="left" vertical="center"/>
    </xf>
    <xf numFmtId="0" fontId="21" fillId="0" borderId="12" xfId="0" applyFont="1" applyBorder="1" applyAlignment="1">
      <alignment horizontal="left" vertical="center"/>
    </xf>
    <xf numFmtId="0" fontId="21" fillId="0" borderId="29" xfId="0" applyFont="1" applyBorder="1" applyAlignment="1">
      <alignment horizontal="left" vertical="center"/>
    </xf>
    <xf numFmtId="0" fontId="21" fillId="0" borderId="13" xfId="0" applyFont="1" applyBorder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17" xfId="0" applyFont="1" applyBorder="1" applyAlignment="1">
      <alignment horizontal="left" vertical="top" wrapText="1"/>
    </xf>
    <xf numFmtId="0" fontId="21" fillId="0" borderId="18" xfId="0" applyFont="1" applyBorder="1" applyAlignment="1">
      <alignment horizontal="left" vertical="top" wrapText="1"/>
    </xf>
    <xf numFmtId="0" fontId="21" fillId="0" borderId="19" xfId="0" applyFont="1" applyBorder="1" applyAlignment="1">
      <alignment horizontal="left" vertical="top" wrapText="1"/>
    </xf>
    <xf numFmtId="0" fontId="0" fillId="0" borderId="35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33" xfId="0" applyBorder="1" applyAlignment="1" applyProtection="1">
      <alignment horizontal="center" vertical="center"/>
      <protection hidden="1"/>
    </xf>
    <xf numFmtId="0" fontId="21" fillId="0" borderId="37" xfId="0" applyFont="1" applyBorder="1">
      <alignment vertical="center"/>
    </xf>
    <xf numFmtId="0" fontId="21" fillId="0" borderId="38" xfId="0" applyFont="1" applyBorder="1">
      <alignment vertical="center"/>
    </xf>
    <xf numFmtId="0" fontId="22" fillId="0" borderId="28" xfId="0" applyFont="1" applyBorder="1" applyAlignment="1">
      <alignment horizontal="left" vertical="center" wrapText="1"/>
    </xf>
    <xf numFmtId="0" fontId="22" fillId="0" borderId="12" xfId="0" applyFont="1" applyBorder="1" applyAlignment="1">
      <alignment horizontal="left" vertical="center" wrapText="1"/>
    </xf>
    <xf numFmtId="0" fontId="22" fillId="0" borderId="29" xfId="0" applyFont="1" applyBorder="1" applyAlignment="1">
      <alignment horizontal="left" vertical="center" wrapText="1"/>
    </xf>
    <xf numFmtId="0" fontId="21" fillId="0" borderId="14" xfId="0" applyFont="1" applyBorder="1" applyAlignment="1">
      <alignment horizontal="left"/>
    </xf>
    <xf numFmtId="0" fontId="21" fillId="0" borderId="15" xfId="0" applyFont="1" applyBorder="1" applyAlignment="1">
      <alignment horizontal="left"/>
    </xf>
    <xf numFmtId="0" fontId="21" fillId="0" borderId="16" xfId="0" applyFont="1" applyBorder="1" applyAlignment="1">
      <alignment horizontal="left"/>
    </xf>
    <xf numFmtId="0" fontId="21" fillId="0" borderId="13" xfId="0" applyFont="1" applyBorder="1" applyAlignment="1">
      <alignment horizontal="left"/>
    </xf>
    <xf numFmtId="0" fontId="21" fillId="0" borderId="30" xfId="0" applyFont="1" applyBorder="1" applyAlignment="1">
      <alignment horizontal="left"/>
    </xf>
    <xf numFmtId="0" fontId="21" fillId="0" borderId="31" xfId="0" applyFont="1" applyBorder="1" applyAlignment="1">
      <alignment horizontal="left"/>
    </xf>
    <xf numFmtId="0" fontId="21" fillId="0" borderId="32" xfId="0" applyFont="1" applyBorder="1" applyAlignment="1">
      <alignment horizontal="left"/>
    </xf>
    <xf numFmtId="0" fontId="21" fillId="0" borderId="30" xfId="0" applyFont="1" applyBorder="1" applyAlignment="1">
      <alignment horizontal="left" vertical="center"/>
    </xf>
    <xf numFmtId="0" fontId="21" fillId="0" borderId="31" xfId="0" applyFont="1" applyBorder="1" applyAlignment="1">
      <alignment horizontal="left" vertical="center"/>
    </xf>
    <xf numFmtId="0" fontId="21" fillId="0" borderId="32" xfId="0" applyFont="1" applyBorder="1" applyAlignment="1">
      <alignment horizontal="left" vertical="center"/>
    </xf>
    <xf numFmtId="0" fontId="1" fillId="0" borderId="14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0" xfId="0" applyFont="1">
      <alignment vertical="center"/>
    </xf>
    <xf numFmtId="0" fontId="1" fillId="0" borderId="10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8" xfId="0" applyFont="1" applyBorder="1">
      <alignment vertical="center"/>
    </xf>
    <xf numFmtId="0" fontId="1" fillId="0" borderId="19" xfId="0" applyFont="1" applyBorder="1">
      <alignment vertical="center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33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hidden="1"/>
    </xf>
    <xf numFmtId="0" fontId="0" fillId="0" borderId="41" xfId="0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22" fillId="0" borderId="28" xfId="0" applyFont="1" applyBorder="1" applyAlignment="1">
      <alignment horizontal="left" vertical="center" shrinkToFit="1"/>
    </xf>
    <xf numFmtId="0" fontId="22" fillId="0" borderId="12" xfId="0" applyFont="1" applyBorder="1" applyAlignment="1">
      <alignment horizontal="left" vertical="center" shrinkToFit="1"/>
    </xf>
    <xf numFmtId="0" fontId="22" fillId="0" borderId="29" xfId="0" applyFont="1" applyBorder="1" applyAlignment="1">
      <alignment horizontal="left" vertical="center" shrinkToFit="1"/>
    </xf>
    <xf numFmtId="0" fontId="22" fillId="0" borderId="13" xfId="0" applyFont="1" applyBorder="1" applyAlignment="1">
      <alignment horizontal="left" vertical="center" shrinkToFit="1"/>
    </xf>
    <xf numFmtId="0" fontId="22" fillId="0" borderId="0" xfId="0" applyFont="1" applyAlignment="1">
      <alignment horizontal="left" vertical="center" shrinkToFit="1"/>
    </xf>
    <xf numFmtId="0" fontId="22" fillId="0" borderId="10" xfId="0" applyFont="1" applyBorder="1" applyAlignment="1">
      <alignment horizontal="left" vertical="center" shrinkToFit="1"/>
    </xf>
    <xf numFmtId="0" fontId="0" fillId="0" borderId="17" xfId="0" applyBorder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 vertical="center" shrinkToFit="1"/>
      <protection locked="0"/>
    </xf>
    <xf numFmtId="0" fontId="21" fillId="0" borderId="18" xfId="0" applyFont="1" applyBorder="1" applyAlignment="1" applyProtection="1">
      <alignment horizontal="center" vertical="center" shrinkToFit="1"/>
      <protection locked="0"/>
    </xf>
    <xf numFmtId="0" fontId="0" fillId="0" borderId="4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1" fillId="0" borderId="28" xfId="0" applyFont="1" applyBorder="1" applyAlignment="1">
      <alignment horizontal="left" vertical="top" wrapText="1"/>
    </xf>
    <xf numFmtId="0" fontId="21" fillId="0" borderId="12" xfId="0" applyFont="1" applyBorder="1" applyAlignment="1">
      <alignment horizontal="left" vertical="top" wrapText="1"/>
    </xf>
    <xf numFmtId="0" fontId="21" fillId="0" borderId="29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0" fontId="1" fillId="0" borderId="18" xfId="0" applyFont="1" applyBorder="1" applyAlignment="1" applyProtection="1">
      <alignment horizontal="center" vertical="center"/>
      <protection hidden="1"/>
    </xf>
    <xf numFmtId="0" fontId="1" fillId="0" borderId="19" xfId="0" applyFont="1" applyBorder="1" applyAlignment="1" applyProtection="1">
      <alignment horizontal="center" vertical="center"/>
      <protection hidden="1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32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center"/>
      <protection hidden="1"/>
    </xf>
    <xf numFmtId="0" fontId="21" fillId="0" borderId="18" xfId="0" applyFont="1" applyBorder="1" applyAlignment="1" applyProtection="1">
      <alignment horizontal="center"/>
      <protection hidden="1"/>
    </xf>
    <xf numFmtId="0" fontId="1" fillId="0" borderId="2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32" xfId="0" applyBorder="1" applyAlignment="1" applyProtection="1">
      <alignment horizontal="center" vertical="center"/>
      <protection hidden="1"/>
    </xf>
    <xf numFmtId="0" fontId="21" fillId="0" borderId="14" xfId="0" applyFont="1" applyBorder="1" applyAlignment="1">
      <alignment horizontal="left" vertical="center" wrapText="1" shrinkToFit="1"/>
    </xf>
    <xf numFmtId="0" fontId="21" fillId="0" borderId="15" xfId="0" applyFont="1" applyBorder="1" applyAlignment="1">
      <alignment horizontal="left" vertical="center" wrapText="1" shrinkToFit="1"/>
    </xf>
    <xf numFmtId="0" fontId="21" fillId="0" borderId="16" xfId="0" applyFont="1" applyBorder="1" applyAlignment="1">
      <alignment horizontal="left" vertical="center" wrapText="1" shrinkToFit="1"/>
    </xf>
    <xf numFmtId="0" fontId="21" fillId="0" borderId="13" xfId="0" applyFont="1" applyBorder="1" applyAlignment="1">
      <alignment horizontal="left" vertical="center" wrapText="1" shrinkToFit="1"/>
    </xf>
    <xf numFmtId="0" fontId="21" fillId="0" borderId="0" xfId="0" applyFont="1" applyAlignment="1">
      <alignment horizontal="left" vertical="center" wrapText="1" shrinkToFit="1"/>
    </xf>
    <xf numFmtId="0" fontId="21" fillId="0" borderId="10" xfId="0" applyFont="1" applyBorder="1" applyAlignment="1">
      <alignment horizontal="left" vertical="center" wrapText="1" shrinkToFit="1"/>
    </xf>
    <xf numFmtId="0" fontId="21" fillId="0" borderId="30" xfId="0" applyFont="1" applyBorder="1" applyAlignment="1">
      <alignment horizontal="left" vertical="center" wrapText="1" shrinkToFit="1"/>
    </xf>
    <xf numFmtId="0" fontId="21" fillId="0" borderId="31" xfId="0" applyFont="1" applyBorder="1" applyAlignment="1">
      <alignment horizontal="left" vertical="center" wrapText="1" shrinkToFit="1"/>
    </xf>
    <xf numFmtId="0" fontId="21" fillId="0" borderId="32" xfId="0" applyFont="1" applyBorder="1" applyAlignment="1">
      <alignment horizontal="left" vertical="center" wrapText="1" shrinkToFit="1"/>
    </xf>
    <xf numFmtId="0" fontId="20" fillId="0" borderId="0" xfId="0" applyFont="1" applyAlignment="1">
      <alignment horizontal="left" vertical="center"/>
    </xf>
    <xf numFmtId="0" fontId="21" fillId="0" borderId="0" xfId="0" applyFont="1" applyAlignment="1" applyProtection="1">
      <alignment horizontal="center" vertical="center"/>
      <protection locked="0"/>
    </xf>
    <xf numFmtId="0" fontId="21" fillId="0" borderId="18" xfId="0" applyFont="1" applyBorder="1" applyAlignment="1" applyProtection="1">
      <alignment horizontal="center" vertical="center"/>
      <protection locked="0"/>
    </xf>
    <xf numFmtId="0" fontId="21" fillId="0" borderId="11" xfId="0" applyFont="1" applyBorder="1" applyAlignment="1" applyProtection="1">
      <alignment horizontal="center" vertical="center" shrinkToFit="1"/>
      <protection locked="0"/>
    </xf>
    <xf numFmtId="0" fontId="21" fillId="0" borderId="28" xfId="0" applyFont="1" applyBorder="1" applyAlignment="1" applyProtection="1">
      <alignment horizontal="center" vertical="center" shrinkToFit="1"/>
      <protection locked="0"/>
    </xf>
    <xf numFmtId="0" fontId="21" fillId="0" borderId="12" xfId="0" applyFont="1" applyBorder="1" applyAlignment="1" applyProtection="1">
      <alignment horizontal="center" vertical="center" shrinkToFit="1"/>
      <protection locked="0"/>
    </xf>
    <xf numFmtId="0" fontId="21" fillId="0" borderId="29" xfId="0" applyFont="1" applyBorder="1" applyAlignment="1" applyProtection="1">
      <alignment horizontal="center" vertical="center" shrinkToFit="1"/>
      <protection locked="0"/>
    </xf>
    <xf numFmtId="0" fontId="21" fillId="0" borderId="13" xfId="0" applyFont="1" applyBorder="1" applyAlignment="1" applyProtection="1">
      <alignment horizontal="center" vertical="center" shrinkToFit="1"/>
      <protection locked="0"/>
    </xf>
    <xf numFmtId="0" fontId="21" fillId="0" borderId="10" xfId="0" applyFont="1" applyBorder="1" applyAlignment="1" applyProtection="1">
      <alignment horizontal="center" vertical="center" shrinkToFit="1"/>
      <protection locked="0"/>
    </xf>
    <xf numFmtId="0" fontId="21" fillId="0" borderId="17" xfId="0" applyFont="1" applyBorder="1" applyAlignment="1" applyProtection="1">
      <alignment horizontal="center" vertical="center" shrinkToFit="1"/>
      <protection locked="0"/>
    </xf>
    <xf numFmtId="0" fontId="21" fillId="0" borderId="19" xfId="0" applyFont="1" applyBorder="1" applyAlignment="1" applyProtection="1">
      <alignment horizontal="center" vertical="center" shrinkToFit="1"/>
      <protection locked="0"/>
    </xf>
    <xf numFmtId="0" fontId="21" fillId="0" borderId="12" xfId="0" applyFont="1" applyBorder="1" applyAlignment="1">
      <alignment horizontal="left"/>
    </xf>
    <xf numFmtId="0" fontId="25" fillId="0" borderId="0" xfId="0" applyFont="1" applyAlignment="1">
      <alignment horizontal="center" vertical="center"/>
    </xf>
    <xf numFmtId="0" fontId="21" fillId="0" borderId="12" xfId="0" applyFont="1" applyBorder="1" applyAlignment="1" applyProtection="1">
      <alignment horizontal="center"/>
      <protection locked="0"/>
    </xf>
    <xf numFmtId="0" fontId="21" fillId="0" borderId="0" xfId="0" applyFont="1" applyAlignment="1" applyProtection="1">
      <alignment horizontal="right" vertical="center"/>
      <protection hidden="1"/>
    </xf>
    <xf numFmtId="0" fontId="0" fillId="0" borderId="41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7" fillId="0" borderId="45" xfId="0" applyFont="1" applyBorder="1" applyAlignment="1">
      <alignment horizontal="center" vertical="center"/>
    </xf>
    <xf numFmtId="0" fontId="1" fillId="0" borderId="45" xfId="0" applyFont="1" applyBorder="1">
      <alignment vertical="center"/>
    </xf>
    <xf numFmtId="0" fontId="1" fillId="0" borderId="46" xfId="0" applyFont="1" applyBorder="1">
      <alignment vertical="center"/>
    </xf>
    <xf numFmtId="0" fontId="1" fillId="0" borderId="47" xfId="0" applyFont="1" applyBorder="1">
      <alignment vertical="center"/>
    </xf>
    <xf numFmtId="0" fontId="22" fillId="0" borderId="48" xfId="0" applyFont="1" applyBorder="1" applyAlignment="1">
      <alignment horizontal="center" vertical="center"/>
    </xf>
    <xf numFmtId="0" fontId="1" fillId="0" borderId="48" xfId="0" applyFont="1" applyBorder="1">
      <alignment vertical="center"/>
    </xf>
    <xf numFmtId="0" fontId="1" fillId="0" borderId="49" xfId="0" applyFont="1" applyBorder="1">
      <alignment vertical="center"/>
    </xf>
    <xf numFmtId="0" fontId="1" fillId="0" borderId="50" xfId="0" applyFont="1" applyBorder="1">
      <alignment vertical="center"/>
    </xf>
    <xf numFmtId="0" fontId="21" fillId="0" borderId="0" xfId="0" applyFont="1" applyAlignment="1"/>
    <xf numFmtId="0" fontId="21" fillId="0" borderId="18" xfId="0" applyFont="1" applyBorder="1" applyAlignment="1"/>
    <xf numFmtId="0" fontId="27" fillId="0" borderId="0" xfId="0" applyFont="1" applyAlignment="1">
      <alignment horizontal="center"/>
    </xf>
    <xf numFmtId="0" fontId="27" fillId="0" borderId="18" xfId="0" applyFont="1" applyBorder="1" applyAlignment="1">
      <alignment horizontal="center"/>
    </xf>
    <xf numFmtId="0" fontId="21" fillId="0" borderId="0" xfId="0" applyFont="1" applyAlignment="1" applyProtection="1">
      <alignment horizontal="left"/>
      <protection locked="0"/>
    </xf>
    <xf numFmtId="0" fontId="21" fillId="0" borderId="18" xfId="0" applyFont="1" applyBorder="1" applyAlignment="1" applyProtection="1">
      <alignment horizontal="left"/>
      <protection locked="0"/>
    </xf>
    <xf numFmtId="0" fontId="21" fillId="0" borderId="0" xfId="0" applyFont="1" applyAlignment="1" applyProtection="1">
      <alignment horizontal="left" wrapText="1"/>
      <protection locked="0"/>
    </xf>
    <xf numFmtId="0" fontId="21" fillId="0" borderId="18" xfId="0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2" fillId="0" borderId="40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42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 wrapText="1"/>
    </xf>
    <xf numFmtId="0" fontId="22" fillId="0" borderId="51" xfId="0" applyFont="1" applyBorder="1" applyAlignment="1">
      <alignment horizontal="center" vertical="center"/>
    </xf>
    <xf numFmtId="0" fontId="1" fillId="0" borderId="51" xfId="0" applyFont="1" applyBorder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49" fontId="21" fillId="0" borderId="28" xfId="0" applyNumberFormat="1" applyFont="1" applyBorder="1" applyAlignment="1" applyProtection="1">
      <alignment horizontal="center" vertical="center"/>
      <protection locked="0"/>
    </xf>
    <xf numFmtId="49" fontId="21" fillId="0" borderId="12" xfId="0" applyNumberFormat="1" applyFont="1" applyBorder="1" applyAlignment="1" applyProtection="1">
      <alignment horizontal="center" vertical="center"/>
      <protection locked="0"/>
    </xf>
    <xf numFmtId="49" fontId="21" fillId="0" borderId="29" xfId="0" applyNumberFormat="1" applyFont="1" applyBorder="1" applyAlignment="1" applyProtection="1">
      <alignment horizontal="center" vertical="center"/>
      <protection locked="0"/>
    </xf>
    <xf numFmtId="49" fontId="21" fillId="0" borderId="13" xfId="0" applyNumberFormat="1" applyFont="1" applyBorder="1" applyAlignment="1" applyProtection="1">
      <alignment horizontal="center" vertical="center"/>
      <protection locked="0"/>
    </xf>
    <xf numFmtId="49" fontId="21" fillId="0" borderId="0" xfId="0" applyNumberFormat="1" applyFont="1" applyAlignment="1" applyProtection="1">
      <alignment horizontal="center" vertical="center"/>
      <protection locked="0"/>
    </xf>
    <xf numFmtId="49" fontId="21" fillId="0" borderId="10" xfId="0" applyNumberFormat="1" applyFont="1" applyBorder="1" applyAlignment="1" applyProtection="1">
      <alignment horizontal="center" vertical="center"/>
      <protection locked="0"/>
    </xf>
    <xf numFmtId="49" fontId="21" fillId="0" borderId="17" xfId="0" applyNumberFormat="1" applyFont="1" applyBorder="1" applyAlignment="1" applyProtection="1">
      <alignment horizontal="center" vertical="center"/>
      <protection locked="0"/>
    </xf>
    <xf numFmtId="49" fontId="21" fillId="0" borderId="18" xfId="0" applyNumberFormat="1" applyFont="1" applyBorder="1" applyAlignment="1" applyProtection="1">
      <alignment horizontal="center" vertical="center"/>
      <protection locked="0"/>
    </xf>
    <xf numFmtId="49" fontId="21" fillId="0" borderId="19" xfId="0" applyNumberFormat="1" applyFont="1" applyBorder="1" applyAlignment="1" applyProtection="1">
      <alignment horizontal="center" vertical="center"/>
      <protection locked="0"/>
    </xf>
    <xf numFmtId="0" fontId="21" fillId="0" borderId="28" xfId="0" applyFont="1" applyBorder="1" applyAlignment="1" applyProtection="1">
      <alignment vertical="center" shrinkToFit="1"/>
      <protection locked="0"/>
    </xf>
    <xf numFmtId="0" fontId="21" fillId="0" borderId="12" xfId="0" applyFont="1" applyBorder="1" applyAlignment="1" applyProtection="1">
      <alignment vertical="center" shrinkToFit="1"/>
      <protection locked="0"/>
    </xf>
    <xf numFmtId="0" fontId="21" fillId="0" borderId="29" xfId="0" applyFont="1" applyBorder="1" applyAlignment="1" applyProtection="1">
      <alignment vertical="center" shrinkToFit="1"/>
      <protection locked="0"/>
    </xf>
    <xf numFmtId="0" fontId="21" fillId="0" borderId="13" xfId="0" applyFont="1" applyBorder="1" applyAlignment="1" applyProtection="1">
      <alignment vertical="center" shrinkToFit="1"/>
      <protection locked="0"/>
    </xf>
    <xf numFmtId="0" fontId="21" fillId="0" borderId="0" xfId="0" applyFont="1" applyAlignment="1" applyProtection="1">
      <alignment vertical="center" shrinkToFit="1"/>
      <protection locked="0"/>
    </xf>
    <xf numFmtId="0" fontId="21" fillId="0" borderId="10" xfId="0" applyFont="1" applyBorder="1" applyAlignment="1" applyProtection="1">
      <alignment vertical="center" shrinkToFit="1"/>
      <protection locked="0"/>
    </xf>
    <xf numFmtId="0" fontId="21" fillId="0" borderId="17" xfId="0" applyFont="1" applyBorder="1" applyAlignment="1" applyProtection="1">
      <alignment vertical="center" shrinkToFit="1"/>
      <protection locked="0"/>
    </xf>
    <xf numFmtId="0" fontId="21" fillId="0" borderId="18" xfId="0" applyFont="1" applyBorder="1" applyAlignment="1" applyProtection="1">
      <alignment vertical="center" shrinkToFit="1"/>
      <protection locked="0"/>
    </xf>
    <xf numFmtId="0" fontId="21" fillId="0" borderId="19" xfId="0" applyFont="1" applyBorder="1" applyAlignment="1" applyProtection="1">
      <alignment vertical="center" shrinkToFit="1"/>
      <protection locked="0"/>
    </xf>
    <xf numFmtId="0" fontId="21" fillId="0" borderId="12" xfId="0" applyFont="1" applyBorder="1">
      <alignment vertical="center"/>
    </xf>
    <xf numFmtId="0" fontId="21" fillId="0" borderId="0" xfId="0" applyFont="1">
      <alignment vertical="center"/>
    </xf>
    <xf numFmtId="0" fontId="21" fillId="0" borderId="18" xfId="0" applyFont="1" applyBorder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0" fontId="21" fillId="0" borderId="11" xfId="0" applyFont="1" applyBorder="1" applyAlignment="1" applyProtection="1">
      <alignment horizontal="center" vertical="center" wrapText="1" shrinkToFit="1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42" xfId="0" applyFont="1" applyBorder="1" applyAlignment="1" applyProtection="1">
      <alignment horizontal="center" vertical="center"/>
      <protection hidden="1"/>
    </xf>
    <xf numFmtId="0" fontId="1" fillId="0" borderId="13" xfId="0" applyFont="1" applyBorder="1" applyAlignment="1" applyProtection="1">
      <alignment horizontal="center" vertical="center"/>
      <protection hidden="1"/>
    </xf>
    <xf numFmtId="0" fontId="1" fillId="0" borderId="34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1" fillId="0" borderId="39" xfId="0" applyFont="1" applyBorder="1" applyAlignment="1" applyProtection="1">
      <alignment horizontal="center" vertical="center"/>
      <protection hidden="1"/>
    </xf>
    <xf numFmtId="0" fontId="22" fillId="0" borderId="28" xfId="0" applyFont="1" applyBorder="1" applyAlignment="1">
      <alignment horizontal="left" vertical="center"/>
    </xf>
    <xf numFmtId="0" fontId="22" fillId="0" borderId="12" xfId="0" applyFont="1" applyBorder="1" applyAlignment="1">
      <alignment horizontal="left" vertical="center"/>
    </xf>
    <xf numFmtId="0" fontId="22" fillId="0" borderId="29" xfId="0" applyFont="1" applyBorder="1" applyAlignment="1">
      <alignment horizontal="left" vertical="center"/>
    </xf>
    <xf numFmtId="0" fontId="22" fillId="0" borderId="13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10" xfId="0" applyFont="1" applyBorder="1" applyAlignment="1">
      <alignment horizontal="left" vertical="center"/>
    </xf>
    <xf numFmtId="0" fontId="21" fillId="0" borderId="12" xfId="0" applyFont="1" applyBorder="1" applyAlignment="1" applyProtection="1">
      <alignment horizontal="right" vertical="center"/>
      <protection locked="0"/>
    </xf>
    <xf numFmtId="0" fontId="21" fillId="0" borderId="18" xfId="0" applyFont="1" applyBorder="1" applyAlignment="1" applyProtection="1">
      <alignment horizontal="right" vertical="center"/>
      <protection locked="0"/>
    </xf>
    <xf numFmtId="0" fontId="21" fillId="0" borderId="12" xfId="0" applyFont="1" applyBorder="1" applyAlignment="1">
      <alignment horizontal="right" vertical="center"/>
    </xf>
    <xf numFmtId="0" fontId="21" fillId="0" borderId="18" xfId="0" applyFont="1" applyBorder="1" applyAlignment="1">
      <alignment horizontal="right" vertical="center"/>
    </xf>
    <xf numFmtId="0" fontId="1" fillId="0" borderId="12" xfId="0" applyFont="1" applyBorder="1">
      <alignment vertical="center"/>
    </xf>
    <xf numFmtId="0" fontId="1" fillId="0" borderId="29" xfId="0" applyFont="1" applyBorder="1">
      <alignment vertical="center"/>
    </xf>
    <xf numFmtId="0" fontId="20" fillId="0" borderId="12" xfId="0" applyFont="1" applyBorder="1" applyAlignment="1">
      <alignment horizontal="left" vertical="center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93</xdr:col>
      <xdr:colOff>76200</xdr:colOff>
      <xdr:row>71</xdr:row>
      <xdr:rowOff>28575</xdr:rowOff>
    </xdr:from>
    <xdr:to>
      <xdr:col>95</xdr:col>
      <xdr:colOff>352425</xdr:colOff>
      <xdr:row>76</xdr:row>
      <xdr:rowOff>9525</xdr:rowOff>
    </xdr:to>
    <xdr:pic>
      <xdr:nvPicPr>
        <xdr:cNvPr id="65468" name="図 2">
          <a:extLst>
            <a:ext uri="{FF2B5EF4-FFF2-40B4-BE49-F238E27FC236}">
              <a16:creationId xmlns:a16="http://schemas.microsoft.com/office/drawing/2014/main" id="{D2640B67-637B-8EB2-FB7B-9D668FEA1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0" y="6038850"/>
          <a:ext cx="11334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F974"/>
  <sheetViews>
    <sheetView showGridLines="0" tabSelected="1" view="pageBreakPreview" topLeftCell="A54" zoomScaleNormal="100" zoomScaleSheetLayoutView="100" workbookViewId="0">
      <selection activeCell="CG81" sqref="CG81:CK97"/>
    </sheetView>
  </sheetViews>
  <sheetFormatPr defaultColWidth="0" defaultRowHeight="13"/>
  <cols>
    <col min="1" max="4" width="1.6328125" style="1" customWidth="1"/>
    <col min="5" max="89" width="1.26953125" style="1" customWidth="1"/>
    <col min="90" max="96" width="5.6328125" style="1" customWidth="1"/>
    <col min="97" max="105" width="5.7265625" style="1" hidden="1" customWidth="1"/>
    <col min="106" max="110" width="5.6328125" style="1" hidden="1" customWidth="1"/>
    <col min="111" max="16384" width="9" style="1" hidden="1"/>
  </cols>
  <sheetData>
    <row r="1" spans="5:89" ht="8.15" customHeight="1"/>
    <row r="2" spans="5:89" ht="8.15" customHeight="1"/>
    <row r="3" spans="5:89" ht="8.15" customHeight="1">
      <c r="E3" s="89" t="s">
        <v>136</v>
      </c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59"/>
      <c r="AK3" s="259"/>
      <c r="AL3" s="259"/>
      <c r="AM3" s="259"/>
      <c r="AN3" s="259"/>
      <c r="AO3" s="259"/>
      <c r="AP3" s="259"/>
      <c r="AQ3" s="259"/>
      <c r="AR3" s="259"/>
      <c r="AS3" s="259"/>
      <c r="AT3" s="259"/>
      <c r="AU3" s="259"/>
      <c r="AV3" s="259"/>
      <c r="AW3" s="259"/>
      <c r="AX3" s="259"/>
      <c r="AY3" s="259"/>
      <c r="AZ3" s="259"/>
      <c r="BA3" s="259"/>
      <c r="BB3" s="259"/>
      <c r="BC3" s="259"/>
      <c r="BD3" s="259"/>
      <c r="BE3" s="259"/>
      <c r="BF3" s="259"/>
      <c r="BG3" s="259"/>
      <c r="BH3" s="259"/>
      <c r="BI3" s="259"/>
      <c r="BJ3" s="259"/>
      <c r="BK3" s="259"/>
      <c r="BL3" s="259"/>
      <c r="BM3" s="259"/>
      <c r="BN3" s="259"/>
      <c r="BO3" s="259"/>
      <c r="BP3" s="259"/>
      <c r="BQ3" s="259"/>
      <c r="BR3" s="259"/>
      <c r="BS3" s="259"/>
      <c r="BT3" s="259"/>
      <c r="BU3" s="259"/>
      <c r="BV3" s="259"/>
      <c r="BW3" s="259"/>
      <c r="BX3" s="259"/>
      <c r="BY3" s="259"/>
      <c r="BZ3" s="259"/>
      <c r="CA3" s="259"/>
      <c r="CB3" s="259"/>
      <c r="CC3" s="259"/>
      <c r="CD3" s="259"/>
      <c r="CE3" s="259"/>
      <c r="CF3" s="259"/>
      <c r="CG3" s="259"/>
      <c r="CH3" s="259"/>
      <c r="CI3" s="259"/>
      <c r="CJ3" s="259"/>
      <c r="CK3" s="259"/>
    </row>
    <row r="4" spans="5:89" ht="8.15" customHeight="1">
      <c r="E4" s="259"/>
      <c r="F4" s="259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59"/>
      <c r="AB4" s="259"/>
      <c r="AC4" s="259"/>
      <c r="AD4" s="259"/>
      <c r="AE4" s="259"/>
      <c r="AF4" s="259"/>
      <c r="AG4" s="259"/>
      <c r="AH4" s="259"/>
      <c r="AI4" s="259"/>
      <c r="AJ4" s="259"/>
      <c r="AK4" s="259"/>
      <c r="AL4" s="259"/>
      <c r="AM4" s="259"/>
      <c r="AN4" s="259"/>
      <c r="AO4" s="259"/>
      <c r="AP4" s="259"/>
      <c r="AQ4" s="259"/>
      <c r="AR4" s="259"/>
      <c r="AS4" s="259"/>
      <c r="AT4" s="259"/>
      <c r="AU4" s="259"/>
      <c r="AV4" s="259"/>
      <c r="AW4" s="259"/>
      <c r="AX4" s="259"/>
      <c r="AY4" s="259"/>
      <c r="AZ4" s="259"/>
      <c r="BA4" s="259"/>
      <c r="BB4" s="259"/>
      <c r="BC4" s="259"/>
      <c r="BD4" s="259"/>
      <c r="BE4" s="259"/>
      <c r="BF4" s="259"/>
      <c r="BG4" s="259"/>
      <c r="BH4" s="259"/>
      <c r="BI4" s="259"/>
      <c r="BJ4" s="259"/>
      <c r="BK4" s="259"/>
      <c r="BL4" s="259"/>
      <c r="BM4" s="259"/>
      <c r="BN4" s="259"/>
      <c r="BO4" s="259"/>
      <c r="BP4" s="259"/>
      <c r="BQ4" s="259"/>
      <c r="BR4" s="259"/>
      <c r="BS4" s="259"/>
      <c r="BT4" s="259"/>
      <c r="BU4" s="259"/>
      <c r="BV4" s="259"/>
      <c r="BW4" s="259"/>
      <c r="BX4" s="259"/>
      <c r="BY4" s="259"/>
      <c r="BZ4" s="259"/>
      <c r="CA4" s="259"/>
      <c r="CB4" s="259"/>
      <c r="CC4" s="259"/>
      <c r="CD4" s="259"/>
      <c r="CE4" s="259"/>
      <c r="CF4" s="259"/>
      <c r="CG4" s="259"/>
      <c r="CH4" s="259"/>
      <c r="CI4" s="259"/>
      <c r="CJ4" s="259"/>
      <c r="CK4" s="259"/>
    </row>
    <row r="5" spans="5:89" ht="8.15" customHeight="1">
      <c r="E5" s="10"/>
      <c r="T5" s="11"/>
      <c r="U5" s="11"/>
      <c r="V5" s="11"/>
      <c r="W5" s="11"/>
      <c r="X5" s="11"/>
      <c r="Y5" s="11"/>
      <c r="Z5" s="11"/>
      <c r="AA5" s="312" t="s">
        <v>23</v>
      </c>
      <c r="AB5" s="312"/>
      <c r="AC5" s="312"/>
      <c r="AD5" s="312"/>
      <c r="AE5" s="312"/>
      <c r="AF5" s="312"/>
      <c r="AG5" s="312"/>
      <c r="AH5" s="312"/>
      <c r="AI5" s="312"/>
      <c r="AJ5" s="312"/>
      <c r="AK5" s="312"/>
      <c r="AL5" s="312" t="s">
        <v>45</v>
      </c>
      <c r="AM5" s="312"/>
      <c r="AN5" s="312"/>
      <c r="AO5" s="312"/>
      <c r="AP5" s="312"/>
      <c r="AQ5" s="312"/>
      <c r="AR5" s="312"/>
      <c r="AS5" s="312"/>
      <c r="AT5" s="312"/>
      <c r="AU5" s="312"/>
      <c r="AV5" s="312"/>
      <c r="AW5" s="312"/>
      <c r="AX5" s="312"/>
      <c r="AY5" s="312"/>
      <c r="AZ5" s="312"/>
      <c r="BA5" s="312"/>
      <c r="BB5" s="312"/>
      <c r="BC5" s="312"/>
      <c r="BD5" s="312"/>
      <c r="BE5" s="312"/>
      <c r="BF5" s="312"/>
      <c r="BG5" s="312"/>
      <c r="BH5" s="312"/>
      <c r="BI5" s="312"/>
      <c r="BJ5" s="312"/>
      <c r="BK5" s="312"/>
      <c r="BL5" s="312"/>
      <c r="BM5" s="312"/>
      <c r="BN5" s="312"/>
      <c r="BO5" s="312"/>
      <c r="BP5" s="312"/>
      <c r="BQ5" s="312"/>
      <c r="BR5" s="312"/>
      <c r="BS5" s="312"/>
      <c r="BT5" s="11"/>
    </row>
    <row r="6" spans="5:89" ht="8.15" customHeight="1">
      <c r="R6" s="11"/>
      <c r="S6" s="11"/>
      <c r="T6" s="11"/>
      <c r="U6" s="11"/>
      <c r="V6" s="11"/>
      <c r="W6" s="11"/>
      <c r="X6" s="11"/>
      <c r="Y6" s="11"/>
      <c r="Z6" s="11"/>
      <c r="AA6" s="312"/>
      <c r="AB6" s="312"/>
      <c r="AC6" s="312"/>
      <c r="AD6" s="312"/>
      <c r="AE6" s="312"/>
      <c r="AF6" s="312"/>
      <c r="AG6" s="312"/>
      <c r="AH6" s="312"/>
      <c r="AI6" s="312"/>
      <c r="AJ6" s="312"/>
      <c r="AK6" s="312"/>
      <c r="AL6" s="312"/>
      <c r="AM6" s="312"/>
      <c r="AN6" s="312"/>
      <c r="AO6" s="312"/>
      <c r="AP6" s="312"/>
      <c r="AQ6" s="312"/>
      <c r="AR6" s="312"/>
      <c r="AS6" s="312"/>
      <c r="AT6" s="312"/>
      <c r="AU6" s="312"/>
      <c r="AV6" s="312"/>
      <c r="AW6" s="312"/>
      <c r="AX6" s="312"/>
      <c r="AY6" s="312"/>
      <c r="AZ6" s="312"/>
      <c r="BA6" s="312"/>
      <c r="BB6" s="312"/>
      <c r="BC6" s="312"/>
      <c r="BD6" s="312"/>
      <c r="BE6" s="312"/>
      <c r="BF6" s="312"/>
      <c r="BG6" s="312"/>
      <c r="BH6" s="312"/>
      <c r="BI6" s="312"/>
      <c r="BJ6" s="312"/>
      <c r="BK6" s="312"/>
      <c r="BL6" s="312"/>
      <c r="BM6" s="312"/>
      <c r="BN6" s="312"/>
      <c r="BO6" s="312"/>
      <c r="BP6" s="312"/>
      <c r="BQ6" s="312"/>
      <c r="BR6" s="312"/>
      <c r="BS6" s="312"/>
      <c r="BT6" s="11"/>
    </row>
    <row r="7" spans="5:89" ht="8.15" customHeight="1"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</row>
    <row r="8" spans="5:89" ht="8.15" customHeight="1">
      <c r="E8" s="5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331"/>
      <c r="R8" s="331"/>
      <c r="S8" s="331"/>
      <c r="T8" s="331"/>
      <c r="U8" s="331"/>
      <c r="V8" s="331"/>
      <c r="W8" s="331"/>
      <c r="X8" s="331"/>
      <c r="Y8" s="331"/>
      <c r="Z8" s="331"/>
      <c r="AA8" s="331"/>
      <c r="AB8" s="331"/>
      <c r="AC8" s="331"/>
      <c r="AD8" s="331"/>
      <c r="AE8" s="331"/>
      <c r="AF8" s="331"/>
      <c r="AG8" s="331"/>
      <c r="AH8" s="331"/>
      <c r="AI8" s="331"/>
      <c r="AJ8" s="331"/>
      <c r="AK8" s="331"/>
      <c r="AL8" s="331"/>
      <c r="AM8" s="331"/>
      <c r="AN8" s="331"/>
      <c r="AO8" s="5"/>
      <c r="AP8" s="5"/>
      <c r="AQ8" s="173" t="s">
        <v>25</v>
      </c>
      <c r="AR8" s="173"/>
      <c r="AS8" s="173"/>
      <c r="AT8" s="173"/>
      <c r="AU8" s="173"/>
      <c r="AV8" s="173"/>
      <c r="AW8" s="179" t="s">
        <v>134</v>
      </c>
      <c r="AX8" s="179"/>
      <c r="AY8" s="179"/>
      <c r="AZ8" s="179"/>
      <c r="BA8" s="179"/>
      <c r="BB8" s="173" t="s">
        <v>24</v>
      </c>
      <c r="BC8" s="173"/>
      <c r="BD8" s="173"/>
      <c r="BE8" s="173"/>
      <c r="BF8" s="173"/>
      <c r="BG8" s="8"/>
      <c r="BH8" s="8"/>
      <c r="BI8" s="8"/>
      <c r="BJ8" s="8"/>
      <c r="BK8" s="8"/>
      <c r="BL8" s="8"/>
      <c r="BM8" s="8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</row>
    <row r="9" spans="5:89" ht="8.15" customHeight="1">
      <c r="E9" s="5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331"/>
      <c r="R9" s="331"/>
      <c r="S9" s="331"/>
      <c r="T9" s="331"/>
      <c r="U9" s="331"/>
      <c r="V9" s="331"/>
      <c r="W9" s="331"/>
      <c r="X9" s="331"/>
      <c r="Y9" s="331"/>
      <c r="Z9" s="331"/>
      <c r="AA9" s="331"/>
      <c r="AB9" s="331"/>
      <c r="AC9" s="331"/>
      <c r="AD9" s="331"/>
      <c r="AE9" s="331"/>
      <c r="AF9" s="331"/>
      <c r="AG9" s="331"/>
      <c r="AH9" s="331"/>
      <c r="AI9" s="331"/>
      <c r="AJ9" s="331"/>
      <c r="AK9" s="331"/>
      <c r="AL9" s="331"/>
      <c r="AM9" s="331"/>
      <c r="AN9" s="331"/>
      <c r="AO9" s="5"/>
      <c r="AP9" s="5"/>
      <c r="AQ9" s="175"/>
      <c r="AR9" s="175"/>
      <c r="AS9" s="175"/>
      <c r="AT9" s="175"/>
      <c r="AU9" s="175"/>
      <c r="AV9" s="175"/>
      <c r="AW9" s="180"/>
      <c r="AX9" s="180"/>
      <c r="AY9" s="180"/>
      <c r="AZ9" s="180"/>
      <c r="BA9" s="180"/>
      <c r="BB9" s="175"/>
      <c r="BC9" s="175"/>
      <c r="BD9" s="175"/>
      <c r="BE9" s="175"/>
      <c r="BF9" s="175"/>
      <c r="BG9" s="2"/>
      <c r="BH9" s="4"/>
      <c r="BI9" s="4"/>
      <c r="BJ9" s="4"/>
      <c r="BK9" s="4"/>
      <c r="BL9" s="4"/>
      <c r="BM9" s="4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</row>
    <row r="10" spans="5:89" ht="8.15" customHeight="1">
      <c r="F10" s="325" t="s">
        <v>12</v>
      </c>
      <c r="G10" s="325"/>
      <c r="H10" s="325"/>
      <c r="I10" s="325"/>
      <c r="J10" s="325"/>
      <c r="K10" s="325"/>
      <c r="L10" s="325"/>
      <c r="M10" s="325"/>
      <c r="N10" s="325"/>
      <c r="O10" s="325"/>
      <c r="P10" s="327" t="s">
        <v>13</v>
      </c>
      <c r="Q10" s="331"/>
      <c r="R10" s="331"/>
      <c r="S10" s="331"/>
      <c r="T10" s="331"/>
      <c r="U10" s="331"/>
      <c r="V10" s="331"/>
      <c r="W10" s="331"/>
      <c r="X10" s="331"/>
      <c r="Y10" s="331"/>
      <c r="Z10" s="331"/>
      <c r="AA10" s="331"/>
      <c r="AB10" s="331"/>
      <c r="AC10" s="331"/>
      <c r="AD10" s="331"/>
      <c r="AE10" s="331"/>
      <c r="AF10" s="331"/>
      <c r="AG10" s="331"/>
      <c r="AH10" s="331"/>
      <c r="AI10" s="331"/>
      <c r="AJ10" s="331"/>
      <c r="AK10" s="331"/>
      <c r="AL10" s="331"/>
      <c r="AM10" s="331"/>
      <c r="AN10" s="331"/>
      <c r="AQ10" s="173" t="s">
        <v>26</v>
      </c>
      <c r="AR10" s="107"/>
      <c r="AS10" s="107"/>
      <c r="AT10" s="107"/>
      <c r="AU10" s="107"/>
      <c r="AV10" s="107"/>
      <c r="AW10" s="179" t="s">
        <v>32</v>
      </c>
      <c r="AX10" s="179"/>
      <c r="AY10" s="179"/>
      <c r="AZ10" s="179"/>
      <c r="BA10" s="179"/>
      <c r="BB10" s="179" t="s">
        <v>87</v>
      </c>
      <c r="BC10" s="179"/>
      <c r="BD10" s="179"/>
      <c r="BE10" s="179"/>
      <c r="BF10" s="179"/>
      <c r="BG10" s="2"/>
      <c r="BH10" s="3"/>
      <c r="BI10" s="3"/>
      <c r="BJ10" s="3"/>
      <c r="BK10" s="3"/>
      <c r="BL10" s="3"/>
      <c r="BM10" s="3"/>
      <c r="BN10" s="314" t="s">
        <v>138</v>
      </c>
      <c r="BO10" s="314"/>
      <c r="BP10" s="314"/>
      <c r="BQ10" s="314"/>
      <c r="BR10" s="314"/>
      <c r="BS10" s="314"/>
      <c r="BT10" s="314"/>
      <c r="BU10" s="314"/>
      <c r="BV10" s="314"/>
      <c r="BW10" s="314"/>
      <c r="BX10" s="314"/>
      <c r="BY10" s="314"/>
      <c r="BZ10" s="314"/>
      <c r="CA10" s="314"/>
      <c r="CB10" s="314"/>
      <c r="CC10" s="314"/>
      <c r="CD10" s="314"/>
      <c r="CE10" s="314"/>
      <c r="CF10" s="314"/>
      <c r="CG10" s="314"/>
      <c r="CH10" s="314"/>
      <c r="CI10" s="314"/>
      <c r="CJ10" s="314"/>
      <c r="CK10" s="314"/>
    </row>
    <row r="11" spans="5:89" ht="8.15" customHeight="1">
      <c r="F11" s="326"/>
      <c r="G11" s="326"/>
      <c r="H11" s="326"/>
      <c r="I11" s="326"/>
      <c r="J11" s="326"/>
      <c r="K11" s="326"/>
      <c r="L11" s="326"/>
      <c r="M11" s="326"/>
      <c r="N11" s="326"/>
      <c r="O11" s="326"/>
      <c r="P11" s="328"/>
      <c r="Q11" s="332"/>
      <c r="R11" s="332"/>
      <c r="S11" s="332"/>
      <c r="T11" s="332"/>
      <c r="U11" s="332"/>
      <c r="V11" s="332"/>
      <c r="W11" s="332"/>
      <c r="X11" s="332"/>
      <c r="Y11" s="332"/>
      <c r="Z11" s="332"/>
      <c r="AA11" s="332"/>
      <c r="AB11" s="332"/>
      <c r="AC11" s="332"/>
      <c r="AD11" s="332"/>
      <c r="AE11" s="332"/>
      <c r="AF11" s="332"/>
      <c r="AG11" s="332"/>
      <c r="AH11" s="332"/>
      <c r="AI11" s="332"/>
      <c r="AJ11" s="332"/>
      <c r="AK11" s="332"/>
      <c r="AL11" s="332"/>
      <c r="AM11" s="332"/>
      <c r="AN11" s="332"/>
      <c r="AQ11" s="110"/>
      <c r="AR11" s="110"/>
      <c r="AS11" s="110"/>
      <c r="AT11" s="110"/>
      <c r="AU11" s="110"/>
      <c r="AV11" s="110"/>
      <c r="AW11" s="180"/>
      <c r="AX11" s="180"/>
      <c r="AY11" s="180"/>
      <c r="AZ11" s="180"/>
      <c r="BA11" s="180"/>
      <c r="BB11" s="180"/>
      <c r="BC11" s="180"/>
      <c r="BD11" s="180"/>
      <c r="BE11" s="180"/>
      <c r="BF11" s="180"/>
      <c r="BG11" s="4"/>
      <c r="BH11" s="4"/>
      <c r="BI11" s="6"/>
      <c r="BJ11" s="4"/>
      <c r="BK11" s="4"/>
      <c r="BL11" s="4"/>
      <c r="BM11" s="4"/>
      <c r="BN11" s="314"/>
      <c r="BO11" s="314"/>
      <c r="BP11" s="314"/>
      <c r="BQ11" s="314"/>
      <c r="BR11" s="314"/>
      <c r="BS11" s="314"/>
      <c r="BT11" s="314"/>
      <c r="BU11" s="314"/>
      <c r="BV11" s="314"/>
      <c r="BW11" s="314"/>
      <c r="BX11" s="314"/>
      <c r="BY11" s="314"/>
      <c r="BZ11" s="314"/>
      <c r="CA11" s="314"/>
      <c r="CB11" s="314"/>
      <c r="CC11" s="314"/>
      <c r="CD11" s="314"/>
      <c r="CE11" s="314"/>
      <c r="CF11" s="314"/>
      <c r="CG11" s="314"/>
      <c r="CH11" s="314"/>
      <c r="CI11" s="314"/>
      <c r="CJ11" s="314"/>
      <c r="CK11" s="314"/>
    </row>
    <row r="12" spans="5:89" ht="8.15" customHeight="1">
      <c r="F12" s="325" t="s">
        <v>11</v>
      </c>
      <c r="G12" s="325"/>
      <c r="H12" s="325"/>
      <c r="I12" s="325"/>
      <c r="J12" s="325"/>
      <c r="K12" s="325"/>
      <c r="L12" s="325"/>
      <c r="M12" s="325"/>
      <c r="N12" s="325"/>
      <c r="O12" s="325"/>
      <c r="P12" s="327" t="s">
        <v>14</v>
      </c>
      <c r="Q12" s="329"/>
      <c r="R12" s="329"/>
      <c r="S12" s="329"/>
      <c r="T12" s="329"/>
      <c r="U12" s="329"/>
      <c r="V12" s="329"/>
      <c r="W12" s="329"/>
      <c r="X12" s="329"/>
      <c r="Y12" s="329"/>
      <c r="Z12" s="329"/>
      <c r="AA12" s="329"/>
      <c r="AB12" s="329"/>
      <c r="AC12" s="329"/>
      <c r="AD12" s="329"/>
      <c r="AE12" s="329"/>
      <c r="AF12" s="329"/>
      <c r="AG12" s="329"/>
      <c r="AH12" s="329"/>
      <c r="AI12" s="329"/>
      <c r="AJ12" s="329"/>
      <c r="AK12" s="329"/>
      <c r="AL12" s="329"/>
      <c r="AM12" s="329"/>
      <c r="AN12" s="329"/>
      <c r="AQ12" s="311" t="s">
        <v>71</v>
      </c>
      <c r="AR12" s="311"/>
      <c r="AS12" s="311"/>
      <c r="AT12" s="311"/>
      <c r="AU12" s="311"/>
      <c r="AV12" s="311"/>
      <c r="AW12" s="313" t="s">
        <v>69</v>
      </c>
      <c r="AX12" s="313"/>
      <c r="AY12" s="313"/>
      <c r="AZ12" s="313"/>
      <c r="BA12" s="313"/>
      <c r="BB12" s="313"/>
      <c r="BC12" s="313"/>
      <c r="BD12" s="313"/>
      <c r="BE12" s="313"/>
      <c r="BF12" s="313"/>
      <c r="BG12" s="2"/>
      <c r="BH12" s="2"/>
      <c r="BI12" s="2"/>
      <c r="BJ12" s="179"/>
      <c r="BK12" s="179"/>
      <c r="BL12" s="179"/>
      <c r="BM12" s="179"/>
      <c r="BO12" s="4"/>
      <c r="BP12" s="4"/>
      <c r="BQ12" s="4"/>
      <c r="BR12" s="4"/>
      <c r="BS12" s="4"/>
      <c r="BT12" s="4"/>
      <c r="BU12" s="4"/>
      <c r="BV12" s="4"/>
      <c r="CI12" s="4"/>
      <c r="CJ12" s="4"/>
      <c r="CK12" s="4"/>
    </row>
    <row r="13" spans="5:89" ht="8.15" customHeight="1">
      <c r="F13" s="326"/>
      <c r="G13" s="326"/>
      <c r="H13" s="326"/>
      <c r="I13" s="326"/>
      <c r="J13" s="326"/>
      <c r="K13" s="326"/>
      <c r="L13" s="326"/>
      <c r="M13" s="326"/>
      <c r="N13" s="326"/>
      <c r="O13" s="326"/>
      <c r="P13" s="328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30"/>
      <c r="AJ13" s="330"/>
      <c r="AK13" s="330"/>
      <c r="AL13" s="330"/>
      <c r="AM13" s="330"/>
      <c r="AN13" s="330"/>
      <c r="AQ13" s="175"/>
      <c r="AR13" s="175"/>
      <c r="AS13" s="175"/>
      <c r="AT13" s="175"/>
      <c r="AU13" s="175"/>
      <c r="AV13" s="175"/>
      <c r="AW13" s="180"/>
      <c r="AX13" s="180"/>
      <c r="AY13" s="180"/>
      <c r="AZ13" s="180"/>
      <c r="BA13" s="180"/>
      <c r="BB13" s="180"/>
      <c r="BC13" s="180"/>
      <c r="BD13" s="180"/>
      <c r="BE13" s="180"/>
      <c r="BF13" s="180"/>
      <c r="BG13" s="2"/>
      <c r="BH13" s="2"/>
      <c r="BI13" s="2"/>
      <c r="BJ13" s="179"/>
      <c r="BK13" s="179"/>
      <c r="BL13" s="179"/>
      <c r="BM13" s="179"/>
      <c r="BO13" s="4"/>
      <c r="BP13" s="4"/>
      <c r="BQ13" s="4"/>
      <c r="BR13" s="4"/>
      <c r="BS13" s="4"/>
      <c r="BT13" s="4"/>
      <c r="BU13" s="4"/>
      <c r="BV13" s="4"/>
      <c r="CI13" s="4"/>
      <c r="CJ13" s="4"/>
      <c r="CK13" s="4"/>
    </row>
    <row r="14" spans="5:89" ht="8.15" customHeight="1">
      <c r="F14" s="173" t="s">
        <v>97</v>
      </c>
      <c r="G14" s="173"/>
      <c r="H14" s="173"/>
      <c r="I14" s="173"/>
      <c r="J14" s="173"/>
      <c r="K14" s="173"/>
      <c r="L14" s="173"/>
      <c r="M14" s="173"/>
      <c r="N14" s="173"/>
      <c r="O14" s="173"/>
      <c r="P14" s="327" t="s">
        <v>13</v>
      </c>
      <c r="Q14" s="329"/>
      <c r="R14" s="329"/>
      <c r="S14" s="329"/>
      <c r="T14" s="329"/>
      <c r="U14" s="329"/>
      <c r="V14" s="329"/>
      <c r="W14" s="329"/>
      <c r="X14" s="329"/>
      <c r="Y14" s="329"/>
      <c r="Z14" s="329"/>
      <c r="AA14" s="329"/>
      <c r="AB14" s="329"/>
      <c r="AC14" s="329"/>
      <c r="AD14" s="329"/>
      <c r="AE14" s="329"/>
      <c r="AF14" s="329"/>
      <c r="AG14" s="329"/>
      <c r="AH14" s="329"/>
      <c r="AI14" s="329"/>
      <c r="AJ14" s="329"/>
      <c r="AK14" s="329"/>
      <c r="AL14" s="329"/>
      <c r="AM14" s="329"/>
      <c r="AN14" s="329"/>
      <c r="AQ14" s="366" t="s">
        <v>105</v>
      </c>
      <c r="AR14" s="366"/>
      <c r="AS14" s="366"/>
      <c r="AT14" s="366"/>
      <c r="AU14" s="366"/>
      <c r="AV14" s="366"/>
      <c r="AW14" s="159" t="s">
        <v>38</v>
      </c>
      <c r="AX14" s="159"/>
      <c r="AY14" s="159"/>
      <c r="AZ14" s="384"/>
      <c r="BA14" s="384"/>
      <c r="BB14" s="386" t="s">
        <v>41</v>
      </c>
      <c r="BC14" s="386"/>
      <c r="BD14" s="384"/>
      <c r="BE14" s="384"/>
      <c r="BF14" s="386" t="s">
        <v>106</v>
      </c>
      <c r="BG14" s="386"/>
      <c r="BH14" s="384"/>
      <c r="BI14" s="384"/>
      <c r="BJ14" s="386" t="s">
        <v>107</v>
      </c>
      <c r="BK14" s="386"/>
      <c r="BL14" s="133"/>
      <c r="BM14" s="133"/>
      <c r="BN14"/>
      <c r="BO14" s="162" t="s">
        <v>10</v>
      </c>
      <c r="BP14" s="162"/>
      <c r="BQ14" s="162"/>
      <c r="BR14" s="162"/>
      <c r="BS14" s="162"/>
      <c r="BT14" s="162"/>
      <c r="BU14" s="162"/>
      <c r="BV14" s="162"/>
      <c r="BW14" s="333"/>
      <c r="BX14" s="333"/>
      <c r="BY14" s="333"/>
      <c r="BZ14" s="333"/>
      <c r="CA14" s="333"/>
      <c r="CB14" s="333"/>
      <c r="CC14" s="333"/>
      <c r="CD14" s="333"/>
      <c r="CE14" s="333"/>
      <c r="CF14" s="333"/>
      <c r="CG14" s="333"/>
      <c r="CH14" s="333"/>
      <c r="CI14" s="162" t="s">
        <v>17</v>
      </c>
      <c r="CJ14" s="162"/>
      <c r="CK14" s="162"/>
    </row>
    <row r="15" spans="5:89" ht="8.15" customHeight="1">
      <c r="F15" s="175"/>
      <c r="G15" s="175"/>
      <c r="H15" s="175"/>
      <c r="I15" s="175"/>
      <c r="J15" s="175"/>
      <c r="K15" s="175"/>
      <c r="L15" s="175"/>
      <c r="M15" s="175"/>
      <c r="N15" s="175"/>
      <c r="O15" s="175"/>
      <c r="P15" s="328"/>
      <c r="Q15" s="330"/>
      <c r="R15" s="330"/>
      <c r="S15" s="330"/>
      <c r="T15" s="330"/>
      <c r="U15" s="330"/>
      <c r="V15" s="330"/>
      <c r="W15" s="330"/>
      <c r="X15" s="330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30"/>
      <c r="AJ15" s="330"/>
      <c r="AK15" s="330"/>
      <c r="AL15" s="330"/>
      <c r="AM15" s="330"/>
      <c r="AN15" s="330"/>
      <c r="AQ15" s="368"/>
      <c r="AR15" s="368"/>
      <c r="AS15" s="368"/>
      <c r="AT15" s="368"/>
      <c r="AU15" s="368"/>
      <c r="AV15" s="368"/>
      <c r="AW15" s="165"/>
      <c r="AX15" s="165"/>
      <c r="AY15" s="165"/>
      <c r="AZ15" s="385"/>
      <c r="BA15" s="385"/>
      <c r="BB15" s="387"/>
      <c r="BC15" s="387"/>
      <c r="BD15" s="385"/>
      <c r="BE15" s="385"/>
      <c r="BF15" s="387"/>
      <c r="BG15" s="387"/>
      <c r="BH15" s="385"/>
      <c r="BI15" s="385"/>
      <c r="BJ15" s="387"/>
      <c r="BK15" s="387"/>
      <c r="BL15" s="135"/>
      <c r="BM15" s="135"/>
      <c r="BN15"/>
      <c r="BO15" s="165"/>
      <c r="BP15" s="165"/>
      <c r="BQ15" s="165"/>
      <c r="BR15" s="165"/>
      <c r="BS15" s="165"/>
      <c r="BT15" s="165"/>
      <c r="BU15" s="165"/>
      <c r="BV15" s="165"/>
      <c r="BW15" s="334"/>
      <c r="BX15" s="334"/>
      <c r="BY15" s="334"/>
      <c r="BZ15" s="334"/>
      <c r="CA15" s="334"/>
      <c r="CB15" s="334"/>
      <c r="CC15" s="334"/>
      <c r="CD15" s="334"/>
      <c r="CE15" s="334"/>
      <c r="CF15" s="334"/>
      <c r="CG15" s="334"/>
      <c r="CH15" s="334"/>
      <c r="CI15" s="165"/>
      <c r="CJ15" s="165"/>
      <c r="CK15" s="165"/>
    </row>
    <row r="16" spans="5:89" ht="8.15" customHeight="1"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6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Q16" s="13"/>
      <c r="AR16" s="13"/>
      <c r="AS16" s="13"/>
      <c r="AT16" s="13"/>
      <c r="AU16" s="13"/>
      <c r="AV16" s="13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2"/>
      <c r="BH16" s="2"/>
      <c r="BI16" s="2"/>
      <c r="BJ16" s="14"/>
      <c r="BK16" s="14"/>
      <c r="BL16" s="14"/>
      <c r="BM16" s="14"/>
      <c r="BO16" s="8"/>
      <c r="BP16" s="8"/>
      <c r="BQ16" s="8"/>
      <c r="BR16" s="8"/>
      <c r="BS16" s="8"/>
      <c r="BT16" s="8"/>
      <c r="BU16" s="8"/>
      <c r="BV16" s="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8"/>
      <c r="CJ16" s="8"/>
      <c r="CK16" s="8"/>
    </row>
    <row r="17" spans="5:107" ht="8.15" customHeight="1">
      <c r="E17" s="158" t="s">
        <v>0</v>
      </c>
      <c r="F17" s="388"/>
      <c r="G17" s="388"/>
      <c r="H17" s="388"/>
      <c r="I17" s="388"/>
      <c r="J17" s="388"/>
      <c r="K17" s="388"/>
      <c r="L17" s="389"/>
      <c r="M17" s="317" t="s">
        <v>1</v>
      </c>
      <c r="N17" s="318"/>
      <c r="O17" s="318"/>
      <c r="P17" s="318"/>
      <c r="Q17" s="318"/>
      <c r="R17" s="318"/>
      <c r="S17" s="318"/>
      <c r="T17" s="318"/>
      <c r="U17" s="318"/>
      <c r="V17" s="318"/>
      <c r="W17" s="318"/>
      <c r="X17" s="317" t="s">
        <v>3</v>
      </c>
      <c r="Y17" s="318"/>
      <c r="Z17" s="318"/>
      <c r="AA17" s="318"/>
      <c r="AB17" s="318"/>
      <c r="AC17" s="318"/>
      <c r="AD17" s="318"/>
      <c r="AE17" s="318"/>
      <c r="AF17" s="318"/>
      <c r="AG17" s="318"/>
      <c r="AH17" s="318"/>
      <c r="AI17" s="318"/>
      <c r="AJ17" s="318"/>
      <c r="AK17" s="317" t="s">
        <v>2</v>
      </c>
      <c r="AL17" s="318"/>
      <c r="AM17" s="318"/>
      <c r="AN17" s="318"/>
      <c r="AO17" s="318"/>
      <c r="AP17" s="318"/>
      <c r="AQ17" s="318"/>
      <c r="AR17" s="318"/>
      <c r="AS17" s="318"/>
      <c r="AT17" s="318"/>
      <c r="AU17" s="318"/>
      <c r="AV17" s="318"/>
      <c r="AW17" s="318"/>
      <c r="AX17" s="318"/>
      <c r="AY17" s="318"/>
      <c r="AZ17" s="318"/>
      <c r="BA17" s="318"/>
      <c r="BB17" s="318"/>
      <c r="BC17" s="318"/>
      <c r="BD17" s="318"/>
      <c r="BE17" s="318"/>
      <c r="BF17" s="318"/>
      <c r="BG17" s="318"/>
      <c r="BH17" s="346" t="s">
        <v>4</v>
      </c>
      <c r="BI17" s="347"/>
      <c r="BJ17" s="347"/>
      <c r="BK17" s="347"/>
      <c r="BL17" s="347"/>
      <c r="BM17" s="347"/>
      <c r="BN17" s="347"/>
      <c r="BO17" s="347"/>
      <c r="BP17" s="347"/>
      <c r="BQ17" s="347"/>
      <c r="BR17" s="347"/>
      <c r="BS17" s="347"/>
      <c r="BT17" s="347"/>
      <c r="BU17" s="347"/>
      <c r="BV17" s="347"/>
      <c r="BW17" s="158" t="s">
        <v>5</v>
      </c>
      <c r="BX17" s="159"/>
      <c r="BY17" s="159"/>
      <c r="BZ17" s="159"/>
      <c r="CA17" s="159"/>
      <c r="CB17" s="159"/>
      <c r="CC17" s="159"/>
      <c r="CD17" s="159"/>
      <c r="CE17" s="159"/>
      <c r="CF17" s="159"/>
      <c r="CG17" s="159"/>
      <c r="CH17" s="159"/>
      <c r="CI17" s="159"/>
      <c r="CJ17" s="159"/>
      <c r="CK17" s="160"/>
      <c r="CL17" s="284"/>
      <c r="CM17" s="285"/>
      <c r="CN17" s="285"/>
      <c r="CO17" s="286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</row>
    <row r="18" spans="5:107" ht="8.15" customHeight="1">
      <c r="E18" s="219"/>
      <c r="F18" s="220"/>
      <c r="G18" s="220"/>
      <c r="H18" s="220"/>
      <c r="I18" s="220"/>
      <c r="J18" s="220"/>
      <c r="K18" s="220"/>
      <c r="L18" s="221"/>
      <c r="M18" s="319"/>
      <c r="N18" s="319"/>
      <c r="O18" s="319"/>
      <c r="P18" s="319"/>
      <c r="Q18" s="319"/>
      <c r="R18" s="319"/>
      <c r="S18" s="319"/>
      <c r="T18" s="319"/>
      <c r="U18" s="319"/>
      <c r="V18" s="319"/>
      <c r="W18" s="319"/>
      <c r="X18" s="319"/>
      <c r="Y18" s="319"/>
      <c r="Z18" s="319"/>
      <c r="AA18" s="319"/>
      <c r="AB18" s="319"/>
      <c r="AC18" s="319"/>
      <c r="AD18" s="319"/>
      <c r="AE18" s="319"/>
      <c r="AF18" s="319"/>
      <c r="AG18" s="319"/>
      <c r="AH18" s="319"/>
      <c r="AI18" s="319"/>
      <c r="AJ18" s="319"/>
      <c r="AK18" s="319"/>
      <c r="AL18" s="319"/>
      <c r="AM18" s="319"/>
      <c r="AN18" s="319"/>
      <c r="AO18" s="319"/>
      <c r="AP18" s="319"/>
      <c r="AQ18" s="319"/>
      <c r="AR18" s="319"/>
      <c r="AS18" s="319"/>
      <c r="AT18" s="319"/>
      <c r="AU18" s="319"/>
      <c r="AV18" s="319"/>
      <c r="AW18" s="319"/>
      <c r="AX18" s="319"/>
      <c r="AY18" s="319"/>
      <c r="AZ18" s="319"/>
      <c r="BA18" s="319"/>
      <c r="BB18" s="319"/>
      <c r="BC18" s="319"/>
      <c r="BD18" s="319"/>
      <c r="BE18" s="319"/>
      <c r="BF18" s="319"/>
      <c r="BG18" s="319"/>
      <c r="BH18" s="347"/>
      <c r="BI18" s="347"/>
      <c r="BJ18" s="347"/>
      <c r="BK18" s="347"/>
      <c r="BL18" s="347"/>
      <c r="BM18" s="347"/>
      <c r="BN18" s="347"/>
      <c r="BO18" s="347"/>
      <c r="BP18" s="347"/>
      <c r="BQ18" s="347"/>
      <c r="BR18" s="347"/>
      <c r="BS18" s="347"/>
      <c r="BT18" s="347"/>
      <c r="BU18" s="347"/>
      <c r="BV18" s="347"/>
      <c r="BW18" s="164"/>
      <c r="BX18" s="165"/>
      <c r="BY18" s="165"/>
      <c r="BZ18" s="165"/>
      <c r="CA18" s="165"/>
      <c r="CB18" s="165"/>
      <c r="CC18" s="165"/>
      <c r="CD18" s="165"/>
      <c r="CE18" s="165"/>
      <c r="CF18" s="165"/>
      <c r="CG18" s="165"/>
      <c r="CH18" s="165"/>
      <c r="CI18" s="165"/>
      <c r="CJ18" s="165"/>
      <c r="CK18" s="166"/>
      <c r="CL18" s="258"/>
      <c r="CM18" s="259"/>
      <c r="CN18" s="259"/>
      <c r="CO18" s="260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</row>
    <row r="19" spans="5:107" ht="8.15" customHeight="1">
      <c r="E19" s="219"/>
      <c r="F19" s="220"/>
      <c r="G19" s="220"/>
      <c r="H19" s="220"/>
      <c r="I19" s="220"/>
      <c r="J19" s="220"/>
      <c r="K19" s="220"/>
      <c r="L19" s="221"/>
      <c r="M19" s="319"/>
      <c r="N19" s="319"/>
      <c r="O19" s="319"/>
      <c r="P19" s="319"/>
      <c r="Q19" s="319"/>
      <c r="R19" s="319"/>
      <c r="S19" s="319"/>
      <c r="T19" s="319"/>
      <c r="U19" s="319"/>
      <c r="V19" s="319"/>
      <c r="W19" s="319"/>
      <c r="X19" s="319"/>
      <c r="Y19" s="319"/>
      <c r="Z19" s="319"/>
      <c r="AA19" s="319"/>
      <c r="AB19" s="319"/>
      <c r="AC19" s="319"/>
      <c r="AD19" s="319"/>
      <c r="AE19" s="319"/>
      <c r="AF19" s="319"/>
      <c r="AG19" s="319"/>
      <c r="AH19" s="319"/>
      <c r="AI19" s="319"/>
      <c r="AJ19" s="319"/>
      <c r="AK19" s="319"/>
      <c r="AL19" s="319"/>
      <c r="AM19" s="319"/>
      <c r="AN19" s="319"/>
      <c r="AO19" s="319"/>
      <c r="AP19" s="319"/>
      <c r="AQ19" s="319"/>
      <c r="AR19" s="319"/>
      <c r="AS19" s="319"/>
      <c r="AT19" s="319"/>
      <c r="AU19" s="319"/>
      <c r="AV19" s="319"/>
      <c r="AW19" s="319"/>
      <c r="AX19" s="319"/>
      <c r="AY19" s="319"/>
      <c r="AZ19" s="319"/>
      <c r="BA19" s="319"/>
      <c r="BB19" s="319"/>
      <c r="BC19" s="319"/>
      <c r="BD19" s="319"/>
      <c r="BE19" s="319"/>
      <c r="BF19" s="319"/>
      <c r="BG19" s="319"/>
      <c r="BH19" s="347"/>
      <c r="BI19" s="347"/>
      <c r="BJ19" s="347"/>
      <c r="BK19" s="347"/>
      <c r="BL19" s="347"/>
      <c r="BM19" s="347"/>
      <c r="BN19" s="347"/>
      <c r="BO19" s="347"/>
      <c r="BP19" s="347"/>
      <c r="BQ19" s="347"/>
      <c r="BR19" s="347"/>
      <c r="BS19" s="347"/>
      <c r="BT19" s="347"/>
      <c r="BU19" s="347"/>
      <c r="BV19" s="347"/>
      <c r="BW19" s="344" t="s">
        <v>8</v>
      </c>
      <c r="BX19" s="322"/>
      <c r="BY19" s="322"/>
      <c r="BZ19" s="322"/>
      <c r="CA19" s="323"/>
      <c r="CB19" s="335" t="s">
        <v>108</v>
      </c>
      <c r="CC19" s="336"/>
      <c r="CD19" s="336"/>
      <c r="CE19" s="336"/>
      <c r="CF19" s="337"/>
      <c r="CG19" s="321" t="s">
        <v>9</v>
      </c>
      <c r="CH19" s="322"/>
      <c r="CI19" s="322"/>
      <c r="CJ19" s="323"/>
      <c r="CK19" s="324"/>
      <c r="CL19" s="258"/>
      <c r="CM19" s="259"/>
      <c r="CN19" s="259"/>
      <c r="CO19" s="260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</row>
    <row r="20" spans="5:107" ht="8.15" customHeight="1">
      <c r="E20" s="219"/>
      <c r="F20" s="220"/>
      <c r="G20" s="220"/>
      <c r="H20" s="220"/>
      <c r="I20" s="220"/>
      <c r="J20" s="220"/>
      <c r="K20" s="220"/>
      <c r="L20" s="221"/>
      <c r="M20" s="319"/>
      <c r="N20" s="319"/>
      <c r="O20" s="319"/>
      <c r="P20" s="319"/>
      <c r="Q20" s="319"/>
      <c r="R20" s="319"/>
      <c r="S20" s="319"/>
      <c r="T20" s="319"/>
      <c r="U20" s="319"/>
      <c r="V20" s="319"/>
      <c r="W20" s="319"/>
      <c r="X20" s="319"/>
      <c r="Y20" s="319"/>
      <c r="Z20" s="319"/>
      <c r="AA20" s="319"/>
      <c r="AB20" s="319"/>
      <c r="AC20" s="319"/>
      <c r="AD20" s="319"/>
      <c r="AE20" s="319"/>
      <c r="AF20" s="319"/>
      <c r="AG20" s="319"/>
      <c r="AH20" s="319"/>
      <c r="AI20" s="319"/>
      <c r="AJ20" s="319"/>
      <c r="AK20" s="319"/>
      <c r="AL20" s="319"/>
      <c r="AM20" s="319"/>
      <c r="AN20" s="319"/>
      <c r="AO20" s="319"/>
      <c r="AP20" s="319"/>
      <c r="AQ20" s="319"/>
      <c r="AR20" s="319"/>
      <c r="AS20" s="319"/>
      <c r="AT20" s="319"/>
      <c r="AU20" s="319"/>
      <c r="AV20" s="319"/>
      <c r="AW20" s="319"/>
      <c r="AX20" s="319"/>
      <c r="AY20" s="319"/>
      <c r="AZ20" s="319"/>
      <c r="BA20" s="319"/>
      <c r="BB20" s="319"/>
      <c r="BC20" s="319"/>
      <c r="BD20" s="319"/>
      <c r="BE20" s="319"/>
      <c r="BF20" s="319"/>
      <c r="BG20" s="319"/>
      <c r="BH20" s="347"/>
      <c r="BI20" s="347"/>
      <c r="BJ20" s="347"/>
      <c r="BK20" s="347"/>
      <c r="BL20" s="347"/>
      <c r="BM20" s="347"/>
      <c r="BN20" s="347"/>
      <c r="BO20" s="347"/>
      <c r="BP20" s="347"/>
      <c r="BQ20" s="347"/>
      <c r="BR20" s="347"/>
      <c r="BS20" s="347"/>
      <c r="BT20" s="347"/>
      <c r="BU20" s="347"/>
      <c r="BV20" s="347"/>
      <c r="BW20" s="344"/>
      <c r="BX20" s="322"/>
      <c r="BY20" s="322"/>
      <c r="BZ20" s="322"/>
      <c r="CA20" s="323"/>
      <c r="CB20" s="338"/>
      <c r="CC20" s="339"/>
      <c r="CD20" s="339"/>
      <c r="CE20" s="339"/>
      <c r="CF20" s="340"/>
      <c r="CG20" s="321"/>
      <c r="CH20" s="322"/>
      <c r="CI20" s="322"/>
      <c r="CJ20" s="323"/>
      <c r="CK20" s="324"/>
      <c r="CL20" s="258"/>
      <c r="CM20" s="259"/>
      <c r="CN20" s="259"/>
      <c r="CO20" s="260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</row>
    <row r="21" spans="5:107" ht="8.15" customHeight="1">
      <c r="E21" s="222"/>
      <c r="F21" s="223"/>
      <c r="G21" s="223"/>
      <c r="H21" s="223"/>
      <c r="I21" s="223"/>
      <c r="J21" s="223"/>
      <c r="K21" s="223"/>
      <c r="L21" s="224"/>
      <c r="M21" s="320"/>
      <c r="N21" s="320"/>
      <c r="O21" s="320"/>
      <c r="P21" s="320"/>
      <c r="Q21" s="320"/>
      <c r="R21" s="320"/>
      <c r="S21" s="320"/>
      <c r="T21" s="320"/>
      <c r="U21" s="320"/>
      <c r="V21" s="320"/>
      <c r="W21" s="320"/>
      <c r="X21" s="320"/>
      <c r="Y21" s="320"/>
      <c r="Z21" s="320"/>
      <c r="AA21" s="320"/>
      <c r="AB21" s="320"/>
      <c r="AC21" s="320"/>
      <c r="AD21" s="320"/>
      <c r="AE21" s="320"/>
      <c r="AF21" s="320"/>
      <c r="AG21" s="320"/>
      <c r="AH21" s="320"/>
      <c r="AI21" s="320"/>
      <c r="AJ21" s="320"/>
      <c r="AK21" s="320"/>
      <c r="AL21" s="320"/>
      <c r="AM21" s="320"/>
      <c r="AN21" s="320"/>
      <c r="AO21" s="320"/>
      <c r="AP21" s="320"/>
      <c r="AQ21" s="320"/>
      <c r="AR21" s="320"/>
      <c r="AS21" s="320"/>
      <c r="AT21" s="320"/>
      <c r="AU21" s="320"/>
      <c r="AV21" s="320"/>
      <c r="AW21" s="320"/>
      <c r="AX21" s="320"/>
      <c r="AY21" s="320"/>
      <c r="AZ21" s="320"/>
      <c r="BA21" s="320"/>
      <c r="BB21" s="320"/>
      <c r="BC21" s="320"/>
      <c r="BD21" s="320"/>
      <c r="BE21" s="320"/>
      <c r="BF21" s="320"/>
      <c r="BG21" s="320"/>
      <c r="BH21" s="347"/>
      <c r="BI21" s="347"/>
      <c r="BJ21" s="347"/>
      <c r="BK21" s="347"/>
      <c r="BL21" s="347"/>
      <c r="BM21" s="347"/>
      <c r="BN21" s="347"/>
      <c r="BO21" s="347"/>
      <c r="BP21" s="347"/>
      <c r="BQ21" s="347"/>
      <c r="BR21" s="347"/>
      <c r="BS21" s="347"/>
      <c r="BT21" s="347"/>
      <c r="BU21" s="347"/>
      <c r="BV21" s="347"/>
      <c r="BW21" s="345"/>
      <c r="BX21" s="322"/>
      <c r="BY21" s="322"/>
      <c r="BZ21" s="322"/>
      <c r="CA21" s="323"/>
      <c r="CB21" s="341"/>
      <c r="CC21" s="342"/>
      <c r="CD21" s="342"/>
      <c r="CE21" s="342"/>
      <c r="CF21" s="343"/>
      <c r="CG21" s="322"/>
      <c r="CH21" s="322"/>
      <c r="CI21" s="322"/>
      <c r="CJ21" s="323"/>
      <c r="CK21" s="324"/>
      <c r="CL21" s="287"/>
      <c r="CM21" s="288"/>
      <c r="CN21" s="288"/>
      <c r="CO21" s="289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</row>
    <row r="22" spans="5:107" ht="8.15" customHeight="1">
      <c r="E22" s="167" t="s">
        <v>15</v>
      </c>
      <c r="F22" s="168"/>
      <c r="G22" s="149" t="s">
        <v>39</v>
      </c>
      <c r="H22" s="150"/>
      <c r="I22" s="150"/>
      <c r="J22" s="150"/>
      <c r="K22" s="150"/>
      <c r="L22" s="151"/>
      <c r="M22" s="149" t="s">
        <v>40</v>
      </c>
      <c r="N22" s="150"/>
      <c r="O22" s="150"/>
      <c r="P22" s="150"/>
      <c r="Q22" s="150"/>
      <c r="R22" s="150"/>
      <c r="S22" s="150"/>
      <c r="T22" s="150"/>
      <c r="U22" s="150"/>
      <c r="V22" s="150"/>
      <c r="W22" s="151"/>
      <c r="X22" s="149" t="s">
        <v>6</v>
      </c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1"/>
      <c r="AK22" s="112" t="s">
        <v>99</v>
      </c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13"/>
      <c r="BA22" s="113"/>
      <c r="BB22" s="113"/>
      <c r="BC22" s="113"/>
      <c r="BD22" s="113"/>
      <c r="BE22" s="113"/>
      <c r="BF22" s="113"/>
      <c r="BG22" s="114"/>
      <c r="BH22" s="77"/>
      <c r="BI22" s="390" t="s">
        <v>115</v>
      </c>
      <c r="BJ22" s="390"/>
      <c r="BK22" s="390"/>
      <c r="BL22" s="390"/>
      <c r="BM22" s="390"/>
      <c r="BN22" s="390"/>
      <c r="BO22" s="390"/>
      <c r="BP22" s="390"/>
      <c r="BQ22" s="390"/>
      <c r="BR22" s="390"/>
      <c r="BS22" s="390"/>
      <c r="BT22" s="390"/>
      <c r="BU22" s="390"/>
      <c r="BV22" s="78"/>
      <c r="BW22" s="137" t="str">
        <f>IF(AND(BI27="",BI27=""),"",(IF(BI27&lt;9,"○","")))</f>
        <v/>
      </c>
      <c r="BX22" s="138"/>
      <c r="BY22" s="138"/>
      <c r="BZ22" s="138"/>
      <c r="CA22" s="139"/>
      <c r="CB22" s="146" t="str">
        <f>IF(AND(BI27="",BO27=""),"",(IF(AND(CS51="×",CT51="×"),"○","")))</f>
        <v/>
      </c>
      <c r="CC22" s="138"/>
      <c r="CD22" s="138"/>
      <c r="CE22" s="138"/>
      <c r="CF22" s="139"/>
      <c r="CG22" s="146" t="str">
        <f>IF(OR(BI27="",BO27=""),"",(IF(BI27&gt;=10,"○","")))</f>
        <v/>
      </c>
      <c r="CH22" s="138"/>
      <c r="CI22" s="138"/>
      <c r="CJ22" s="138"/>
      <c r="CK22" s="234"/>
      <c r="CL22" s="112" t="s">
        <v>58</v>
      </c>
      <c r="CM22" s="113"/>
      <c r="CN22" s="113"/>
      <c r="CO22" s="11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</row>
    <row r="23" spans="5:107" ht="8.15" customHeight="1">
      <c r="E23" s="169"/>
      <c r="F23" s="170"/>
      <c r="G23" s="152"/>
      <c r="H23" s="153"/>
      <c r="I23" s="153"/>
      <c r="J23" s="153"/>
      <c r="K23" s="153"/>
      <c r="L23" s="154"/>
      <c r="M23" s="152"/>
      <c r="N23" s="153"/>
      <c r="O23" s="153"/>
      <c r="P23" s="153"/>
      <c r="Q23" s="153"/>
      <c r="R23" s="153"/>
      <c r="S23" s="153"/>
      <c r="T23" s="153"/>
      <c r="U23" s="153"/>
      <c r="V23" s="153"/>
      <c r="W23" s="154"/>
      <c r="X23" s="152"/>
      <c r="Y23" s="153"/>
      <c r="Z23" s="153"/>
      <c r="AA23" s="153"/>
      <c r="AB23" s="153"/>
      <c r="AC23" s="153"/>
      <c r="AD23" s="153"/>
      <c r="AE23" s="153"/>
      <c r="AF23" s="153"/>
      <c r="AG23" s="153"/>
      <c r="AH23" s="153"/>
      <c r="AI23" s="153"/>
      <c r="AJ23" s="154"/>
      <c r="AK23" s="97"/>
      <c r="AL23" s="98"/>
      <c r="AM23" s="98"/>
      <c r="AN23" s="98"/>
      <c r="AO23" s="98"/>
      <c r="AP23" s="98"/>
      <c r="AQ23" s="98"/>
      <c r="AR23" s="98"/>
      <c r="AS23" s="98"/>
      <c r="AT23" s="98"/>
      <c r="AU23" s="98"/>
      <c r="AV23" s="98"/>
      <c r="AW23" s="98"/>
      <c r="AX23" s="98"/>
      <c r="AY23" s="98"/>
      <c r="AZ23" s="98"/>
      <c r="BA23" s="98"/>
      <c r="BB23" s="98"/>
      <c r="BC23" s="98"/>
      <c r="BD23" s="98"/>
      <c r="BE23" s="98"/>
      <c r="BF23" s="98"/>
      <c r="BG23" s="99"/>
      <c r="BH23" s="61"/>
      <c r="BI23" s="300"/>
      <c r="BJ23" s="300"/>
      <c r="BK23" s="300"/>
      <c r="BL23" s="300"/>
      <c r="BM23" s="300"/>
      <c r="BN23" s="300"/>
      <c r="BO23" s="300"/>
      <c r="BP23" s="300"/>
      <c r="BQ23" s="300"/>
      <c r="BR23" s="300"/>
      <c r="BS23" s="300"/>
      <c r="BT23" s="300"/>
      <c r="BU23" s="300"/>
      <c r="BV23" s="62"/>
      <c r="BW23" s="140"/>
      <c r="BX23" s="141"/>
      <c r="BY23" s="141"/>
      <c r="BZ23" s="141"/>
      <c r="CA23" s="142"/>
      <c r="CB23" s="147"/>
      <c r="CC23" s="141"/>
      <c r="CD23" s="141"/>
      <c r="CE23" s="141"/>
      <c r="CF23" s="142"/>
      <c r="CG23" s="147"/>
      <c r="CH23" s="141"/>
      <c r="CI23" s="141"/>
      <c r="CJ23" s="141"/>
      <c r="CK23" s="198"/>
      <c r="CL23" s="97"/>
      <c r="CM23" s="98"/>
      <c r="CN23" s="98"/>
      <c r="CO23" s="99"/>
      <c r="CS23" s="4" t="s">
        <v>124</v>
      </c>
      <c r="CT23" s="4"/>
      <c r="CU23" s="4"/>
      <c r="CV23" s="4"/>
      <c r="CW23" s="4"/>
      <c r="CX23" s="4"/>
      <c r="CY23" s="4"/>
      <c r="CZ23" s="4"/>
      <c r="DA23" s="4"/>
      <c r="DB23" s="4"/>
      <c r="DC23" s="4"/>
    </row>
    <row r="24" spans="5:107" ht="8.15" customHeight="1">
      <c r="E24" s="169"/>
      <c r="F24" s="170"/>
      <c r="G24" s="152"/>
      <c r="H24" s="153"/>
      <c r="I24" s="153"/>
      <c r="J24" s="153"/>
      <c r="K24" s="153"/>
      <c r="L24" s="154"/>
      <c r="M24" s="152"/>
      <c r="N24" s="153"/>
      <c r="O24" s="153"/>
      <c r="P24" s="153"/>
      <c r="Q24" s="153"/>
      <c r="R24" s="153"/>
      <c r="S24" s="153"/>
      <c r="T24" s="153"/>
      <c r="U24" s="153"/>
      <c r="V24" s="153"/>
      <c r="W24" s="154"/>
      <c r="X24" s="152"/>
      <c r="Y24" s="153"/>
      <c r="Z24" s="153"/>
      <c r="AA24" s="153"/>
      <c r="AB24" s="153"/>
      <c r="AC24" s="153"/>
      <c r="AD24" s="153"/>
      <c r="AE24" s="153"/>
      <c r="AF24" s="153"/>
      <c r="AG24" s="153"/>
      <c r="AH24" s="153"/>
      <c r="AI24" s="153"/>
      <c r="AJ24" s="154"/>
      <c r="AK24" s="97"/>
      <c r="AL24" s="98"/>
      <c r="AM24" s="98"/>
      <c r="AN24" s="98"/>
      <c r="AO24" s="98"/>
      <c r="AP24" s="98"/>
      <c r="AQ24" s="98"/>
      <c r="AR24" s="98"/>
      <c r="AS24" s="98"/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8"/>
      <c r="BG24" s="99"/>
      <c r="BH24" s="4"/>
      <c r="BI24" s="301"/>
      <c r="BJ24" s="301"/>
      <c r="BK24" s="301"/>
      <c r="BL24" s="301"/>
      <c r="BM24" s="162" t="s">
        <v>41</v>
      </c>
      <c r="BN24" s="162"/>
      <c r="BO24" s="301"/>
      <c r="BP24" s="301"/>
      <c r="BQ24" s="162" t="s">
        <v>110</v>
      </c>
      <c r="BR24" s="162"/>
      <c r="BS24" s="301"/>
      <c r="BT24" s="301"/>
      <c r="BU24" s="162" t="s">
        <v>111</v>
      </c>
      <c r="BV24" s="163"/>
      <c r="BW24" s="140"/>
      <c r="BX24" s="141"/>
      <c r="BY24" s="141"/>
      <c r="BZ24" s="141"/>
      <c r="CA24" s="142"/>
      <c r="CB24" s="147"/>
      <c r="CC24" s="141"/>
      <c r="CD24" s="141"/>
      <c r="CE24" s="141"/>
      <c r="CF24" s="142"/>
      <c r="CG24" s="147"/>
      <c r="CH24" s="141"/>
      <c r="CI24" s="141"/>
      <c r="CJ24" s="141"/>
      <c r="CK24" s="198"/>
      <c r="CL24" s="97"/>
      <c r="CM24" s="98"/>
      <c r="CN24" s="98"/>
      <c r="CO24" s="99"/>
      <c r="CS24" s="12" t="s">
        <v>109</v>
      </c>
      <c r="CT24" s="82" t="e">
        <f>DATE(BI24,BO24,BS24)</f>
        <v>#NUM!</v>
      </c>
      <c r="CU24" s="4"/>
      <c r="CV24" s="4"/>
      <c r="CW24" s="4"/>
      <c r="CX24" s="4"/>
      <c r="CY24" s="4"/>
      <c r="CZ24" s="4"/>
      <c r="DA24" s="4"/>
      <c r="DB24" s="4"/>
      <c r="DC24" s="4"/>
    </row>
    <row r="25" spans="5:107" ht="8.15" customHeight="1">
      <c r="E25" s="169"/>
      <c r="F25" s="170"/>
      <c r="G25" s="152"/>
      <c r="H25" s="153"/>
      <c r="I25" s="153"/>
      <c r="J25" s="153"/>
      <c r="K25" s="153"/>
      <c r="L25" s="154"/>
      <c r="M25" s="152"/>
      <c r="N25" s="153"/>
      <c r="O25" s="153"/>
      <c r="P25" s="153"/>
      <c r="Q25" s="153"/>
      <c r="R25" s="153"/>
      <c r="S25" s="153"/>
      <c r="T25" s="153"/>
      <c r="U25" s="153"/>
      <c r="V25" s="153"/>
      <c r="W25" s="154"/>
      <c r="X25" s="152"/>
      <c r="Y25" s="153"/>
      <c r="Z25" s="153"/>
      <c r="AA25" s="153"/>
      <c r="AB25" s="153"/>
      <c r="AC25" s="153"/>
      <c r="AD25" s="153"/>
      <c r="AE25" s="153"/>
      <c r="AF25" s="153"/>
      <c r="AG25" s="153"/>
      <c r="AH25" s="153"/>
      <c r="AI25" s="153"/>
      <c r="AJ25" s="154"/>
      <c r="AK25" s="100"/>
      <c r="AL25" s="101"/>
      <c r="AM25" s="101"/>
      <c r="AN25" s="101"/>
      <c r="AO25" s="101"/>
      <c r="AP25" s="101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1"/>
      <c r="BB25" s="101"/>
      <c r="BC25" s="101"/>
      <c r="BD25" s="101"/>
      <c r="BE25" s="101"/>
      <c r="BF25" s="101"/>
      <c r="BG25" s="102"/>
      <c r="BH25" s="22"/>
      <c r="BI25" s="302"/>
      <c r="BJ25" s="302"/>
      <c r="BK25" s="302"/>
      <c r="BL25" s="302"/>
      <c r="BM25" s="162"/>
      <c r="BN25" s="162"/>
      <c r="BO25" s="302"/>
      <c r="BP25" s="302"/>
      <c r="BQ25" s="162"/>
      <c r="BR25" s="162"/>
      <c r="BS25" s="302"/>
      <c r="BT25" s="302"/>
      <c r="BU25" s="162"/>
      <c r="BV25" s="163"/>
      <c r="BW25" s="140"/>
      <c r="BX25" s="141"/>
      <c r="BY25" s="141"/>
      <c r="BZ25" s="141"/>
      <c r="CA25" s="142"/>
      <c r="CB25" s="147"/>
      <c r="CC25" s="141"/>
      <c r="CD25" s="141"/>
      <c r="CE25" s="141"/>
      <c r="CF25" s="142"/>
      <c r="CG25" s="147"/>
      <c r="CH25" s="141"/>
      <c r="CI25" s="141"/>
      <c r="CJ25" s="141"/>
      <c r="CK25" s="198"/>
      <c r="CL25" s="97"/>
      <c r="CM25" s="98"/>
      <c r="CN25" s="98"/>
      <c r="CO25" s="99"/>
      <c r="CS25" s="12"/>
      <c r="CT25" s="12"/>
      <c r="CU25" s="4"/>
      <c r="CV25" s="4"/>
      <c r="CW25" s="4"/>
      <c r="CX25" s="4"/>
      <c r="CY25" s="4"/>
      <c r="CZ25" s="4"/>
      <c r="DA25" s="4"/>
      <c r="DB25" s="4"/>
      <c r="DC25" s="4"/>
    </row>
    <row r="26" spans="5:107" ht="8.15" customHeight="1">
      <c r="E26" s="169"/>
      <c r="F26" s="170"/>
      <c r="G26" s="152"/>
      <c r="H26" s="153"/>
      <c r="I26" s="153"/>
      <c r="J26" s="153"/>
      <c r="K26" s="153"/>
      <c r="L26" s="154"/>
      <c r="M26" s="152"/>
      <c r="N26" s="153"/>
      <c r="O26" s="153"/>
      <c r="P26" s="153"/>
      <c r="Q26" s="153"/>
      <c r="R26" s="153"/>
      <c r="S26" s="153"/>
      <c r="T26" s="153"/>
      <c r="U26" s="153"/>
      <c r="V26" s="153"/>
      <c r="W26" s="154"/>
      <c r="X26" s="152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4"/>
      <c r="AK26" s="291" t="s">
        <v>51</v>
      </c>
      <c r="AL26" s="292"/>
      <c r="AM26" s="292"/>
      <c r="AN26" s="292"/>
      <c r="AO26" s="292"/>
      <c r="AP26" s="292"/>
      <c r="AQ26" s="292"/>
      <c r="AR26" s="292"/>
      <c r="AS26" s="292"/>
      <c r="AT26" s="292"/>
      <c r="AU26" s="292"/>
      <c r="AV26" s="292"/>
      <c r="AW26" s="292"/>
      <c r="AX26" s="292"/>
      <c r="AY26" s="292"/>
      <c r="AZ26" s="292"/>
      <c r="BA26" s="292"/>
      <c r="BB26" s="292"/>
      <c r="BC26" s="292"/>
      <c r="BD26" s="292"/>
      <c r="BE26" s="292"/>
      <c r="BF26" s="292"/>
      <c r="BG26" s="293"/>
      <c r="BH26" s="22"/>
      <c r="BI26" s="67"/>
      <c r="BJ26" s="67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62"/>
      <c r="BW26" s="140"/>
      <c r="BX26" s="141"/>
      <c r="BY26" s="141"/>
      <c r="BZ26" s="141"/>
      <c r="CA26" s="142"/>
      <c r="CB26" s="147"/>
      <c r="CC26" s="141"/>
      <c r="CD26" s="141"/>
      <c r="CE26" s="141"/>
      <c r="CF26" s="142"/>
      <c r="CG26" s="147"/>
      <c r="CH26" s="141"/>
      <c r="CI26" s="141"/>
      <c r="CJ26" s="141"/>
      <c r="CK26" s="198"/>
      <c r="CL26" s="97"/>
      <c r="CM26" s="98"/>
      <c r="CN26" s="98"/>
      <c r="CO26" s="99"/>
      <c r="CS26" s="12" t="s">
        <v>119</v>
      </c>
      <c r="CT26" s="12"/>
      <c r="CU26" s="12"/>
      <c r="CV26" s="12" t="s">
        <v>33</v>
      </c>
      <c r="CW26" s="12" t="s">
        <v>122</v>
      </c>
      <c r="CX26" s="12" t="s">
        <v>118</v>
      </c>
      <c r="CY26" s="12" t="s">
        <v>111</v>
      </c>
      <c r="CZ26" s="12" t="s">
        <v>31</v>
      </c>
      <c r="DA26" s="12" t="s">
        <v>32</v>
      </c>
      <c r="DB26" s="83" t="s">
        <v>69</v>
      </c>
      <c r="DC26" s="66" t="s">
        <v>123</v>
      </c>
    </row>
    <row r="27" spans="5:107" ht="8.15" customHeight="1">
      <c r="E27" s="169"/>
      <c r="F27" s="170"/>
      <c r="G27" s="152"/>
      <c r="H27" s="153"/>
      <c r="I27" s="153"/>
      <c r="J27" s="153"/>
      <c r="K27" s="153"/>
      <c r="L27" s="154"/>
      <c r="M27" s="152"/>
      <c r="N27" s="153"/>
      <c r="O27" s="153"/>
      <c r="P27" s="153"/>
      <c r="Q27" s="153"/>
      <c r="R27" s="153"/>
      <c r="S27" s="153"/>
      <c r="T27" s="153"/>
      <c r="U27" s="153"/>
      <c r="V27" s="153"/>
      <c r="W27" s="154"/>
      <c r="X27" s="152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4"/>
      <c r="AK27" s="294"/>
      <c r="AL27" s="295"/>
      <c r="AM27" s="295"/>
      <c r="AN27" s="295"/>
      <c r="AO27" s="295"/>
      <c r="AP27" s="295"/>
      <c r="AQ27" s="295"/>
      <c r="AR27" s="295"/>
      <c r="AS27" s="295"/>
      <c r="AT27" s="295"/>
      <c r="AU27" s="295"/>
      <c r="AV27" s="295"/>
      <c r="AW27" s="295"/>
      <c r="AX27" s="295"/>
      <c r="AY27" s="295"/>
      <c r="AZ27" s="295"/>
      <c r="BA27" s="295"/>
      <c r="BB27" s="295"/>
      <c r="BC27" s="295"/>
      <c r="BD27" s="295"/>
      <c r="BE27" s="295"/>
      <c r="BF27" s="295"/>
      <c r="BG27" s="296"/>
      <c r="BH27" s="22"/>
      <c r="BI27" s="184" t="str">
        <f>IF(AND(BI24="",BO24=""),"",CT34)</f>
        <v/>
      </c>
      <c r="BJ27" s="184"/>
      <c r="BK27" s="184"/>
      <c r="BL27" s="184"/>
      <c r="BM27" s="162" t="s">
        <v>41</v>
      </c>
      <c r="BN27" s="162"/>
      <c r="BO27" s="184" t="str">
        <f>IF(AND(BI24="",BO24=""),"",CT35)</f>
        <v/>
      </c>
      <c r="BP27" s="184"/>
      <c r="BQ27" s="184"/>
      <c r="BR27" s="4"/>
      <c r="BS27" s="162" t="s">
        <v>44</v>
      </c>
      <c r="BT27" s="162"/>
      <c r="BU27" s="162"/>
      <c r="BV27" s="62"/>
      <c r="BW27" s="140"/>
      <c r="BX27" s="141"/>
      <c r="BY27" s="141"/>
      <c r="BZ27" s="141"/>
      <c r="CA27" s="142"/>
      <c r="CB27" s="147"/>
      <c r="CC27" s="141"/>
      <c r="CD27" s="141"/>
      <c r="CE27" s="141"/>
      <c r="CF27" s="142"/>
      <c r="CG27" s="147"/>
      <c r="CH27" s="141"/>
      <c r="CI27" s="141"/>
      <c r="CJ27" s="141"/>
      <c r="CK27" s="198"/>
      <c r="CL27" s="97"/>
      <c r="CM27" s="98"/>
      <c r="CN27" s="98"/>
      <c r="CO27" s="99"/>
      <c r="CS27" s="82">
        <f>AZ14+2018</f>
        <v>2018</v>
      </c>
      <c r="CT27" s="12"/>
      <c r="CU27" s="12" t="s">
        <v>28</v>
      </c>
      <c r="CV27" s="12" t="s">
        <v>34</v>
      </c>
      <c r="CW27" s="12">
        <v>1</v>
      </c>
      <c r="CX27" s="12">
        <v>1</v>
      </c>
      <c r="CY27" s="12">
        <v>1</v>
      </c>
      <c r="CZ27" s="12">
        <v>320</v>
      </c>
      <c r="DA27" s="12">
        <v>30</v>
      </c>
      <c r="DB27" s="83" t="s">
        <v>70</v>
      </c>
      <c r="DC27" s="66">
        <v>2020</v>
      </c>
    </row>
    <row r="28" spans="5:107" ht="8.15" customHeight="1">
      <c r="E28" s="169"/>
      <c r="F28" s="170"/>
      <c r="G28" s="152"/>
      <c r="H28" s="153"/>
      <c r="I28" s="153"/>
      <c r="J28" s="153"/>
      <c r="K28" s="153"/>
      <c r="L28" s="154"/>
      <c r="M28" s="152"/>
      <c r="N28" s="153"/>
      <c r="O28" s="153"/>
      <c r="P28" s="153"/>
      <c r="Q28" s="153"/>
      <c r="R28" s="153"/>
      <c r="S28" s="153"/>
      <c r="T28" s="153"/>
      <c r="U28" s="153"/>
      <c r="V28" s="153"/>
      <c r="W28" s="154"/>
      <c r="X28" s="152"/>
      <c r="Y28" s="153"/>
      <c r="Z28" s="153"/>
      <c r="AA28" s="153"/>
      <c r="AB28" s="153"/>
      <c r="AC28" s="153"/>
      <c r="AD28" s="153"/>
      <c r="AE28" s="153"/>
      <c r="AF28" s="153"/>
      <c r="AG28" s="153"/>
      <c r="AH28" s="153"/>
      <c r="AI28" s="153"/>
      <c r="AJ28" s="154"/>
      <c r="AK28" s="294"/>
      <c r="AL28" s="295"/>
      <c r="AM28" s="295"/>
      <c r="AN28" s="295"/>
      <c r="AO28" s="295"/>
      <c r="AP28" s="295"/>
      <c r="AQ28" s="295"/>
      <c r="AR28" s="295"/>
      <c r="AS28" s="295"/>
      <c r="AT28" s="295"/>
      <c r="AU28" s="295"/>
      <c r="AV28" s="295"/>
      <c r="AW28" s="295"/>
      <c r="AX28" s="295"/>
      <c r="AY28" s="295"/>
      <c r="AZ28" s="295"/>
      <c r="BA28" s="295"/>
      <c r="BB28" s="295"/>
      <c r="BC28" s="295"/>
      <c r="BD28" s="295"/>
      <c r="BE28" s="295"/>
      <c r="BF28" s="295"/>
      <c r="BG28" s="296"/>
      <c r="BH28" s="61"/>
      <c r="BI28" s="185"/>
      <c r="BJ28" s="185"/>
      <c r="BK28" s="185"/>
      <c r="BL28" s="185"/>
      <c r="BM28" s="162"/>
      <c r="BN28" s="162"/>
      <c r="BO28" s="185"/>
      <c r="BP28" s="185"/>
      <c r="BQ28" s="185"/>
      <c r="BR28" s="4"/>
      <c r="BS28" s="162"/>
      <c r="BT28" s="162"/>
      <c r="BU28" s="162"/>
      <c r="BV28" s="62"/>
      <c r="BW28" s="140"/>
      <c r="BX28" s="141"/>
      <c r="BY28" s="141"/>
      <c r="BZ28" s="141"/>
      <c r="CA28" s="142"/>
      <c r="CB28" s="147"/>
      <c r="CC28" s="141"/>
      <c r="CD28" s="141"/>
      <c r="CE28" s="141"/>
      <c r="CF28" s="142"/>
      <c r="CG28" s="147"/>
      <c r="CH28" s="141"/>
      <c r="CI28" s="141"/>
      <c r="CJ28" s="141"/>
      <c r="CK28" s="198"/>
      <c r="CL28" s="97"/>
      <c r="CM28" s="98"/>
      <c r="CN28" s="98"/>
      <c r="CO28" s="99"/>
      <c r="CS28" s="12" t="s">
        <v>119</v>
      </c>
      <c r="CT28" s="82">
        <f>DATE(CS27,BD14,BH14)</f>
        <v>43069</v>
      </c>
      <c r="CU28" s="12"/>
      <c r="CV28" s="12" t="s">
        <v>35</v>
      </c>
      <c r="CW28" s="12">
        <v>2</v>
      </c>
      <c r="CX28" s="12">
        <v>2</v>
      </c>
      <c r="CY28" s="12">
        <v>2</v>
      </c>
      <c r="CZ28" s="12">
        <v>450</v>
      </c>
      <c r="DA28" s="12">
        <v>45</v>
      </c>
      <c r="DB28" s="83" t="s">
        <v>104</v>
      </c>
      <c r="DC28" s="66">
        <v>2021</v>
      </c>
    </row>
    <row r="29" spans="5:107" ht="8.15" customHeight="1">
      <c r="E29" s="169"/>
      <c r="F29" s="170"/>
      <c r="G29" s="152"/>
      <c r="H29" s="153"/>
      <c r="I29" s="153"/>
      <c r="J29" s="153"/>
      <c r="K29" s="153"/>
      <c r="L29" s="154"/>
      <c r="M29" s="152"/>
      <c r="N29" s="153"/>
      <c r="O29" s="153"/>
      <c r="P29" s="153"/>
      <c r="Q29" s="153"/>
      <c r="R29" s="153"/>
      <c r="S29" s="153"/>
      <c r="T29" s="153"/>
      <c r="U29" s="153"/>
      <c r="V29" s="153"/>
      <c r="W29" s="154"/>
      <c r="X29" s="152"/>
      <c r="Y29" s="153"/>
      <c r="Z29" s="153"/>
      <c r="AA29" s="153"/>
      <c r="AB29" s="153"/>
      <c r="AC29" s="153"/>
      <c r="AD29" s="153"/>
      <c r="AE29" s="153"/>
      <c r="AF29" s="153"/>
      <c r="AG29" s="153"/>
      <c r="AH29" s="153"/>
      <c r="AI29" s="153"/>
      <c r="AJ29" s="154"/>
      <c r="AK29" s="297"/>
      <c r="AL29" s="298"/>
      <c r="AM29" s="298"/>
      <c r="AN29" s="298"/>
      <c r="AO29" s="298"/>
      <c r="AP29" s="298"/>
      <c r="AQ29" s="298"/>
      <c r="AR29" s="298"/>
      <c r="AS29" s="298"/>
      <c r="AT29" s="298"/>
      <c r="AU29" s="298"/>
      <c r="AV29" s="298"/>
      <c r="AW29" s="298"/>
      <c r="AX29" s="298"/>
      <c r="AY29" s="298"/>
      <c r="AZ29" s="298"/>
      <c r="BA29" s="298"/>
      <c r="BB29" s="298"/>
      <c r="BC29" s="298"/>
      <c r="BD29" s="298"/>
      <c r="BE29" s="298"/>
      <c r="BF29" s="298"/>
      <c r="BG29" s="299"/>
      <c r="BH29" s="79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1"/>
      <c r="BW29" s="143"/>
      <c r="BX29" s="144"/>
      <c r="BY29" s="144"/>
      <c r="BZ29" s="144"/>
      <c r="CA29" s="145"/>
      <c r="CB29" s="148"/>
      <c r="CC29" s="144"/>
      <c r="CD29" s="144"/>
      <c r="CE29" s="144"/>
      <c r="CF29" s="145"/>
      <c r="CG29" s="148"/>
      <c r="CH29" s="144"/>
      <c r="CI29" s="144"/>
      <c r="CJ29" s="144"/>
      <c r="CK29" s="290"/>
      <c r="CL29" s="115"/>
      <c r="CM29" s="116"/>
      <c r="CN29" s="116"/>
      <c r="CO29" s="117"/>
      <c r="CP29" s="4"/>
      <c r="CQ29" s="4"/>
      <c r="CR29" s="4"/>
      <c r="CS29" s="12"/>
      <c r="CT29" s="12" t="e">
        <f>_xlfn.DAYS(CT28,CT24)</f>
        <v>#NUM!</v>
      </c>
      <c r="CU29" s="12" t="s">
        <v>29</v>
      </c>
      <c r="CV29" s="12" t="s">
        <v>38</v>
      </c>
      <c r="CW29" s="12">
        <v>3</v>
      </c>
      <c r="CX29" s="12">
        <v>3</v>
      </c>
      <c r="CY29" s="12">
        <v>3</v>
      </c>
      <c r="CZ29" s="12">
        <v>600</v>
      </c>
      <c r="DA29" s="12">
        <v>60</v>
      </c>
      <c r="DB29" s="4"/>
      <c r="DC29" s="66">
        <v>2022</v>
      </c>
    </row>
    <row r="30" spans="5:107" ht="8.15" customHeight="1">
      <c r="E30" s="169"/>
      <c r="F30" s="170"/>
      <c r="G30" s="152"/>
      <c r="H30" s="153"/>
      <c r="I30" s="153"/>
      <c r="J30" s="153"/>
      <c r="K30" s="153"/>
      <c r="L30" s="154"/>
      <c r="M30" s="152"/>
      <c r="N30" s="153"/>
      <c r="O30" s="153"/>
      <c r="P30" s="153"/>
      <c r="Q30" s="153"/>
      <c r="R30" s="153"/>
      <c r="S30" s="153"/>
      <c r="T30" s="153"/>
      <c r="U30" s="153"/>
      <c r="V30" s="153"/>
      <c r="W30" s="154"/>
      <c r="X30" s="152"/>
      <c r="Y30" s="153"/>
      <c r="Z30" s="153"/>
      <c r="AA30" s="153"/>
      <c r="AB30" s="153"/>
      <c r="AC30" s="153"/>
      <c r="AD30" s="153"/>
      <c r="AE30" s="153"/>
      <c r="AF30" s="153"/>
      <c r="AG30" s="153"/>
      <c r="AH30" s="153"/>
      <c r="AI30" s="153"/>
      <c r="AJ30" s="154"/>
      <c r="AK30" s="97" t="s">
        <v>99</v>
      </c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9"/>
      <c r="BH30" s="61"/>
      <c r="BI30" s="300" t="s">
        <v>116</v>
      </c>
      <c r="BJ30" s="300"/>
      <c r="BK30" s="300"/>
      <c r="BL30" s="300"/>
      <c r="BM30" s="300"/>
      <c r="BN30" s="300"/>
      <c r="BO30" s="300"/>
      <c r="BP30" s="300"/>
      <c r="BQ30" s="300"/>
      <c r="BR30" s="300"/>
      <c r="BS30" s="300"/>
      <c r="BT30" s="300"/>
      <c r="BU30" s="300"/>
      <c r="BV30" s="62"/>
      <c r="BW30" s="140" t="str">
        <f>IF(AND(BI35="",BO35=""),"",(IF(BI35&lt;9,"○","")))</f>
        <v/>
      </c>
      <c r="BX30" s="141"/>
      <c r="BY30" s="141"/>
      <c r="BZ30" s="141"/>
      <c r="CA30" s="142"/>
      <c r="CB30" s="147" t="str">
        <f>IF(AND(BI35="",BO35=""),"",(IF(AND(CS59="×",CT59="×"),"○","")))</f>
        <v/>
      </c>
      <c r="CC30" s="141"/>
      <c r="CD30" s="141"/>
      <c r="CE30" s="141"/>
      <c r="CF30" s="142"/>
      <c r="CG30" s="147" t="str">
        <f>IF(OR(BI35="",BO35=""),"",(IF(BI35&gt;=10,"○","")))</f>
        <v/>
      </c>
      <c r="CH30" s="141"/>
      <c r="CI30" s="141"/>
      <c r="CJ30" s="141"/>
      <c r="CK30" s="198"/>
      <c r="CL30" s="112" t="s">
        <v>58</v>
      </c>
      <c r="CM30" s="113"/>
      <c r="CN30" s="113"/>
      <c r="CO30" s="114"/>
      <c r="CP30" s="4"/>
      <c r="CQ30" s="4"/>
      <c r="CR30" s="4"/>
      <c r="CS30" s="12"/>
      <c r="CT30" s="12"/>
      <c r="CU30" s="12"/>
      <c r="CV30" s="12"/>
      <c r="CW30" s="12">
        <v>4</v>
      </c>
      <c r="CX30" s="12">
        <v>4</v>
      </c>
      <c r="CY30" s="12">
        <v>4</v>
      </c>
      <c r="CZ30" s="12">
        <v>700</v>
      </c>
      <c r="DA30" s="12"/>
      <c r="DB30" s="4"/>
      <c r="DC30" s="66">
        <v>2023</v>
      </c>
    </row>
    <row r="31" spans="5:107" ht="8.15" customHeight="1">
      <c r="E31" s="169"/>
      <c r="F31" s="170"/>
      <c r="G31" s="152"/>
      <c r="H31" s="153"/>
      <c r="I31" s="153"/>
      <c r="J31" s="153"/>
      <c r="K31" s="153"/>
      <c r="L31" s="154"/>
      <c r="M31" s="152"/>
      <c r="N31" s="153"/>
      <c r="O31" s="153"/>
      <c r="P31" s="153"/>
      <c r="Q31" s="153"/>
      <c r="R31" s="153"/>
      <c r="S31" s="153"/>
      <c r="T31" s="153"/>
      <c r="U31" s="153"/>
      <c r="V31" s="153"/>
      <c r="W31" s="154"/>
      <c r="X31" s="152"/>
      <c r="Y31" s="153"/>
      <c r="Z31" s="153"/>
      <c r="AA31" s="153"/>
      <c r="AB31" s="153"/>
      <c r="AC31" s="153"/>
      <c r="AD31" s="153"/>
      <c r="AE31" s="153"/>
      <c r="AF31" s="153"/>
      <c r="AG31" s="153"/>
      <c r="AH31" s="153"/>
      <c r="AI31" s="153"/>
      <c r="AJ31" s="154"/>
      <c r="AK31" s="97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9"/>
      <c r="BH31" s="61"/>
      <c r="BI31" s="300"/>
      <c r="BJ31" s="300"/>
      <c r="BK31" s="300"/>
      <c r="BL31" s="300"/>
      <c r="BM31" s="300"/>
      <c r="BN31" s="300"/>
      <c r="BO31" s="300"/>
      <c r="BP31" s="300"/>
      <c r="BQ31" s="300"/>
      <c r="BR31" s="300"/>
      <c r="BS31" s="300"/>
      <c r="BT31" s="300"/>
      <c r="BU31" s="300"/>
      <c r="BV31" s="62"/>
      <c r="BW31" s="140"/>
      <c r="BX31" s="141"/>
      <c r="BY31" s="141"/>
      <c r="BZ31" s="141"/>
      <c r="CA31" s="142"/>
      <c r="CB31" s="147"/>
      <c r="CC31" s="141"/>
      <c r="CD31" s="141"/>
      <c r="CE31" s="141"/>
      <c r="CF31" s="142"/>
      <c r="CG31" s="147"/>
      <c r="CH31" s="141"/>
      <c r="CI31" s="141"/>
      <c r="CJ31" s="141"/>
      <c r="CK31" s="198"/>
      <c r="CL31" s="97"/>
      <c r="CM31" s="98"/>
      <c r="CN31" s="98"/>
      <c r="CO31" s="99"/>
      <c r="CP31" s="4"/>
      <c r="CQ31" s="4"/>
      <c r="CR31" s="4"/>
      <c r="CS31" s="12" t="s">
        <v>120</v>
      </c>
      <c r="CT31" s="12" t="e">
        <f>DATEDIF(CT24,CT28,"Y")</f>
        <v>#NUM!</v>
      </c>
      <c r="CU31" s="4"/>
      <c r="CV31" s="4"/>
      <c r="CW31" s="12">
        <v>5</v>
      </c>
      <c r="CX31" s="12">
        <v>5</v>
      </c>
      <c r="CY31" s="12">
        <v>5</v>
      </c>
      <c r="CZ31" s="12">
        <v>750</v>
      </c>
      <c r="DA31" s="12"/>
      <c r="DB31" s="4"/>
      <c r="DC31" s="66">
        <v>2024</v>
      </c>
    </row>
    <row r="32" spans="5:107" ht="8.15" customHeight="1">
      <c r="E32" s="169"/>
      <c r="F32" s="170"/>
      <c r="G32" s="152"/>
      <c r="H32" s="153"/>
      <c r="I32" s="153"/>
      <c r="J32" s="153"/>
      <c r="K32" s="153"/>
      <c r="L32" s="154"/>
      <c r="M32" s="152"/>
      <c r="N32" s="153"/>
      <c r="O32" s="153"/>
      <c r="P32" s="153"/>
      <c r="Q32" s="153"/>
      <c r="R32" s="153"/>
      <c r="S32" s="153"/>
      <c r="T32" s="153"/>
      <c r="U32" s="153"/>
      <c r="V32" s="153"/>
      <c r="W32" s="154"/>
      <c r="X32" s="152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4"/>
      <c r="AK32" s="97"/>
      <c r="AL32" s="98"/>
      <c r="AM32" s="98"/>
      <c r="AN32" s="98"/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9"/>
      <c r="BH32" s="4"/>
      <c r="BI32" s="301"/>
      <c r="BJ32" s="301"/>
      <c r="BK32" s="301"/>
      <c r="BL32" s="301"/>
      <c r="BM32" s="162" t="s">
        <v>41</v>
      </c>
      <c r="BN32" s="162"/>
      <c r="BO32" s="301"/>
      <c r="BP32" s="301"/>
      <c r="BQ32" s="162" t="s">
        <v>110</v>
      </c>
      <c r="BR32" s="162"/>
      <c r="BS32" s="301"/>
      <c r="BT32" s="301"/>
      <c r="BU32" s="162" t="s">
        <v>111</v>
      </c>
      <c r="BV32" s="163"/>
      <c r="BW32" s="140"/>
      <c r="BX32" s="141"/>
      <c r="BY32" s="141"/>
      <c r="BZ32" s="141"/>
      <c r="CA32" s="142"/>
      <c r="CB32" s="147"/>
      <c r="CC32" s="141"/>
      <c r="CD32" s="141"/>
      <c r="CE32" s="141"/>
      <c r="CF32" s="142"/>
      <c r="CG32" s="147"/>
      <c r="CH32" s="141"/>
      <c r="CI32" s="141"/>
      <c r="CJ32" s="141"/>
      <c r="CK32" s="198"/>
      <c r="CL32" s="97"/>
      <c r="CM32" s="98"/>
      <c r="CN32" s="98"/>
      <c r="CO32" s="99"/>
      <c r="CP32" s="4"/>
      <c r="CQ32" s="4"/>
      <c r="CR32" s="4"/>
      <c r="CS32" s="12" t="s">
        <v>121</v>
      </c>
      <c r="CT32" s="12" t="e">
        <f>DATEDIF(CT24,CT28,"M")</f>
        <v>#NUM!</v>
      </c>
      <c r="CU32" s="4"/>
      <c r="CV32" s="4"/>
      <c r="CW32" s="12">
        <v>6</v>
      </c>
      <c r="CX32" s="12">
        <v>6</v>
      </c>
      <c r="CY32" s="12">
        <v>6</v>
      </c>
      <c r="CZ32" s="12">
        <v>850</v>
      </c>
      <c r="DA32" s="12"/>
      <c r="DB32" s="4"/>
      <c r="DC32" s="66">
        <v>2025</v>
      </c>
    </row>
    <row r="33" spans="5:107" ht="8.15" customHeight="1">
      <c r="E33" s="169"/>
      <c r="F33" s="170"/>
      <c r="G33" s="152"/>
      <c r="H33" s="153"/>
      <c r="I33" s="153"/>
      <c r="J33" s="153"/>
      <c r="K33" s="153"/>
      <c r="L33" s="154"/>
      <c r="M33" s="152"/>
      <c r="N33" s="153"/>
      <c r="O33" s="153"/>
      <c r="P33" s="153"/>
      <c r="Q33" s="153"/>
      <c r="R33" s="153"/>
      <c r="S33" s="153"/>
      <c r="T33" s="153"/>
      <c r="U33" s="153"/>
      <c r="V33" s="153"/>
      <c r="W33" s="154"/>
      <c r="X33" s="152"/>
      <c r="Y33" s="153"/>
      <c r="Z33" s="153"/>
      <c r="AA33" s="153"/>
      <c r="AB33" s="153"/>
      <c r="AC33" s="153"/>
      <c r="AD33" s="153"/>
      <c r="AE33" s="153"/>
      <c r="AF33" s="153"/>
      <c r="AG33" s="153"/>
      <c r="AH33" s="153"/>
      <c r="AI33" s="153"/>
      <c r="AJ33" s="154"/>
      <c r="AK33" s="100"/>
      <c r="AL33" s="101"/>
      <c r="AM33" s="101"/>
      <c r="AN33" s="101"/>
      <c r="AO33" s="101"/>
      <c r="AP33" s="101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1"/>
      <c r="BB33" s="101"/>
      <c r="BC33" s="101"/>
      <c r="BD33" s="101"/>
      <c r="BE33" s="101"/>
      <c r="BF33" s="101"/>
      <c r="BG33" s="102"/>
      <c r="BH33" s="22"/>
      <c r="BI33" s="302"/>
      <c r="BJ33" s="302"/>
      <c r="BK33" s="302"/>
      <c r="BL33" s="302"/>
      <c r="BM33" s="162"/>
      <c r="BN33" s="162"/>
      <c r="BO33" s="302"/>
      <c r="BP33" s="302"/>
      <c r="BQ33" s="162"/>
      <c r="BR33" s="162"/>
      <c r="BS33" s="302"/>
      <c r="BT33" s="302"/>
      <c r="BU33" s="162"/>
      <c r="BV33" s="163"/>
      <c r="BW33" s="140"/>
      <c r="BX33" s="141"/>
      <c r="BY33" s="141"/>
      <c r="BZ33" s="141"/>
      <c r="CA33" s="142"/>
      <c r="CB33" s="147"/>
      <c r="CC33" s="141"/>
      <c r="CD33" s="141"/>
      <c r="CE33" s="141"/>
      <c r="CF33" s="142"/>
      <c r="CG33" s="147"/>
      <c r="CH33" s="141"/>
      <c r="CI33" s="141"/>
      <c r="CJ33" s="141"/>
      <c r="CK33" s="198"/>
      <c r="CL33" s="97"/>
      <c r="CM33" s="98"/>
      <c r="CN33" s="98"/>
      <c r="CO33" s="99"/>
      <c r="CP33" s="4"/>
      <c r="CQ33" s="4"/>
      <c r="CR33" s="4"/>
      <c r="CS33" s="4"/>
      <c r="CT33" s="82" t="e">
        <f>DATEDIF(CT24,CT28,"Y")&amp;"年"&amp;DATEDIF(CT24,CT28,"YM")&amp;"ヵ月"</f>
        <v>#NUM!</v>
      </c>
      <c r="CU33" s="4"/>
      <c r="CV33" s="4"/>
      <c r="CW33" s="12">
        <v>7</v>
      </c>
      <c r="CX33" s="12">
        <v>7</v>
      </c>
      <c r="CY33" s="12">
        <v>7</v>
      </c>
      <c r="CZ33" s="12">
        <v>900</v>
      </c>
      <c r="DA33" s="12"/>
      <c r="DB33" s="4"/>
      <c r="DC33" s="66">
        <v>2026</v>
      </c>
    </row>
    <row r="34" spans="5:107" ht="8.15" customHeight="1">
      <c r="E34" s="169"/>
      <c r="F34" s="170"/>
      <c r="G34" s="152"/>
      <c r="H34" s="153"/>
      <c r="I34" s="153"/>
      <c r="J34" s="153"/>
      <c r="K34" s="153"/>
      <c r="L34" s="154"/>
      <c r="M34" s="152"/>
      <c r="N34" s="153"/>
      <c r="O34" s="153"/>
      <c r="P34" s="153"/>
      <c r="Q34" s="153"/>
      <c r="R34" s="153"/>
      <c r="S34" s="153"/>
      <c r="T34" s="153"/>
      <c r="U34" s="153"/>
      <c r="V34" s="153"/>
      <c r="W34" s="154"/>
      <c r="X34" s="152"/>
      <c r="Y34" s="153"/>
      <c r="Z34" s="153"/>
      <c r="AA34" s="153"/>
      <c r="AB34" s="153"/>
      <c r="AC34" s="153"/>
      <c r="AD34" s="153"/>
      <c r="AE34" s="153"/>
      <c r="AF34" s="153"/>
      <c r="AG34" s="153"/>
      <c r="AH34" s="153"/>
      <c r="AI34" s="153"/>
      <c r="AJ34" s="154"/>
      <c r="AK34" s="291" t="s">
        <v>51</v>
      </c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293"/>
      <c r="BH34" s="22"/>
      <c r="BI34" s="67"/>
      <c r="BJ34" s="67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62"/>
      <c r="BW34" s="140"/>
      <c r="BX34" s="141"/>
      <c r="BY34" s="141"/>
      <c r="BZ34" s="141"/>
      <c r="CA34" s="142"/>
      <c r="CB34" s="147"/>
      <c r="CC34" s="141"/>
      <c r="CD34" s="141"/>
      <c r="CE34" s="141"/>
      <c r="CF34" s="142"/>
      <c r="CG34" s="147"/>
      <c r="CH34" s="141"/>
      <c r="CI34" s="141"/>
      <c r="CJ34" s="141"/>
      <c r="CK34" s="198"/>
      <c r="CL34" s="97"/>
      <c r="CM34" s="98"/>
      <c r="CN34" s="98"/>
      <c r="CO34" s="99"/>
      <c r="CP34" s="4"/>
      <c r="CQ34" s="4"/>
      <c r="CR34" s="4"/>
      <c r="CS34" s="3" t="s">
        <v>126</v>
      </c>
      <c r="CT34" s="12" t="e">
        <f>DATEDIF(CT24,CT28,"Y")</f>
        <v>#NUM!</v>
      </c>
      <c r="CU34" s="4"/>
      <c r="CV34" s="4"/>
      <c r="CW34" s="12">
        <v>8</v>
      </c>
      <c r="CX34" s="12">
        <v>8</v>
      </c>
      <c r="CY34" s="12">
        <v>8</v>
      </c>
      <c r="CZ34" s="12">
        <v>1000</v>
      </c>
      <c r="DA34" s="12"/>
      <c r="DB34" s="4"/>
      <c r="DC34" s="66">
        <v>2027</v>
      </c>
    </row>
    <row r="35" spans="5:107" ht="8.15" customHeight="1">
      <c r="E35" s="169"/>
      <c r="F35" s="170"/>
      <c r="G35" s="152"/>
      <c r="H35" s="153"/>
      <c r="I35" s="153"/>
      <c r="J35" s="153"/>
      <c r="K35" s="153"/>
      <c r="L35" s="154"/>
      <c r="M35" s="152"/>
      <c r="N35" s="153"/>
      <c r="O35" s="153"/>
      <c r="P35" s="153"/>
      <c r="Q35" s="153"/>
      <c r="R35" s="153"/>
      <c r="S35" s="153"/>
      <c r="T35" s="153"/>
      <c r="U35" s="153"/>
      <c r="V35" s="153"/>
      <c r="W35" s="154"/>
      <c r="X35" s="152"/>
      <c r="Y35" s="153"/>
      <c r="Z35" s="153"/>
      <c r="AA35" s="153"/>
      <c r="AB35" s="153"/>
      <c r="AC35" s="153"/>
      <c r="AD35" s="153"/>
      <c r="AE35" s="153"/>
      <c r="AF35" s="153"/>
      <c r="AG35" s="153"/>
      <c r="AH35" s="153"/>
      <c r="AI35" s="153"/>
      <c r="AJ35" s="154"/>
      <c r="AK35" s="294"/>
      <c r="AL35" s="295"/>
      <c r="AM35" s="295"/>
      <c r="AN35" s="295"/>
      <c r="AO35" s="295"/>
      <c r="AP35" s="295"/>
      <c r="AQ35" s="295"/>
      <c r="AR35" s="295"/>
      <c r="AS35" s="295"/>
      <c r="AT35" s="295"/>
      <c r="AU35" s="295"/>
      <c r="AV35" s="295"/>
      <c r="AW35" s="295"/>
      <c r="AX35" s="295"/>
      <c r="AY35" s="295"/>
      <c r="AZ35" s="295"/>
      <c r="BA35" s="295"/>
      <c r="BB35" s="295"/>
      <c r="BC35" s="295"/>
      <c r="BD35" s="295"/>
      <c r="BE35" s="295"/>
      <c r="BF35" s="295"/>
      <c r="BG35" s="296"/>
      <c r="BH35" s="22"/>
      <c r="BI35" s="184" t="str">
        <f>IF(AND(BI32="",BO32=""),"",CT44)</f>
        <v/>
      </c>
      <c r="BJ35" s="184"/>
      <c r="BK35" s="184"/>
      <c r="BL35" s="184"/>
      <c r="BM35" s="162" t="s">
        <v>125</v>
      </c>
      <c r="BN35" s="162"/>
      <c r="BO35" s="184" t="str">
        <f>IF(AND(BI32="",BO32=""),"",CT48)</f>
        <v/>
      </c>
      <c r="BP35" s="184"/>
      <c r="BQ35" s="184"/>
      <c r="BR35" s="4"/>
      <c r="BS35" s="162" t="s">
        <v>128</v>
      </c>
      <c r="BT35" s="162"/>
      <c r="BU35" s="162"/>
      <c r="BV35" s="62"/>
      <c r="BW35" s="140"/>
      <c r="BX35" s="141"/>
      <c r="BY35" s="141"/>
      <c r="BZ35" s="141"/>
      <c r="CA35" s="142"/>
      <c r="CB35" s="147"/>
      <c r="CC35" s="141"/>
      <c r="CD35" s="141"/>
      <c r="CE35" s="141"/>
      <c r="CF35" s="142"/>
      <c r="CG35" s="147"/>
      <c r="CH35" s="141"/>
      <c r="CI35" s="141"/>
      <c r="CJ35" s="141"/>
      <c r="CK35" s="198"/>
      <c r="CL35" s="97"/>
      <c r="CM35" s="98"/>
      <c r="CN35" s="98"/>
      <c r="CO35" s="99"/>
      <c r="CP35" s="4"/>
      <c r="CQ35" s="4"/>
      <c r="CR35" s="4"/>
      <c r="CS35" s="3" t="s">
        <v>118</v>
      </c>
      <c r="CT35" s="12" t="e">
        <f>DATEDIF(CT24,CT28,"YM")</f>
        <v>#NUM!</v>
      </c>
      <c r="CU35" s="4"/>
      <c r="CV35" s="4"/>
      <c r="CW35" s="12">
        <v>9</v>
      </c>
      <c r="CX35" s="12">
        <v>9</v>
      </c>
      <c r="CY35" s="12">
        <v>9</v>
      </c>
      <c r="CZ35" s="12">
        <v>1150</v>
      </c>
      <c r="DA35" s="12"/>
      <c r="DB35" s="4"/>
      <c r="DC35" s="66">
        <v>2028</v>
      </c>
    </row>
    <row r="36" spans="5:107" ht="8.15" customHeight="1">
      <c r="E36" s="169"/>
      <c r="F36" s="170"/>
      <c r="G36" s="152"/>
      <c r="H36" s="153"/>
      <c r="I36" s="153"/>
      <c r="J36" s="153"/>
      <c r="K36" s="153"/>
      <c r="L36" s="154"/>
      <c r="M36" s="152"/>
      <c r="N36" s="153"/>
      <c r="O36" s="153"/>
      <c r="P36" s="153"/>
      <c r="Q36" s="153"/>
      <c r="R36" s="153"/>
      <c r="S36" s="153"/>
      <c r="T36" s="153"/>
      <c r="U36" s="153"/>
      <c r="V36" s="153"/>
      <c r="W36" s="154"/>
      <c r="X36" s="152"/>
      <c r="Y36" s="153"/>
      <c r="Z36" s="153"/>
      <c r="AA36" s="153"/>
      <c r="AB36" s="153"/>
      <c r="AC36" s="153"/>
      <c r="AD36" s="153"/>
      <c r="AE36" s="153"/>
      <c r="AF36" s="153"/>
      <c r="AG36" s="153"/>
      <c r="AH36" s="153"/>
      <c r="AI36" s="153"/>
      <c r="AJ36" s="154"/>
      <c r="AK36" s="294"/>
      <c r="AL36" s="295"/>
      <c r="AM36" s="295"/>
      <c r="AN36" s="295"/>
      <c r="AO36" s="295"/>
      <c r="AP36" s="295"/>
      <c r="AQ36" s="295"/>
      <c r="AR36" s="295"/>
      <c r="AS36" s="295"/>
      <c r="AT36" s="295"/>
      <c r="AU36" s="295"/>
      <c r="AV36" s="295"/>
      <c r="AW36" s="295"/>
      <c r="AX36" s="295"/>
      <c r="AY36" s="295"/>
      <c r="AZ36" s="295"/>
      <c r="BA36" s="295"/>
      <c r="BB36" s="295"/>
      <c r="BC36" s="295"/>
      <c r="BD36" s="295"/>
      <c r="BE36" s="295"/>
      <c r="BF36" s="295"/>
      <c r="BG36" s="296"/>
      <c r="BH36" s="61"/>
      <c r="BI36" s="185"/>
      <c r="BJ36" s="185"/>
      <c r="BK36" s="185"/>
      <c r="BL36" s="185"/>
      <c r="BM36" s="162"/>
      <c r="BN36" s="162"/>
      <c r="BO36" s="185"/>
      <c r="BP36" s="185"/>
      <c r="BQ36" s="185"/>
      <c r="BR36" s="4"/>
      <c r="BS36" s="162"/>
      <c r="BT36" s="162"/>
      <c r="BU36" s="162"/>
      <c r="BV36" s="62"/>
      <c r="BW36" s="140"/>
      <c r="BX36" s="141"/>
      <c r="BY36" s="141"/>
      <c r="BZ36" s="141"/>
      <c r="CA36" s="142"/>
      <c r="CB36" s="147"/>
      <c r="CC36" s="141"/>
      <c r="CD36" s="141"/>
      <c r="CE36" s="141"/>
      <c r="CF36" s="142"/>
      <c r="CG36" s="147"/>
      <c r="CH36" s="141"/>
      <c r="CI36" s="141"/>
      <c r="CJ36" s="141"/>
      <c r="CK36" s="198"/>
      <c r="CL36" s="97"/>
      <c r="CM36" s="98"/>
      <c r="CN36" s="98"/>
      <c r="CO36" s="99"/>
      <c r="CP36" s="4"/>
      <c r="CQ36" s="4"/>
      <c r="CR36" s="4"/>
      <c r="CS36" s="4" t="s">
        <v>127</v>
      </c>
      <c r="CT36" s="4"/>
      <c r="CU36" s="4"/>
      <c r="CV36" s="4"/>
      <c r="CW36" s="12">
        <v>10</v>
      </c>
      <c r="CX36" s="12">
        <v>10</v>
      </c>
      <c r="CY36" s="12">
        <v>10</v>
      </c>
      <c r="CZ36" s="12"/>
      <c r="DA36" s="12"/>
      <c r="DB36" s="4"/>
      <c r="DC36" s="66">
        <v>2029</v>
      </c>
    </row>
    <row r="37" spans="5:107" ht="8.15" customHeight="1">
      <c r="E37" s="169"/>
      <c r="F37" s="170"/>
      <c r="G37" s="152"/>
      <c r="H37" s="153"/>
      <c r="I37" s="153"/>
      <c r="J37" s="153"/>
      <c r="K37" s="153"/>
      <c r="L37" s="154"/>
      <c r="M37" s="155"/>
      <c r="N37" s="156"/>
      <c r="O37" s="156"/>
      <c r="P37" s="156"/>
      <c r="Q37" s="156"/>
      <c r="R37" s="156"/>
      <c r="S37" s="156"/>
      <c r="T37" s="156"/>
      <c r="U37" s="156"/>
      <c r="V37" s="156"/>
      <c r="W37" s="157"/>
      <c r="X37" s="155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7"/>
      <c r="AK37" s="297"/>
      <c r="AL37" s="298"/>
      <c r="AM37" s="298"/>
      <c r="AN37" s="298"/>
      <c r="AO37" s="298"/>
      <c r="AP37" s="298"/>
      <c r="AQ37" s="298"/>
      <c r="AR37" s="298"/>
      <c r="AS37" s="298"/>
      <c r="AT37" s="298"/>
      <c r="AU37" s="298"/>
      <c r="AV37" s="298"/>
      <c r="AW37" s="298"/>
      <c r="AX37" s="298"/>
      <c r="AY37" s="298"/>
      <c r="AZ37" s="298"/>
      <c r="BA37" s="298"/>
      <c r="BB37" s="298"/>
      <c r="BC37" s="298"/>
      <c r="BD37" s="298"/>
      <c r="BE37" s="298"/>
      <c r="BF37" s="298"/>
      <c r="BG37" s="299"/>
      <c r="BH37" s="79"/>
      <c r="BI37" s="80"/>
      <c r="BJ37" s="80"/>
      <c r="BK37" s="80"/>
      <c r="BL37" s="80"/>
      <c r="BM37" s="80"/>
      <c r="BN37" s="80"/>
      <c r="BO37" s="80"/>
      <c r="BP37" s="80"/>
      <c r="BQ37" s="80"/>
      <c r="BR37" s="80"/>
      <c r="BS37" s="80"/>
      <c r="BT37" s="80"/>
      <c r="BU37" s="80"/>
      <c r="BV37" s="81"/>
      <c r="BW37" s="143"/>
      <c r="BX37" s="144"/>
      <c r="BY37" s="144"/>
      <c r="BZ37" s="144"/>
      <c r="CA37" s="145"/>
      <c r="CB37" s="148"/>
      <c r="CC37" s="144"/>
      <c r="CD37" s="144"/>
      <c r="CE37" s="144"/>
      <c r="CF37" s="145"/>
      <c r="CG37" s="148"/>
      <c r="CH37" s="144"/>
      <c r="CI37" s="144"/>
      <c r="CJ37" s="144"/>
      <c r="CK37" s="290"/>
      <c r="CL37" s="115"/>
      <c r="CM37" s="116"/>
      <c r="CN37" s="116"/>
      <c r="CO37" s="117"/>
      <c r="CP37" s="4"/>
      <c r="CQ37" s="4"/>
      <c r="CR37" s="4"/>
      <c r="CS37" s="12" t="s">
        <v>109</v>
      </c>
      <c r="CT37" s="82" t="e">
        <f>DATE(BI32,BO32,BS32)</f>
        <v>#NUM!</v>
      </c>
      <c r="CU37" s="4"/>
      <c r="CV37" s="4"/>
      <c r="CW37" s="12">
        <v>11</v>
      </c>
      <c r="CX37" s="12">
        <v>11</v>
      </c>
      <c r="CY37" s="12">
        <v>11</v>
      </c>
      <c r="CZ37" s="12"/>
      <c r="DA37" s="12"/>
      <c r="DB37" s="4"/>
      <c r="DC37" s="66">
        <v>2030</v>
      </c>
    </row>
    <row r="38" spans="5:107" ht="8.15" customHeight="1">
      <c r="E38" s="169"/>
      <c r="F38" s="170"/>
      <c r="G38" s="152"/>
      <c r="H38" s="153"/>
      <c r="I38" s="153"/>
      <c r="J38" s="153"/>
      <c r="K38" s="153"/>
      <c r="L38" s="154"/>
      <c r="M38" s="97" t="s">
        <v>42</v>
      </c>
      <c r="N38" s="98"/>
      <c r="O38" s="98"/>
      <c r="P38" s="98"/>
      <c r="Q38" s="98"/>
      <c r="R38" s="98"/>
      <c r="S38" s="98"/>
      <c r="T38" s="98"/>
      <c r="U38" s="98"/>
      <c r="V38" s="98"/>
      <c r="W38" s="99"/>
      <c r="X38" s="94" t="s">
        <v>7</v>
      </c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6"/>
      <c r="AK38" s="291" t="s">
        <v>43</v>
      </c>
      <c r="AL38" s="292"/>
      <c r="AM38" s="292"/>
      <c r="AN38" s="292"/>
      <c r="AO38" s="292"/>
      <c r="AP38" s="292"/>
      <c r="AQ38" s="292"/>
      <c r="AR38" s="292"/>
      <c r="AS38" s="292"/>
      <c r="AT38" s="292"/>
      <c r="AU38" s="292"/>
      <c r="AV38" s="292"/>
      <c r="AW38" s="292"/>
      <c r="AX38" s="292"/>
      <c r="AY38" s="292"/>
      <c r="AZ38" s="292"/>
      <c r="BA38" s="292"/>
      <c r="BB38" s="292"/>
      <c r="BC38" s="292"/>
      <c r="BD38" s="292"/>
      <c r="BE38" s="292"/>
      <c r="BF38" s="292"/>
      <c r="BG38" s="293"/>
      <c r="BH38" s="255"/>
      <c r="BI38" s="256"/>
      <c r="BJ38" s="256"/>
      <c r="BK38" s="256"/>
      <c r="BL38" s="256"/>
      <c r="BM38" s="256"/>
      <c r="BN38" s="256"/>
      <c r="BO38" s="256"/>
      <c r="BP38" s="256"/>
      <c r="BQ38" s="256"/>
      <c r="BR38" s="256"/>
      <c r="BS38" s="256"/>
      <c r="BT38" s="256"/>
      <c r="BU38" s="256"/>
      <c r="BV38" s="257"/>
      <c r="BW38" s="225"/>
      <c r="BX38" s="226"/>
      <c r="BY38" s="226"/>
      <c r="BZ38" s="226"/>
      <c r="CA38" s="227"/>
      <c r="CB38" s="85" t="s">
        <v>30</v>
      </c>
      <c r="CC38" s="86"/>
      <c r="CD38" s="86"/>
      <c r="CE38" s="86"/>
      <c r="CF38" s="87"/>
      <c r="CG38" s="273"/>
      <c r="CH38" s="226"/>
      <c r="CI38" s="226"/>
      <c r="CJ38" s="226"/>
      <c r="CK38" s="274"/>
      <c r="CL38" s="112" t="s">
        <v>46</v>
      </c>
      <c r="CM38" s="113"/>
      <c r="CN38" s="113"/>
      <c r="CO38" s="114"/>
      <c r="CS38" s="12"/>
      <c r="CT38" s="12"/>
      <c r="CU38" s="4"/>
      <c r="CV38" s="4"/>
      <c r="CW38" s="12">
        <v>12</v>
      </c>
      <c r="CX38" s="12">
        <v>12</v>
      </c>
      <c r="CY38" s="12">
        <v>12</v>
      </c>
      <c r="CZ38" s="12"/>
      <c r="DA38" s="12"/>
      <c r="DB38" s="4"/>
      <c r="DC38" s="66">
        <v>2031</v>
      </c>
    </row>
    <row r="39" spans="5:107" ht="8.15" customHeight="1">
      <c r="E39" s="169"/>
      <c r="F39" s="170"/>
      <c r="G39" s="152"/>
      <c r="H39" s="153"/>
      <c r="I39" s="153"/>
      <c r="J39" s="153"/>
      <c r="K39" s="153"/>
      <c r="L39" s="154"/>
      <c r="M39" s="97"/>
      <c r="N39" s="98"/>
      <c r="O39" s="98"/>
      <c r="P39" s="98"/>
      <c r="Q39" s="98"/>
      <c r="R39" s="98"/>
      <c r="S39" s="98"/>
      <c r="T39" s="98"/>
      <c r="U39" s="98"/>
      <c r="V39" s="98"/>
      <c r="W39" s="99"/>
      <c r="X39" s="97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9"/>
      <c r="AK39" s="294"/>
      <c r="AL39" s="295"/>
      <c r="AM39" s="295"/>
      <c r="AN39" s="295"/>
      <c r="AO39" s="295"/>
      <c r="AP39" s="295"/>
      <c r="AQ39" s="295"/>
      <c r="AR39" s="295"/>
      <c r="AS39" s="295"/>
      <c r="AT39" s="295"/>
      <c r="AU39" s="295"/>
      <c r="AV39" s="295"/>
      <c r="AW39" s="295"/>
      <c r="AX39" s="295"/>
      <c r="AY39" s="295"/>
      <c r="AZ39" s="295"/>
      <c r="BA39" s="295"/>
      <c r="BB39" s="295"/>
      <c r="BC39" s="295"/>
      <c r="BD39" s="295"/>
      <c r="BE39" s="295"/>
      <c r="BF39" s="295"/>
      <c r="BG39" s="296"/>
      <c r="BH39" s="258"/>
      <c r="BI39" s="259"/>
      <c r="BJ39" s="259"/>
      <c r="BK39" s="259"/>
      <c r="BL39" s="259"/>
      <c r="BM39" s="259"/>
      <c r="BN39" s="259"/>
      <c r="BO39" s="259"/>
      <c r="BP39" s="259"/>
      <c r="BQ39" s="259"/>
      <c r="BR39" s="259"/>
      <c r="BS39" s="259"/>
      <c r="BT39" s="259"/>
      <c r="BU39" s="259"/>
      <c r="BV39" s="260"/>
      <c r="BW39" s="228"/>
      <c r="BX39" s="229"/>
      <c r="BY39" s="229"/>
      <c r="BZ39" s="229"/>
      <c r="CA39" s="230"/>
      <c r="CB39" s="88"/>
      <c r="CC39" s="89"/>
      <c r="CD39" s="89"/>
      <c r="CE39" s="89"/>
      <c r="CF39" s="90"/>
      <c r="CG39" s="275"/>
      <c r="CH39" s="229"/>
      <c r="CI39" s="229"/>
      <c r="CJ39" s="229"/>
      <c r="CK39" s="276"/>
      <c r="CL39" s="97"/>
      <c r="CM39" s="98"/>
      <c r="CN39" s="98"/>
      <c r="CO39" s="99"/>
      <c r="CS39" s="12" t="s">
        <v>119</v>
      </c>
      <c r="CT39" s="12"/>
      <c r="CU39" s="4"/>
      <c r="CV39" s="4"/>
      <c r="CW39" s="12">
        <v>13</v>
      </c>
      <c r="CX39" s="12"/>
      <c r="CY39" s="12">
        <v>13</v>
      </c>
      <c r="CZ39" s="12"/>
      <c r="DA39" s="12"/>
      <c r="DB39" s="4"/>
      <c r="DC39" s="66">
        <v>2032</v>
      </c>
    </row>
    <row r="40" spans="5:107" ht="8.15" customHeight="1">
      <c r="E40" s="169"/>
      <c r="F40" s="170"/>
      <c r="G40" s="152"/>
      <c r="H40" s="153"/>
      <c r="I40" s="153"/>
      <c r="J40" s="153"/>
      <c r="K40" s="153"/>
      <c r="L40" s="154"/>
      <c r="M40" s="97"/>
      <c r="N40" s="98"/>
      <c r="O40" s="98"/>
      <c r="P40" s="98"/>
      <c r="Q40" s="98"/>
      <c r="R40" s="98"/>
      <c r="S40" s="98"/>
      <c r="T40" s="98"/>
      <c r="U40" s="98"/>
      <c r="V40" s="98"/>
      <c r="W40" s="99"/>
      <c r="X40" s="97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9"/>
      <c r="AK40" s="294"/>
      <c r="AL40" s="295"/>
      <c r="AM40" s="295"/>
      <c r="AN40" s="295"/>
      <c r="AO40" s="295"/>
      <c r="AP40" s="295"/>
      <c r="AQ40" s="295"/>
      <c r="AR40" s="295"/>
      <c r="AS40" s="295"/>
      <c r="AT40" s="295"/>
      <c r="AU40" s="295"/>
      <c r="AV40" s="295"/>
      <c r="AW40" s="295"/>
      <c r="AX40" s="295"/>
      <c r="AY40" s="295"/>
      <c r="AZ40" s="295"/>
      <c r="BA40" s="295"/>
      <c r="BB40" s="295"/>
      <c r="BC40" s="295"/>
      <c r="BD40" s="295"/>
      <c r="BE40" s="295"/>
      <c r="BF40" s="295"/>
      <c r="BG40" s="296"/>
      <c r="BH40" s="258"/>
      <c r="BI40" s="259"/>
      <c r="BJ40" s="259"/>
      <c r="BK40" s="259"/>
      <c r="BL40" s="259"/>
      <c r="BM40" s="259"/>
      <c r="BN40" s="259"/>
      <c r="BO40" s="259"/>
      <c r="BP40" s="259"/>
      <c r="BQ40" s="259"/>
      <c r="BR40" s="259"/>
      <c r="BS40" s="259"/>
      <c r="BT40" s="259"/>
      <c r="BU40" s="259"/>
      <c r="BV40" s="260"/>
      <c r="BW40" s="228"/>
      <c r="BX40" s="229"/>
      <c r="BY40" s="229"/>
      <c r="BZ40" s="229"/>
      <c r="CA40" s="230"/>
      <c r="CB40" s="88"/>
      <c r="CC40" s="89"/>
      <c r="CD40" s="89"/>
      <c r="CE40" s="89"/>
      <c r="CF40" s="90"/>
      <c r="CG40" s="275"/>
      <c r="CH40" s="229"/>
      <c r="CI40" s="229"/>
      <c r="CJ40" s="229"/>
      <c r="CK40" s="276"/>
      <c r="CL40" s="97"/>
      <c r="CM40" s="98"/>
      <c r="CN40" s="98"/>
      <c r="CO40" s="99"/>
      <c r="CS40" s="82">
        <f>AZ14+2018</f>
        <v>2018</v>
      </c>
      <c r="CT40" s="12"/>
      <c r="CU40" s="4"/>
      <c r="CV40" s="4"/>
      <c r="CW40" s="12">
        <v>14</v>
      </c>
      <c r="CX40" s="12"/>
      <c r="CY40" s="12">
        <v>14</v>
      </c>
      <c r="CZ40" s="12"/>
      <c r="DA40" s="12"/>
      <c r="DB40" s="4"/>
      <c r="DC40" s="66">
        <v>2033</v>
      </c>
    </row>
    <row r="41" spans="5:107" ht="8.15" customHeight="1">
      <c r="E41" s="169"/>
      <c r="F41" s="170"/>
      <c r="G41" s="152"/>
      <c r="H41" s="153"/>
      <c r="I41" s="153"/>
      <c r="J41" s="153"/>
      <c r="K41" s="153"/>
      <c r="L41" s="154"/>
      <c r="M41" s="97"/>
      <c r="N41" s="98"/>
      <c r="O41" s="98"/>
      <c r="P41" s="98"/>
      <c r="Q41" s="98"/>
      <c r="R41" s="98"/>
      <c r="S41" s="98"/>
      <c r="T41" s="98"/>
      <c r="U41" s="98"/>
      <c r="V41" s="98"/>
      <c r="W41" s="99"/>
      <c r="X41" s="97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9"/>
      <c r="AK41" s="297"/>
      <c r="AL41" s="298"/>
      <c r="AM41" s="298"/>
      <c r="AN41" s="298"/>
      <c r="AO41" s="298"/>
      <c r="AP41" s="298"/>
      <c r="AQ41" s="298"/>
      <c r="AR41" s="298"/>
      <c r="AS41" s="298"/>
      <c r="AT41" s="298"/>
      <c r="AU41" s="298"/>
      <c r="AV41" s="298"/>
      <c r="AW41" s="298"/>
      <c r="AX41" s="298"/>
      <c r="AY41" s="298"/>
      <c r="AZ41" s="298"/>
      <c r="BA41" s="298"/>
      <c r="BB41" s="298"/>
      <c r="BC41" s="298"/>
      <c r="BD41" s="298"/>
      <c r="BE41" s="298"/>
      <c r="BF41" s="298"/>
      <c r="BG41" s="299"/>
      <c r="BH41" s="261"/>
      <c r="BI41" s="262"/>
      <c r="BJ41" s="262"/>
      <c r="BK41" s="262"/>
      <c r="BL41" s="262"/>
      <c r="BM41" s="262"/>
      <c r="BN41" s="262"/>
      <c r="BO41" s="262"/>
      <c r="BP41" s="262"/>
      <c r="BQ41" s="262"/>
      <c r="BR41" s="262"/>
      <c r="BS41" s="262"/>
      <c r="BT41" s="262"/>
      <c r="BU41" s="262"/>
      <c r="BV41" s="263"/>
      <c r="BW41" s="280"/>
      <c r="BX41" s="278"/>
      <c r="BY41" s="278"/>
      <c r="BZ41" s="278"/>
      <c r="CA41" s="281"/>
      <c r="CB41" s="91"/>
      <c r="CC41" s="92"/>
      <c r="CD41" s="92"/>
      <c r="CE41" s="92"/>
      <c r="CF41" s="93"/>
      <c r="CG41" s="277"/>
      <c r="CH41" s="278"/>
      <c r="CI41" s="278"/>
      <c r="CJ41" s="278"/>
      <c r="CK41" s="279"/>
      <c r="CL41" s="115"/>
      <c r="CM41" s="116"/>
      <c r="CN41" s="116"/>
      <c r="CO41" s="117"/>
      <c r="CP41" s="4"/>
      <c r="CQ41" s="4"/>
      <c r="CR41" s="4"/>
      <c r="CS41" s="12" t="s">
        <v>119</v>
      </c>
      <c r="CT41" s="82">
        <f>DATE(CS40,BD14,BH14)</f>
        <v>43069</v>
      </c>
      <c r="CU41" s="4"/>
      <c r="CV41" s="4"/>
      <c r="CW41" s="12">
        <v>15</v>
      </c>
      <c r="CX41" s="12"/>
      <c r="CY41" s="12">
        <v>15</v>
      </c>
      <c r="CZ41" s="12"/>
      <c r="DA41" s="12"/>
      <c r="DB41" s="4"/>
      <c r="DC41" s="66">
        <v>2034</v>
      </c>
    </row>
    <row r="42" spans="5:107" ht="8.15" customHeight="1">
      <c r="E42" s="169"/>
      <c r="F42" s="170"/>
      <c r="G42" s="152"/>
      <c r="H42" s="153"/>
      <c r="I42" s="153"/>
      <c r="J42" s="153"/>
      <c r="K42" s="153"/>
      <c r="L42" s="154"/>
      <c r="M42" s="97"/>
      <c r="N42" s="98"/>
      <c r="O42" s="98"/>
      <c r="P42" s="98"/>
      <c r="Q42" s="98"/>
      <c r="R42" s="98"/>
      <c r="S42" s="98"/>
      <c r="T42" s="98"/>
      <c r="U42" s="98"/>
      <c r="V42" s="98"/>
      <c r="W42" s="99"/>
      <c r="X42" s="97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9"/>
      <c r="AK42" s="94" t="s">
        <v>47</v>
      </c>
      <c r="AL42" s="95"/>
      <c r="AM42" s="95"/>
      <c r="AN42" s="95"/>
      <c r="AO42" s="95"/>
      <c r="AP42" s="95"/>
      <c r="AQ42" s="95"/>
      <c r="AR42" s="95"/>
      <c r="AS42" s="95"/>
      <c r="AT42" s="95"/>
      <c r="AU42" s="95"/>
      <c r="AV42" s="95"/>
      <c r="AW42" s="95"/>
      <c r="AX42" s="95"/>
      <c r="AY42" s="95"/>
      <c r="AZ42" s="95"/>
      <c r="BA42" s="95"/>
      <c r="BB42" s="95"/>
      <c r="BC42" s="95"/>
      <c r="BD42" s="95"/>
      <c r="BE42" s="95"/>
      <c r="BF42" s="95"/>
      <c r="BG42" s="96"/>
      <c r="BH42" s="255"/>
      <c r="BI42" s="256"/>
      <c r="BJ42" s="256"/>
      <c r="BK42" s="256"/>
      <c r="BL42" s="256"/>
      <c r="BM42" s="256"/>
      <c r="BN42" s="256"/>
      <c r="BO42" s="256"/>
      <c r="BP42" s="256"/>
      <c r="BQ42" s="256"/>
      <c r="BR42" s="256"/>
      <c r="BS42" s="256"/>
      <c r="BT42" s="256"/>
      <c r="BU42" s="256"/>
      <c r="BV42" s="257"/>
      <c r="BW42" s="225"/>
      <c r="BX42" s="226"/>
      <c r="BY42" s="226"/>
      <c r="BZ42" s="226"/>
      <c r="CA42" s="227"/>
      <c r="CB42" s="85" t="s">
        <v>30</v>
      </c>
      <c r="CC42" s="86"/>
      <c r="CD42" s="86"/>
      <c r="CE42" s="86"/>
      <c r="CF42" s="87"/>
      <c r="CG42" s="273"/>
      <c r="CH42" s="226"/>
      <c r="CI42" s="226"/>
      <c r="CJ42" s="226"/>
      <c r="CK42" s="274"/>
      <c r="CL42" s="186" t="s">
        <v>36</v>
      </c>
      <c r="CM42" s="187"/>
      <c r="CN42" s="187"/>
      <c r="CO42" s="188"/>
      <c r="CP42" s="4"/>
      <c r="CQ42" s="4"/>
      <c r="CR42" s="4"/>
      <c r="CS42" s="12"/>
      <c r="CT42" s="12" t="e">
        <f>_xlfn.DAYS(CT41,CT37)</f>
        <v>#NUM!</v>
      </c>
      <c r="CU42" s="4"/>
      <c r="CV42" s="4"/>
      <c r="CW42" s="12">
        <v>16</v>
      </c>
      <c r="CX42" s="12"/>
      <c r="CY42" s="12">
        <v>16</v>
      </c>
      <c r="CZ42" s="12"/>
      <c r="DA42" s="12"/>
      <c r="DB42" s="4"/>
      <c r="DC42" s="66">
        <v>2035</v>
      </c>
    </row>
    <row r="43" spans="5:107" ht="8.15" customHeight="1">
      <c r="E43" s="169"/>
      <c r="F43" s="170"/>
      <c r="G43" s="152"/>
      <c r="H43" s="153"/>
      <c r="I43" s="153"/>
      <c r="J43" s="153"/>
      <c r="K43" s="153"/>
      <c r="L43" s="154"/>
      <c r="M43" s="97"/>
      <c r="N43" s="98"/>
      <c r="O43" s="98"/>
      <c r="P43" s="98"/>
      <c r="Q43" s="98"/>
      <c r="R43" s="98"/>
      <c r="S43" s="98"/>
      <c r="T43" s="98"/>
      <c r="U43" s="98"/>
      <c r="V43" s="98"/>
      <c r="W43" s="99"/>
      <c r="X43" s="97"/>
      <c r="Y43" s="98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99"/>
      <c r="AK43" s="97"/>
      <c r="AL43" s="98"/>
      <c r="AM43" s="98"/>
      <c r="AN43" s="98"/>
      <c r="AO43" s="98"/>
      <c r="AP43" s="98"/>
      <c r="AQ43" s="98"/>
      <c r="AR43" s="98"/>
      <c r="AS43" s="98"/>
      <c r="AT43" s="98"/>
      <c r="AU43" s="98"/>
      <c r="AV43" s="98"/>
      <c r="AW43" s="98"/>
      <c r="AX43" s="98"/>
      <c r="AY43" s="98"/>
      <c r="AZ43" s="98"/>
      <c r="BA43" s="98"/>
      <c r="BB43" s="98"/>
      <c r="BC43" s="98"/>
      <c r="BD43" s="98"/>
      <c r="BE43" s="98"/>
      <c r="BF43" s="98"/>
      <c r="BG43" s="99"/>
      <c r="BH43" s="258"/>
      <c r="BI43" s="259"/>
      <c r="BJ43" s="259"/>
      <c r="BK43" s="259"/>
      <c r="BL43" s="259"/>
      <c r="BM43" s="259"/>
      <c r="BN43" s="259"/>
      <c r="BO43" s="259"/>
      <c r="BP43" s="259"/>
      <c r="BQ43" s="259"/>
      <c r="BR43" s="259"/>
      <c r="BS43" s="259"/>
      <c r="BT43" s="259"/>
      <c r="BU43" s="259"/>
      <c r="BV43" s="260"/>
      <c r="BW43" s="228"/>
      <c r="BX43" s="229"/>
      <c r="BY43" s="229"/>
      <c r="BZ43" s="229"/>
      <c r="CA43" s="230"/>
      <c r="CB43" s="88"/>
      <c r="CC43" s="89"/>
      <c r="CD43" s="89"/>
      <c r="CE43" s="89"/>
      <c r="CF43" s="90"/>
      <c r="CG43" s="275"/>
      <c r="CH43" s="229"/>
      <c r="CI43" s="229"/>
      <c r="CJ43" s="229"/>
      <c r="CK43" s="276"/>
      <c r="CL43" s="106"/>
      <c r="CM43" s="107"/>
      <c r="CN43" s="107"/>
      <c r="CO43" s="108"/>
      <c r="CP43" s="4"/>
      <c r="CQ43" s="4"/>
      <c r="CR43" s="4"/>
      <c r="CS43" s="12"/>
      <c r="CT43" s="12"/>
      <c r="CU43" s="4"/>
      <c r="CV43" s="4"/>
      <c r="CW43" s="12">
        <v>17</v>
      </c>
      <c r="CX43" s="12"/>
      <c r="CY43" s="12">
        <v>17</v>
      </c>
      <c r="CZ43" s="12"/>
      <c r="DA43" s="12"/>
      <c r="DB43" s="4"/>
      <c r="DC43" s="66">
        <v>2036</v>
      </c>
    </row>
    <row r="44" spans="5:107" ht="8.15" customHeight="1">
      <c r="E44" s="169"/>
      <c r="F44" s="170"/>
      <c r="G44" s="152"/>
      <c r="H44" s="153"/>
      <c r="I44" s="153"/>
      <c r="J44" s="153"/>
      <c r="K44" s="153"/>
      <c r="L44" s="154"/>
      <c r="M44" s="97"/>
      <c r="N44" s="98"/>
      <c r="O44" s="98"/>
      <c r="P44" s="98"/>
      <c r="Q44" s="98"/>
      <c r="R44" s="98"/>
      <c r="S44" s="98"/>
      <c r="T44" s="98"/>
      <c r="U44" s="98"/>
      <c r="V44" s="98"/>
      <c r="W44" s="99"/>
      <c r="X44" s="97"/>
      <c r="Y44" s="98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9"/>
      <c r="AK44" s="97"/>
      <c r="AL44" s="98"/>
      <c r="AM44" s="98"/>
      <c r="AN44" s="98"/>
      <c r="AO44" s="98"/>
      <c r="AP44" s="98"/>
      <c r="AQ44" s="98"/>
      <c r="AR44" s="98"/>
      <c r="AS44" s="98"/>
      <c r="AT44" s="98"/>
      <c r="AU44" s="98"/>
      <c r="AV44" s="98"/>
      <c r="AW44" s="98"/>
      <c r="AX44" s="98"/>
      <c r="AY44" s="98"/>
      <c r="AZ44" s="98"/>
      <c r="BA44" s="98"/>
      <c r="BB44" s="98"/>
      <c r="BC44" s="98"/>
      <c r="BD44" s="98"/>
      <c r="BE44" s="98"/>
      <c r="BF44" s="98"/>
      <c r="BG44" s="99"/>
      <c r="BH44" s="258"/>
      <c r="BI44" s="259"/>
      <c r="BJ44" s="259"/>
      <c r="BK44" s="259"/>
      <c r="BL44" s="259"/>
      <c r="BM44" s="259"/>
      <c r="BN44" s="259"/>
      <c r="BO44" s="259"/>
      <c r="BP44" s="259"/>
      <c r="BQ44" s="259"/>
      <c r="BR44" s="259"/>
      <c r="BS44" s="259"/>
      <c r="BT44" s="259"/>
      <c r="BU44" s="259"/>
      <c r="BV44" s="260"/>
      <c r="BW44" s="228"/>
      <c r="BX44" s="229"/>
      <c r="BY44" s="229"/>
      <c r="BZ44" s="229"/>
      <c r="CA44" s="230"/>
      <c r="CB44" s="88"/>
      <c r="CC44" s="89"/>
      <c r="CD44" s="89"/>
      <c r="CE44" s="89"/>
      <c r="CF44" s="90"/>
      <c r="CG44" s="275"/>
      <c r="CH44" s="229"/>
      <c r="CI44" s="229"/>
      <c r="CJ44" s="229"/>
      <c r="CK44" s="276"/>
      <c r="CL44" s="106"/>
      <c r="CM44" s="107"/>
      <c r="CN44" s="107"/>
      <c r="CO44" s="108"/>
      <c r="CP44" s="4"/>
      <c r="CQ44" s="4"/>
      <c r="CR44" s="4"/>
      <c r="CS44" s="12" t="s">
        <v>120</v>
      </c>
      <c r="CT44" s="12" t="e">
        <f>DATEDIF(CT37,CT41,"Y")</f>
        <v>#NUM!</v>
      </c>
      <c r="CU44" s="4"/>
      <c r="CV44" s="4"/>
      <c r="CW44" s="12">
        <v>18</v>
      </c>
      <c r="CX44" s="12"/>
      <c r="CY44" s="12">
        <v>18</v>
      </c>
      <c r="CZ44" s="12"/>
      <c r="DA44" s="12"/>
      <c r="DB44" s="4"/>
      <c r="DC44" s="66">
        <v>2037</v>
      </c>
    </row>
    <row r="45" spans="5:107" ht="8.15" customHeight="1">
      <c r="E45" s="169"/>
      <c r="F45" s="170"/>
      <c r="G45" s="152"/>
      <c r="H45" s="153"/>
      <c r="I45" s="153"/>
      <c r="J45" s="153"/>
      <c r="K45" s="153"/>
      <c r="L45" s="154"/>
      <c r="M45" s="100"/>
      <c r="N45" s="101"/>
      <c r="O45" s="101"/>
      <c r="P45" s="101"/>
      <c r="Q45" s="101"/>
      <c r="R45" s="101"/>
      <c r="S45" s="101"/>
      <c r="T45" s="101"/>
      <c r="U45" s="101"/>
      <c r="V45" s="101"/>
      <c r="W45" s="102"/>
      <c r="X45" s="100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  <c r="AI45" s="101"/>
      <c r="AJ45" s="102"/>
      <c r="AK45" s="100"/>
      <c r="AL45" s="101"/>
      <c r="AM45" s="101"/>
      <c r="AN45" s="101"/>
      <c r="AO45" s="101"/>
      <c r="AP45" s="101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1"/>
      <c r="BB45" s="101"/>
      <c r="BC45" s="101"/>
      <c r="BD45" s="101"/>
      <c r="BE45" s="101"/>
      <c r="BF45" s="101"/>
      <c r="BG45" s="102"/>
      <c r="BH45" s="261"/>
      <c r="BI45" s="262"/>
      <c r="BJ45" s="262"/>
      <c r="BK45" s="262"/>
      <c r="BL45" s="262"/>
      <c r="BM45" s="262"/>
      <c r="BN45" s="262"/>
      <c r="BO45" s="262"/>
      <c r="BP45" s="262"/>
      <c r="BQ45" s="262"/>
      <c r="BR45" s="262"/>
      <c r="BS45" s="262"/>
      <c r="BT45" s="262"/>
      <c r="BU45" s="262"/>
      <c r="BV45" s="263"/>
      <c r="BW45" s="280"/>
      <c r="BX45" s="278"/>
      <c r="BY45" s="278"/>
      <c r="BZ45" s="278"/>
      <c r="CA45" s="281"/>
      <c r="CB45" s="91"/>
      <c r="CC45" s="92"/>
      <c r="CD45" s="92"/>
      <c r="CE45" s="92"/>
      <c r="CF45" s="93"/>
      <c r="CG45" s="277"/>
      <c r="CH45" s="278"/>
      <c r="CI45" s="278"/>
      <c r="CJ45" s="278"/>
      <c r="CK45" s="279"/>
      <c r="CL45" s="109"/>
      <c r="CM45" s="110"/>
      <c r="CN45" s="110"/>
      <c r="CO45" s="111"/>
      <c r="CP45" s="4"/>
      <c r="CQ45" s="4"/>
      <c r="CR45" s="4"/>
      <c r="CS45" s="12" t="s">
        <v>121</v>
      </c>
      <c r="CT45" s="12" t="e">
        <f>DATEDIF(CT37,CT41,"M")</f>
        <v>#NUM!</v>
      </c>
      <c r="CU45" s="4"/>
      <c r="CV45" s="4"/>
      <c r="CW45" s="12">
        <v>19</v>
      </c>
      <c r="CX45" s="12"/>
      <c r="CY45" s="12">
        <v>19</v>
      </c>
      <c r="CZ45" s="12"/>
      <c r="DA45" s="12"/>
      <c r="DB45" s="4"/>
      <c r="DC45" s="66">
        <v>2038</v>
      </c>
    </row>
    <row r="46" spans="5:107" ht="8.15" customHeight="1">
      <c r="E46" s="169"/>
      <c r="F46" s="170"/>
      <c r="G46" s="152"/>
      <c r="H46" s="153"/>
      <c r="I46" s="153"/>
      <c r="J46" s="153"/>
      <c r="K46" s="153"/>
      <c r="L46" s="154"/>
      <c r="M46" s="94" t="s">
        <v>100</v>
      </c>
      <c r="N46" s="95"/>
      <c r="O46" s="95"/>
      <c r="P46" s="95"/>
      <c r="Q46" s="95"/>
      <c r="R46" s="95"/>
      <c r="S46" s="95"/>
      <c r="T46" s="95"/>
      <c r="U46" s="95"/>
      <c r="V46" s="95"/>
      <c r="W46" s="96"/>
      <c r="X46" s="94" t="s">
        <v>49</v>
      </c>
      <c r="Y46" s="95"/>
      <c r="Z46" s="95"/>
      <c r="AA46" s="95"/>
      <c r="AB46" s="95"/>
      <c r="AC46" s="95"/>
      <c r="AD46" s="95"/>
      <c r="AE46" s="95"/>
      <c r="AF46" s="95"/>
      <c r="AG46" s="95"/>
      <c r="AH46" s="95"/>
      <c r="AI46" s="95"/>
      <c r="AJ46" s="96"/>
      <c r="AK46" s="94" t="s">
        <v>48</v>
      </c>
      <c r="AL46" s="95"/>
      <c r="AM46" s="95"/>
      <c r="AN46" s="95"/>
      <c r="AO46" s="95"/>
      <c r="AP46" s="95"/>
      <c r="AQ46" s="95"/>
      <c r="AR46" s="95"/>
      <c r="AS46" s="95"/>
      <c r="AT46" s="95"/>
      <c r="AU46" s="95"/>
      <c r="AV46" s="95"/>
      <c r="AW46" s="95"/>
      <c r="AX46" s="95"/>
      <c r="AY46" s="95"/>
      <c r="AZ46" s="95"/>
      <c r="BA46" s="95"/>
      <c r="BB46" s="95"/>
      <c r="BC46" s="95"/>
      <c r="BD46" s="95"/>
      <c r="BE46" s="95"/>
      <c r="BF46" s="95"/>
      <c r="BG46" s="96"/>
      <c r="BH46" s="19"/>
      <c r="BI46" s="20"/>
      <c r="BJ46" s="20"/>
      <c r="BK46" s="20"/>
      <c r="BL46" s="20"/>
      <c r="BM46" s="20"/>
      <c r="BN46" s="20"/>
      <c r="BO46" s="20"/>
      <c r="BP46" s="20"/>
      <c r="BQ46" s="20"/>
      <c r="BR46" s="20"/>
      <c r="BS46" s="20"/>
      <c r="BT46" s="20"/>
      <c r="BU46" s="20"/>
      <c r="BV46" s="21"/>
      <c r="BW46" s="225"/>
      <c r="BX46" s="226"/>
      <c r="BY46" s="226"/>
      <c r="BZ46" s="226"/>
      <c r="CA46" s="227"/>
      <c r="CB46" s="85" t="s">
        <v>30</v>
      </c>
      <c r="CC46" s="86"/>
      <c r="CD46" s="86"/>
      <c r="CE46" s="86"/>
      <c r="CF46" s="86"/>
      <c r="CG46" s="273"/>
      <c r="CH46" s="226"/>
      <c r="CI46" s="226"/>
      <c r="CJ46" s="226"/>
      <c r="CK46" s="274"/>
      <c r="CL46" s="112" t="s">
        <v>36</v>
      </c>
      <c r="CM46" s="113"/>
      <c r="CN46" s="113"/>
      <c r="CO46" s="114"/>
      <c r="CP46" s="4"/>
      <c r="CQ46" s="4"/>
      <c r="CR46" s="4"/>
      <c r="CS46" s="4"/>
      <c r="CT46" s="82" t="e">
        <f>DATEDIF(CT37,CT41,"Y")&amp;"年"&amp;DATEDIF(CT37,CT41,"YM")&amp;"ヵ月"</f>
        <v>#NUM!</v>
      </c>
      <c r="CU46" s="4"/>
      <c r="CV46" s="4"/>
      <c r="CW46" s="12">
        <v>20</v>
      </c>
      <c r="CX46" s="12"/>
      <c r="CY46" s="12">
        <v>20</v>
      </c>
      <c r="CZ46" s="12"/>
      <c r="DA46" s="12"/>
      <c r="DB46" s="4"/>
      <c r="DC46" s="66">
        <v>2039</v>
      </c>
    </row>
    <row r="47" spans="5:107" ht="8.15" customHeight="1">
      <c r="E47" s="169"/>
      <c r="F47" s="170"/>
      <c r="G47" s="152"/>
      <c r="H47" s="153"/>
      <c r="I47" s="153"/>
      <c r="J47" s="153"/>
      <c r="K47" s="153"/>
      <c r="L47" s="154"/>
      <c r="M47" s="97"/>
      <c r="N47" s="98"/>
      <c r="O47" s="98"/>
      <c r="P47" s="98"/>
      <c r="Q47" s="98"/>
      <c r="R47" s="98"/>
      <c r="S47" s="98"/>
      <c r="T47" s="98"/>
      <c r="U47" s="98"/>
      <c r="V47" s="98"/>
      <c r="W47" s="99"/>
      <c r="X47" s="97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9"/>
      <c r="AK47" s="97"/>
      <c r="AL47" s="98"/>
      <c r="AM47" s="98"/>
      <c r="AN47" s="98"/>
      <c r="AO47" s="98"/>
      <c r="AP47" s="98"/>
      <c r="AQ47" s="98"/>
      <c r="AR47" s="98"/>
      <c r="AS47" s="98"/>
      <c r="AT47" s="98"/>
      <c r="AU47" s="98"/>
      <c r="AV47" s="98"/>
      <c r="AW47" s="98"/>
      <c r="AX47" s="98"/>
      <c r="AY47" s="98"/>
      <c r="AZ47" s="98"/>
      <c r="BA47" s="98"/>
      <c r="BB47" s="98"/>
      <c r="BC47" s="98"/>
      <c r="BD47" s="98"/>
      <c r="BE47" s="98"/>
      <c r="BF47" s="98"/>
      <c r="BG47" s="99"/>
      <c r="BH47" s="22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23"/>
      <c r="BW47" s="228"/>
      <c r="BX47" s="229"/>
      <c r="BY47" s="229"/>
      <c r="BZ47" s="229"/>
      <c r="CA47" s="230"/>
      <c r="CB47" s="88"/>
      <c r="CC47" s="89"/>
      <c r="CD47" s="89"/>
      <c r="CE47" s="89"/>
      <c r="CF47" s="89"/>
      <c r="CG47" s="275"/>
      <c r="CH47" s="229"/>
      <c r="CI47" s="229"/>
      <c r="CJ47" s="229"/>
      <c r="CK47" s="276"/>
      <c r="CL47" s="97"/>
      <c r="CM47" s="98"/>
      <c r="CN47" s="98"/>
      <c r="CO47" s="99"/>
      <c r="CP47" s="4"/>
      <c r="CQ47" s="4"/>
      <c r="CR47" s="4"/>
      <c r="CS47" s="3" t="s">
        <v>126</v>
      </c>
      <c r="CT47" s="12" t="e">
        <f>DATEDIF(CT37,CT41,"Y")</f>
        <v>#NUM!</v>
      </c>
      <c r="CU47" s="4"/>
      <c r="CV47" s="4"/>
      <c r="CW47" s="12">
        <v>21</v>
      </c>
      <c r="CX47" s="12"/>
      <c r="CY47" s="12">
        <v>21</v>
      </c>
      <c r="CZ47" s="12"/>
      <c r="DA47" s="12"/>
      <c r="DB47" s="4"/>
      <c r="DC47" s="66">
        <v>2040</v>
      </c>
    </row>
    <row r="48" spans="5:107" ht="8.15" customHeight="1">
      <c r="E48" s="169"/>
      <c r="F48" s="170"/>
      <c r="G48" s="152"/>
      <c r="H48" s="153"/>
      <c r="I48" s="153"/>
      <c r="J48" s="153"/>
      <c r="K48" s="153"/>
      <c r="L48" s="154"/>
      <c r="M48" s="97"/>
      <c r="N48" s="98"/>
      <c r="O48" s="98"/>
      <c r="P48" s="98"/>
      <c r="Q48" s="98"/>
      <c r="R48" s="98"/>
      <c r="S48" s="98"/>
      <c r="T48" s="98"/>
      <c r="U48" s="98"/>
      <c r="V48" s="98"/>
      <c r="W48" s="99"/>
      <c r="X48" s="97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9"/>
      <c r="AK48" s="97"/>
      <c r="AL48" s="98"/>
      <c r="AM48" s="98"/>
      <c r="AN48" s="98"/>
      <c r="AO48" s="98"/>
      <c r="AP48" s="98"/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98"/>
      <c r="BE48" s="98"/>
      <c r="BF48" s="98"/>
      <c r="BG48" s="99"/>
      <c r="BH48" s="22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23"/>
      <c r="BW48" s="228"/>
      <c r="BX48" s="229"/>
      <c r="BY48" s="229"/>
      <c r="BZ48" s="229"/>
      <c r="CA48" s="230"/>
      <c r="CB48" s="88"/>
      <c r="CC48" s="89"/>
      <c r="CD48" s="89"/>
      <c r="CE48" s="89"/>
      <c r="CF48" s="89"/>
      <c r="CG48" s="275"/>
      <c r="CH48" s="229"/>
      <c r="CI48" s="229"/>
      <c r="CJ48" s="229"/>
      <c r="CK48" s="276"/>
      <c r="CL48" s="97"/>
      <c r="CM48" s="98"/>
      <c r="CN48" s="98"/>
      <c r="CO48" s="99"/>
      <c r="CP48" s="4"/>
      <c r="CQ48" s="4"/>
      <c r="CR48" s="4"/>
      <c r="CS48" s="3" t="s">
        <v>118</v>
      </c>
      <c r="CT48" s="12" t="e">
        <f>DATEDIF(CT37,CT41,"YM")</f>
        <v>#NUM!</v>
      </c>
      <c r="CU48" s="4"/>
      <c r="CV48" s="4"/>
      <c r="CW48" s="12">
        <v>22</v>
      </c>
      <c r="CX48" s="12"/>
      <c r="CY48" s="12">
        <v>22</v>
      </c>
      <c r="CZ48" s="12"/>
      <c r="DA48" s="12"/>
      <c r="DB48" s="4"/>
      <c r="DC48" s="4"/>
    </row>
    <row r="49" spans="5:107" ht="8.15" customHeight="1">
      <c r="E49" s="169"/>
      <c r="F49" s="170"/>
      <c r="G49" s="152"/>
      <c r="H49" s="153"/>
      <c r="I49" s="153"/>
      <c r="J49" s="153"/>
      <c r="K49" s="153"/>
      <c r="L49" s="154"/>
      <c r="M49" s="97"/>
      <c r="N49" s="98"/>
      <c r="O49" s="98"/>
      <c r="P49" s="98"/>
      <c r="Q49" s="98"/>
      <c r="R49" s="98"/>
      <c r="S49" s="98"/>
      <c r="T49" s="98"/>
      <c r="U49" s="98"/>
      <c r="V49" s="98"/>
      <c r="W49" s="99"/>
      <c r="X49" s="97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9"/>
      <c r="AK49" s="97"/>
      <c r="AL49" s="98"/>
      <c r="AM49" s="98"/>
      <c r="AN49" s="98"/>
      <c r="AO49" s="98"/>
      <c r="AP49" s="98"/>
      <c r="AQ49" s="98"/>
      <c r="AR49" s="98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98"/>
      <c r="BE49" s="98"/>
      <c r="BF49" s="98"/>
      <c r="BG49" s="99"/>
      <c r="BH49" s="22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23"/>
      <c r="BW49" s="228"/>
      <c r="BX49" s="229"/>
      <c r="BY49" s="229"/>
      <c r="BZ49" s="229"/>
      <c r="CA49" s="230"/>
      <c r="CB49" s="88"/>
      <c r="CC49" s="89"/>
      <c r="CD49" s="89"/>
      <c r="CE49" s="89"/>
      <c r="CF49" s="89"/>
      <c r="CG49" s="275"/>
      <c r="CH49" s="229"/>
      <c r="CI49" s="229"/>
      <c r="CJ49" s="229"/>
      <c r="CK49" s="276"/>
      <c r="CL49" s="97"/>
      <c r="CM49" s="98"/>
      <c r="CN49" s="98"/>
      <c r="CO49" s="99"/>
      <c r="CP49" s="4"/>
      <c r="CQ49" s="4"/>
      <c r="CR49" s="4"/>
      <c r="CS49" s="4"/>
      <c r="CT49" s="4"/>
      <c r="CU49" s="4"/>
      <c r="CV49" s="4"/>
      <c r="CW49" s="12">
        <v>23</v>
      </c>
      <c r="CX49" s="12"/>
      <c r="CY49" s="12">
        <v>23</v>
      </c>
      <c r="CZ49" s="12"/>
      <c r="DA49" s="12"/>
      <c r="DB49" s="4"/>
      <c r="DC49" s="4"/>
    </row>
    <row r="50" spans="5:107" ht="8.15" customHeight="1">
      <c r="E50" s="169"/>
      <c r="F50" s="170"/>
      <c r="G50" s="152"/>
      <c r="H50" s="153"/>
      <c r="I50" s="153"/>
      <c r="J50" s="153"/>
      <c r="K50" s="153"/>
      <c r="L50" s="154"/>
      <c r="M50" s="97"/>
      <c r="N50" s="98"/>
      <c r="O50" s="98"/>
      <c r="P50" s="98"/>
      <c r="Q50" s="98"/>
      <c r="R50" s="98"/>
      <c r="S50" s="98"/>
      <c r="T50" s="98"/>
      <c r="U50" s="98"/>
      <c r="V50" s="98"/>
      <c r="W50" s="99"/>
      <c r="X50" s="97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9"/>
      <c r="AK50" s="97"/>
      <c r="AL50" s="98"/>
      <c r="AM50" s="98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E50" s="98"/>
      <c r="BF50" s="98"/>
      <c r="BG50" s="99"/>
      <c r="BH50" s="22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23"/>
      <c r="BW50" s="280"/>
      <c r="BX50" s="278"/>
      <c r="BY50" s="278"/>
      <c r="BZ50" s="278"/>
      <c r="CA50" s="281"/>
      <c r="CB50" s="91"/>
      <c r="CC50" s="92"/>
      <c r="CD50" s="92"/>
      <c r="CE50" s="92"/>
      <c r="CF50" s="92"/>
      <c r="CG50" s="277"/>
      <c r="CH50" s="278"/>
      <c r="CI50" s="278"/>
      <c r="CJ50" s="278"/>
      <c r="CK50" s="279"/>
      <c r="CL50" s="115"/>
      <c r="CM50" s="116"/>
      <c r="CN50" s="116"/>
      <c r="CO50" s="117"/>
      <c r="CP50" s="4"/>
      <c r="CQ50" s="4"/>
      <c r="CR50" s="4"/>
      <c r="CS50" s="201" t="s">
        <v>117</v>
      </c>
      <c r="CT50" s="202"/>
      <c r="CU50" s="4"/>
      <c r="CV50" s="4"/>
      <c r="CW50" s="12">
        <v>24</v>
      </c>
      <c r="CX50" s="12"/>
      <c r="CY50" s="12">
        <v>24</v>
      </c>
      <c r="CZ50" s="12"/>
      <c r="DA50" s="12"/>
      <c r="DB50" s="4"/>
      <c r="DC50" s="4"/>
    </row>
    <row r="51" spans="5:107" ht="8.15" customHeight="1">
      <c r="E51" s="169"/>
      <c r="F51" s="170"/>
      <c r="G51" s="152"/>
      <c r="H51" s="153"/>
      <c r="I51" s="153"/>
      <c r="J51" s="153"/>
      <c r="K51" s="153"/>
      <c r="L51" s="154"/>
      <c r="M51" s="97"/>
      <c r="N51" s="98"/>
      <c r="O51" s="98"/>
      <c r="P51" s="98"/>
      <c r="Q51" s="98"/>
      <c r="R51" s="98"/>
      <c r="S51" s="98"/>
      <c r="T51" s="98"/>
      <c r="U51" s="98"/>
      <c r="V51" s="98"/>
      <c r="W51" s="99"/>
      <c r="X51" s="94" t="s">
        <v>50</v>
      </c>
      <c r="Y51" s="95"/>
      <c r="Z51" s="95"/>
      <c r="AA51" s="95"/>
      <c r="AB51" s="95"/>
      <c r="AC51" s="95"/>
      <c r="AD51" s="95"/>
      <c r="AE51" s="95"/>
      <c r="AF51" s="95"/>
      <c r="AG51" s="95"/>
      <c r="AH51" s="95"/>
      <c r="AI51" s="95"/>
      <c r="AJ51" s="96"/>
      <c r="AK51" s="94" t="s">
        <v>112</v>
      </c>
      <c r="AL51" s="95"/>
      <c r="AM51" s="95"/>
      <c r="AN51" s="95"/>
      <c r="AO51" s="95"/>
      <c r="AP51" s="95"/>
      <c r="AQ51" s="95"/>
      <c r="AR51" s="95"/>
      <c r="AS51" s="95"/>
      <c r="AT51" s="95"/>
      <c r="AU51" s="95"/>
      <c r="AV51" s="95"/>
      <c r="AW51" s="95"/>
      <c r="AX51" s="95"/>
      <c r="AY51" s="95"/>
      <c r="AZ51" s="95"/>
      <c r="BA51" s="95"/>
      <c r="BB51" s="95"/>
      <c r="BC51" s="95"/>
      <c r="BD51" s="95"/>
      <c r="BE51" s="95"/>
      <c r="BF51" s="95"/>
      <c r="BG51" s="96"/>
      <c r="BH51" s="19"/>
      <c r="BI51" s="20"/>
      <c r="BJ51" s="50" t="s">
        <v>90</v>
      </c>
      <c r="BK51" s="51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1"/>
      <c r="BW51" s="199" t="str">
        <f>IF(AND(BJ52&gt;=76,BJ52&lt;=84),"〇","")</f>
        <v/>
      </c>
      <c r="BX51" s="196"/>
      <c r="BY51" s="196"/>
      <c r="BZ51" s="196"/>
      <c r="CA51" s="200"/>
      <c r="CB51" s="85" t="s">
        <v>30</v>
      </c>
      <c r="CC51" s="86"/>
      <c r="CD51" s="86"/>
      <c r="CE51" s="86"/>
      <c r="CF51" s="86"/>
      <c r="CG51" s="195" t="str">
        <f>IF(BJ52="","",IF(AND(BJ52&gt;=76,BJ52&lt;=84),"","○"))</f>
        <v/>
      </c>
      <c r="CH51" s="196"/>
      <c r="CI51" s="196"/>
      <c r="CJ51" s="196"/>
      <c r="CK51" s="197"/>
      <c r="CL51" s="112" t="s">
        <v>37</v>
      </c>
      <c r="CM51" s="113"/>
      <c r="CN51" s="113"/>
      <c r="CO51" s="114"/>
      <c r="CP51" s="4"/>
      <c r="CQ51" s="4"/>
      <c r="CR51" s="4"/>
      <c r="CS51" s="12" t="str">
        <f>IF(BI27&gt;=9,"×","")</f>
        <v>×</v>
      </c>
      <c r="CT51" s="12" t="str">
        <f>IF(BI27&lt;10,"×","")</f>
        <v/>
      </c>
      <c r="CU51" s="4"/>
      <c r="CV51" s="4"/>
      <c r="CW51" s="12">
        <v>25</v>
      </c>
      <c r="CX51" s="12"/>
      <c r="CY51" s="12">
        <v>25</v>
      </c>
      <c r="CZ51" s="12"/>
      <c r="DA51" s="12"/>
      <c r="DB51" s="4"/>
      <c r="DC51" s="4"/>
    </row>
    <row r="52" spans="5:107" ht="8.15" customHeight="1">
      <c r="E52" s="169"/>
      <c r="F52" s="170"/>
      <c r="G52" s="152"/>
      <c r="H52" s="153"/>
      <c r="I52" s="153"/>
      <c r="J52" s="153"/>
      <c r="K52" s="153"/>
      <c r="L52" s="154"/>
      <c r="M52" s="97"/>
      <c r="N52" s="98"/>
      <c r="O52" s="98"/>
      <c r="P52" s="98"/>
      <c r="Q52" s="98"/>
      <c r="R52" s="98"/>
      <c r="S52" s="98"/>
      <c r="T52" s="98"/>
      <c r="U52" s="98"/>
      <c r="V52" s="98"/>
      <c r="W52" s="99"/>
      <c r="X52" s="97"/>
      <c r="Y52" s="98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99"/>
      <c r="AK52" s="97"/>
      <c r="AL52" s="98"/>
      <c r="AM52" s="98"/>
      <c r="AN52" s="98"/>
      <c r="AO52" s="98"/>
      <c r="AP52" s="98"/>
      <c r="AQ52" s="98"/>
      <c r="AR52" s="98"/>
      <c r="AS52" s="98"/>
      <c r="AT52" s="98"/>
      <c r="AU52" s="98"/>
      <c r="AV52" s="98"/>
      <c r="AW52" s="98"/>
      <c r="AX52" s="98"/>
      <c r="AY52" s="98"/>
      <c r="AZ52" s="98"/>
      <c r="BA52" s="98"/>
      <c r="BB52" s="98"/>
      <c r="BC52" s="98"/>
      <c r="BD52" s="98"/>
      <c r="BE52" s="98"/>
      <c r="BF52" s="98"/>
      <c r="BG52" s="99"/>
      <c r="BH52" s="22"/>
      <c r="BI52" s="8"/>
      <c r="BJ52" s="179"/>
      <c r="BK52" s="179"/>
      <c r="BL52" s="179"/>
      <c r="BM52" s="179"/>
      <c r="BN52" s="179"/>
      <c r="BO52" s="179"/>
      <c r="BP52" s="179"/>
      <c r="BQ52" s="179"/>
      <c r="BR52" s="133" t="s">
        <v>16</v>
      </c>
      <c r="BS52" s="133"/>
      <c r="BT52" s="133"/>
      <c r="BU52" s="8"/>
      <c r="BV52" s="23"/>
      <c r="BW52" s="140"/>
      <c r="BX52" s="141"/>
      <c r="BY52" s="141"/>
      <c r="BZ52" s="141"/>
      <c r="CA52" s="142"/>
      <c r="CB52" s="88"/>
      <c r="CC52" s="89"/>
      <c r="CD52" s="89"/>
      <c r="CE52" s="89"/>
      <c r="CF52" s="89"/>
      <c r="CG52" s="147"/>
      <c r="CH52" s="141"/>
      <c r="CI52" s="141"/>
      <c r="CJ52" s="141"/>
      <c r="CK52" s="198"/>
      <c r="CL52" s="97"/>
      <c r="CM52" s="98"/>
      <c r="CN52" s="98"/>
      <c r="CO52" s="99"/>
      <c r="CP52" s="4"/>
      <c r="CQ52" s="4"/>
      <c r="CR52" s="4"/>
      <c r="CS52" s="65"/>
      <c r="CT52" s="31"/>
      <c r="CU52" s="4"/>
      <c r="CV52" s="4"/>
      <c r="CW52" s="12">
        <v>26</v>
      </c>
      <c r="CX52" s="12"/>
      <c r="CY52" s="12">
        <v>26</v>
      </c>
      <c r="CZ52" s="12"/>
      <c r="DA52" s="12"/>
      <c r="DB52" s="4"/>
      <c r="DC52" s="4"/>
    </row>
    <row r="53" spans="5:107" ht="8.15" customHeight="1">
      <c r="E53" s="169"/>
      <c r="F53" s="170"/>
      <c r="G53" s="152"/>
      <c r="H53" s="153"/>
      <c r="I53" s="153"/>
      <c r="J53" s="153"/>
      <c r="K53" s="153"/>
      <c r="L53" s="154"/>
      <c r="M53" s="97"/>
      <c r="N53" s="98"/>
      <c r="O53" s="98"/>
      <c r="P53" s="98"/>
      <c r="Q53" s="98"/>
      <c r="R53" s="98"/>
      <c r="S53" s="98"/>
      <c r="T53" s="98"/>
      <c r="U53" s="98"/>
      <c r="V53" s="98"/>
      <c r="W53" s="99"/>
      <c r="X53" s="97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98"/>
      <c r="AJ53" s="99"/>
      <c r="AK53" s="97"/>
      <c r="AL53" s="98"/>
      <c r="AM53" s="98"/>
      <c r="AN53" s="98"/>
      <c r="AO53" s="98"/>
      <c r="AP53" s="98"/>
      <c r="AQ53" s="98"/>
      <c r="AR53" s="98"/>
      <c r="AS53" s="98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8"/>
      <c r="BE53" s="98"/>
      <c r="BF53" s="98"/>
      <c r="BG53" s="99"/>
      <c r="BH53" s="22"/>
      <c r="BI53" s="8"/>
      <c r="BJ53" s="180"/>
      <c r="BK53" s="180"/>
      <c r="BL53" s="180"/>
      <c r="BM53" s="180"/>
      <c r="BN53" s="180"/>
      <c r="BO53" s="180"/>
      <c r="BP53" s="180"/>
      <c r="BQ53" s="180"/>
      <c r="BR53" s="135"/>
      <c r="BS53" s="135"/>
      <c r="BT53" s="135"/>
      <c r="BU53" s="8"/>
      <c r="BV53" s="23"/>
      <c r="BW53" s="140"/>
      <c r="BX53" s="141"/>
      <c r="BY53" s="141"/>
      <c r="BZ53" s="141"/>
      <c r="CA53" s="142"/>
      <c r="CB53" s="88"/>
      <c r="CC53" s="89"/>
      <c r="CD53" s="89"/>
      <c r="CE53" s="89"/>
      <c r="CF53" s="89"/>
      <c r="CG53" s="147"/>
      <c r="CH53" s="141"/>
      <c r="CI53" s="141"/>
      <c r="CJ53" s="141"/>
      <c r="CK53" s="198"/>
      <c r="CL53" s="97"/>
      <c r="CM53" s="98"/>
      <c r="CN53" s="98"/>
      <c r="CO53" s="99"/>
      <c r="CP53" s="4"/>
      <c r="CQ53" s="4"/>
      <c r="CR53" s="4"/>
      <c r="CS53" s="84" t="s">
        <v>131</v>
      </c>
      <c r="CT53" s="12" t="s">
        <v>129</v>
      </c>
      <c r="CU53" s="4"/>
      <c r="CV53" s="4"/>
      <c r="CW53" s="12">
        <v>27</v>
      </c>
      <c r="CX53" s="12"/>
      <c r="CY53" s="12">
        <v>27</v>
      </c>
      <c r="CZ53" s="12"/>
      <c r="DA53" s="12"/>
      <c r="DB53" s="4"/>
      <c r="DC53" s="4"/>
    </row>
    <row r="54" spans="5:107" ht="8.15" customHeight="1">
      <c r="E54" s="169"/>
      <c r="F54" s="170"/>
      <c r="G54" s="152"/>
      <c r="H54" s="153"/>
      <c r="I54" s="153"/>
      <c r="J54" s="153"/>
      <c r="K54" s="153"/>
      <c r="L54" s="154"/>
      <c r="M54" s="97"/>
      <c r="N54" s="98"/>
      <c r="O54" s="98"/>
      <c r="P54" s="98"/>
      <c r="Q54" s="98"/>
      <c r="R54" s="98"/>
      <c r="S54" s="98"/>
      <c r="T54" s="98"/>
      <c r="U54" s="98"/>
      <c r="V54" s="98"/>
      <c r="W54" s="99"/>
      <c r="X54" s="97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9"/>
      <c r="AK54" s="97"/>
      <c r="AL54" s="98"/>
      <c r="AM54" s="98"/>
      <c r="AN54" s="98"/>
      <c r="AO54" s="98"/>
      <c r="AP54" s="98"/>
      <c r="AQ54" s="98"/>
      <c r="AR54" s="98"/>
      <c r="AS54" s="98"/>
      <c r="AT54" s="98"/>
      <c r="AU54" s="98"/>
      <c r="AV54" s="98"/>
      <c r="AW54" s="98"/>
      <c r="AX54" s="98"/>
      <c r="AY54" s="98"/>
      <c r="AZ54" s="98"/>
      <c r="BA54" s="98"/>
      <c r="BB54" s="98"/>
      <c r="BC54" s="98"/>
      <c r="BD54" s="98"/>
      <c r="BE54" s="98"/>
      <c r="BF54" s="98"/>
      <c r="BG54" s="99"/>
      <c r="BH54" s="22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23"/>
      <c r="BW54" s="140"/>
      <c r="BX54" s="141"/>
      <c r="BY54" s="141"/>
      <c r="BZ54" s="141"/>
      <c r="CA54" s="142"/>
      <c r="CB54" s="88"/>
      <c r="CC54" s="89"/>
      <c r="CD54" s="89"/>
      <c r="CE54" s="89"/>
      <c r="CF54" s="89"/>
      <c r="CG54" s="147"/>
      <c r="CH54" s="141"/>
      <c r="CI54" s="141"/>
      <c r="CJ54" s="141"/>
      <c r="CK54" s="198"/>
      <c r="CL54" s="97"/>
      <c r="CM54" s="98"/>
      <c r="CN54" s="98"/>
      <c r="CO54" s="99"/>
      <c r="CP54" s="4"/>
      <c r="CQ54" s="4"/>
      <c r="CR54" s="4"/>
      <c r="CS54" s="12" t="s">
        <v>130</v>
      </c>
      <c r="CT54" s="12">
        <v>350</v>
      </c>
      <c r="CU54" s="4"/>
      <c r="CV54" s="4"/>
      <c r="CW54" s="12">
        <v>28</v>
      </c>
      <c r="CX54" s="12"/>
      <c r="CY54" s="12">
        <v>28</v>
      </c>
      <c r="CZ54" s="12"/>
      <c r="DA54" s="12"/>
      <c r="DB54" s="4"/>
      <c r="DC54" s="4"/>
    </row>
    <row r="55" spans="5:107" ht="8.15" customHeight="1">
      <c r="E55" s="169"/>
      <c r="F55" s="170"/>
      <c r="G55" s="152"/>
      <c r="H55" s="153"/>
      <c r="I55" s="153"/>
      <c r="J55" s="153"/>
      <c r="K55" s="153"/>
      <c r="L55" s="154"/>
      <c r="M55" s="97"/>
      <c r="N55" s="98"/>
      <c r="O55" s="98"/>
      <c r="P55" s="98"/>
      <c r="Q55" s="98"/>
      <c r="R55" s="98"/>
      <c r="S55" s="98"/>
      <c r="T55" s="98"/>
      <c r="U55" s="98"/>
      <c r="V55" s="98"/>
      <c r="W55" s="99"/>
      <c r="X55" s="97"/>
      <c r="Y55" s="98"/>
      <c r="Z55" s="98"/>
      <c r="AA55" s="98"/>
      <c r="AB55" s="98"/>
      <c r="AC55" s="98"/>
      <c r="AD55" s="98"/>
      <c r="AE55" s="98"/>
      <c r="AF55" s="98"/>
      <c r="AG55" s="98"/>
      <c r="AH55" s="98"/>
      <c r="AI55" s="98"/>
      <c r="AJ55" s="99"/>
      <c r="AK55" s="97"/>
      <c r="AL55" s="98"/>
      <c r="AM55" s="98"/>
      <c r="AN55" s="98"/>
      <c r="AO55" s="98"/>
      <c r="AP55" s="98"/>
      <c r="AQ55" s="98"/>
      <c r="AR55" s="98"/>
      <c r="AS55" s="98"/>
      <c r="AT55" s="98"/>
      <c r="AU55" s="98"/>
      <c r="AV55" s="98"/>
      <c r="AW55" s="98"/>
      <c r="AX55" s="98"/>
      <c r="AY55" s="98"/>
      <c r="AZ55" s="98"/>
      <c r="BA55" s="98"/>
      <c r="BB55" s="98"/>
      <c r="BC55" s="98"/>
      <c r="BD55" s="98"/>
      <c r="BE55" s="98"/>
      <c r="BF55" s="98"/>
      <c r="BG55" s="99"/>
      <c r="BH55" s="19"/>
      <c r="BI55" s="20"/>
      <c r="BJ55" s="50" t="s">
        <v>91</v>
      </c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1"/>
      <c r="BW55" s="199" t="str">
        <f>IF(AND(BJ56&gt;=76,BJ56&lt;=84),"〇","")</f>
        <v/>
      </c>
      <c r="BX55" s="196"/>
      <c r="BY55" s="196"/>
      <c r="BZ55" s="196"/>
      <c r="CA55" s="200"/>
      <c r="CB55" s="85" t="s">
        <v>30</v>
      </c>
      <c r="CC55" s="86"/>
      <c r="CD55" s="86"/>
      <c r="CE55" s="86"/>
      <c r="CF55" s="86"/>
      <c r="CG55" s="195" t="str">
        <f>IF(BJ56="","",IF(AND(BJ56&gt;=76,BJ56&lt;=84),"","○"))</f>
        <v/>
      </c>
      <c r="CH55" s="196"/>
      <c r="CI55" s="196"/>
      <c r="CJ55" s="196"/>
      <c r="CK55" s="197"/>
      <c r="CL55" s="112" t="s">
        <v>37</v>
      </c>
      <c r="CM55" s="113"/>
      <c r="CN55" s="113"/>
      <c r="CO55" s="114"/>
      <c r="CP55" s="4"/>
      <c r="CQ55" s="4"/>
      <c r="CR55" s="4"/>
      <c r="CS55" s="12" t="s">
        <v>132</v>
      </c>
      <c r="CT55" s="12">
        <v>115</v>
      </c>
      <c r="CU55" s="4"/>
      <c r="CV55" s="4"/>
      <c r="CW55" s="12">
        <v>29</v>
      </c>
      <c r="CX55" s="12"/>
      <c r="CY55" s="12">
        <v>29</v>
      </c>
      <c r="CZ55" s="12"/>
      <c r="DA55" s="12"/>
      <c r="DB55" s="4"/>
      <c r="DC55" s="4"/>
    </row>
    <row r="56" spans="5:107" ht="8.15" customHeight="1">
      <c r="E56" s="169"/>
      <c r="F56" s="170"/>
      <c r="G56" s="152"/>
      <c r="H56" s="153"/>
      <c r="I56" s="153"/>
      <c r="J56" s="153"/>
      <c r="K56" s="153"/>
      <c r="L56" s="154"/>
      <c r="M56" s="97"/>
      <c r="N56" s="98"/>
      <c r="O56" s="98"/>
      <c r="P56" s="98"/>
      <c r="Q56" s="98"/>
      <c r="R56" s="98"/>
      <c r="S56" s="98"/>
      <c r="T56" s="98"/>
      <c r="U56" s="98"/>
      <c r="V56" s="98"/>
      <c r="W56" s="99"/>
      <c r="X56" s="97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9"/>
      <c r="AK56" s="97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  <c r="AX56" s="98"/>
      <c r="AY56" s="98"/>
      <c r="AZ56" s="98"/>
      <c r="BA56" s="98"/>
      <c r="BB56" s="98"/>
      <c r="BC56" s="98"/>
      <c r="BD56" s="98"/>
      <c r="BE56" s="98"/>
      <c r="BF56" s="98"/>
      <c r="BG56" s="99"/>
      <c r="BH56" s="22"/>
      <c r="BI56" s="8"/>
      <c r="BJ56" s="179"/>
      <c r="BK56" s="179"/>
      <c r="BL56" s="179"/>
      <c r="BM56" s="179"/>
      <c r="BN56" s="179"/>
      <c r="BO56" s="179"/>
      <c r="BP56" s="179"/>
      <c r="BQ56" s="179"/>
      <c r="BR56" s="133" t="s">
        <v>16</v>
      </c>
      <c r="BS56" s="133"/>
      <c r="BT56" s="133"/>
      <c r="BU56" s="8"/>
      <c r="BV56" s="23"/>
      <c r="BW56" s="140"/>
      <c r="BX56" s="141"/>
      <c r="BY56" s="141"/>
      <c r="BZ56" s="141"/>
      <c r="CA56" s="142"/>
      <c r="CB56" s="88"/>
      <c r="CC56" s="89"/>
      <c r="CD56" s="89"/>
      <c r="CE56" s="89"/>
      <c r="CF56" s="89"/>
      <c r="CG56" s="147"/>
      <c r="CH56" s="141"/>
      <c r="CI56" s="141"/>
      <c r="CJ56" s="141"/>
      <c r="CK56" s="198"/>
      <c r="CL56" s="97"/>
      <c r="CM56" s="98"/>
      <c r="CN56" s="98"/>
      <c r="CO56" s="99"/>
      <c r="CP56" s="4"/>
      <c r="CQ56" s="4"/>
      <c r="CR56" s="4"/>
      <c r="CS56" s="4"/>
      <c r="CT56" s="4"/>
      <c r="CU56" s="4"/>
      <c r="CV56" s="4"/>
      <c r="CW56" s="12">
        <v>30</v>
      </c>
      <c r="CX56" s="12"/>
      <c r="CY56" s="12">
        <v>30</v>
      </c>
      <c r="CZ56" s="12"/>
      <c r="DA56" s="12"/>
      <c r="DB56" s="4"/>
      <c r="DC56" s="4"/>
    </row>
    <row r="57" spans="5:107" ht="8.15" customHeight="1">
      <c r="E57" s="169"/>
      <c r="F57" s="170"/>
      <c r="G57" s="152"/>
      <c r="H57" s="153"/>
      <c r="I57" s="153"/>
      <c r="J57" s="153"/>
      <c r="K57" s="153"/>
      <c r="L57" s="154"/>
      <c r="M57" s="97"/>
      <c r="N57" s="98"/>
      <c r="O57" s="98"/>
      <c r="P57" s="98"/>
      <c r="Q57" s="98"/>
      <c r="R57" s="98"/>
      <c r="S57" s="98"/>
      <c r="T57" s="98"/>
      <c r="U57" s="98"/>
      <c r="V57" s="98"/>
      <c r="W57" s="99"/>
      <c r="X57" s="97"/>
      <c r="Y57" s="98"/>
      <c r="Z57" s="98"/>
      <c r="AA57" s="98"/>
      <c r="AB57" s="98"/>
      <c r="AC57" s="98"/>
      <c r="AD57" s="98"/>
      <c r="AE57" s="98"/>
      <c r="AF57" s="98"/>
      <c r="AG57" s="98"/>
      <c r="AH57" s="98"/>
      <c r="AI57" s="98"/>
      <c r="AJ57" s="99"/>
      <c r="AK57" s="97"/>
      <c r="AL57" s="98"/>
      <c r="AM57" s="98"/>
      <c r="AN57" s="98"/>
      <c r="AO57" s="98"/>
      <c r="AP57" s="98"/>
      <c r="AQ57" s="98"/>
      <c r="AR57" s="98"/>
      <c r="AS57" s="98"/>
      <c r="AT57" s="98"/>
      <c r="AU57" s="98"/>
      <c r="AV57" s="98"/>
      <c r="AW57" s="98"/>
      <c r="AX57" s="98"/>
      <c r="AY57" s="98"/>
      <c r="AZ57" s="98"/>
      <c r="BA57" s="98"/>
      <c r="BB57" s="98"/>
      <c r="BC57" s="98"/>
      <c r="BD57" s="98"/>
      <c r="BE57" s="98"/>
      <c r="BF57" s="98"/>
      <c r="BG57" s="99"/>
      <c r="BH57" s="22"/>
      <c r="BI57" s="8"/>
      <c r="BJ57" s="180"/>
      <c r="BK57" s="180"/>
      <c r="BL57" s="180"/>
      <c r="BM57" s="180"/>
      <c r="BN57" s="180"/>
      <c r="BO57" s="180"/>
      <c r="BP57" s="180"/>
      <c r="BQ57" s="180"/>
      <c r="BR57" s="135"/>
      <c r="BS57" s="135"/>
      <c r="BT57" s="135"/>
      <c r="BU57" s="8"/>
      <c r="BV57" s="23"/>
      <c r="BW57" s="140"/>
      <c r="BX57" s="141"/>
      <c r="BY57" s="141"/>
      <c r="BZ57" s="141"/>
      <c r="CA57" s="142"/>
      <c r="CB57" s="88"/>
      <c r="CC57" s="89"/>
      <c r="CD57" s="89"/>
      <c r="CE57" s="89"/>
      <c r="CF57" s="89"/>
      <c r="CG57" s="147"/>
      <c r="CH57" s="141"/>
      <c r="CI57" s="141"/>
      <c r="CJ57" s="141"/>
      <c r="CK57" s="198"/>
      <c r="CL57" s="97"/>
      <c r="CM57" s="98"/>
      <c r="CN57" s="98"/>
      <c r="CO57" s="99"/>
      <c r="CP57" s="4"/>
      <c r="CQ57" s="4"/>
      <c r="CR57" s="4"/>
      <c r="CS57" s="4"/>
      <c r="CT57" s="4"/>
      <c r="CU57" s="4"/>
      <c r="CV57" s="4"/>
      <c r="CW57" s="12">
        <v>31</v>
      </c>
      <c r="CX57" s="12"/>
      <c r="CY57" s="12">
        <v>31</v>
      </c>
      <c r="CZ57" s="12"/>
      <c r="DA57" s="12"/>
      <c r="DB57" s="4"/>
      <c r="DC57" s="4"/>
    </row>
    <row r="58" spans="5:107" ht="8.15" customHeight="1">
      <c r="E58" s="169"/>
      <c r="F58" s="170"/>
      <c r="G58" s="152"/>
      <c r="H58" s="153"/>
      <c r="I58" s="153"/>
      <c r="J58" s="153"/>
      <c r="K58" s="153"/>
      <c r="L58" s="154"/>
      <c r="M58" s="100"/>
      <c r="N58" s="101"/>
      <c r="O58" s="101"/>
      <c r="P58" s="101"/>
      <c r="Q58" s="101"/>
      <c r="R58" s="101"/>
      <c r="S58" s="101"/>
      <c r="T58" s="101"/>
      <c r="U58" s="101"/>
      <c r="V58" s="101"/>
      <c r="W58" s="102"/>
      <c r="X58" s="100"/>
      <c r="Y58" s="101"/>
      <c r="Z58" s="101"/>
      <c r="AA58" s="101"/>
      <c r="AB58" s="101"/>
      <c r="AC58" s="101"/>
      <c r="AD58" s="101"/>
      <c r="AE58" s="101"/>
      <c r="AF58" s="101"/>
      <c r="AG58" s="101"/>
      <c r="AH58" s="101"/>
      <c r="AI58" s="101"/>
      <c r="AJ58" s="102"/>
      <c r="AK58" s="100"/>
      <c r="AL58" s="101"/>
      <c r="AM58" s="101"/>
      <c r="AN58" s="101"/>
      <c r="AO58" s="101"/>
      <c r="AP58" s="101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1"/>
      <c r="BB58" s="101"/>
      <c r="BC58" s="101"/>
      <c r="BD58" s="101"/>
      <c r="BE58" s="101"/>
      <c r="BF58" s="101"/>
      <c r="BG58" s="102"/>
      <c r="BH58" s="22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23"/>
      <c r="BW58" s="140"/>
      <c r="BX58" s="141"/>
      <c r="BY58" s="141"/>
      <c r="BZ58" s="141"/>
      <c r="CA58" s="142"/>
      <c r="CB58" s="88"/>
      <c r="CC58" s="89"/>
      <c r="CD58" s="89"/>
      <c r="CE58" s="89"/>
      <c r="CF58" s="89"/>
      <c r="CG58" s="147"/>
      <c r="CH58" s="141"/>
      <c r="CI58" s="141"/>
      <c r="CJ58" s="141"/>
      <c r="CK58" s="198"/>
      <c r="CL58" s="97"/>
      <c r="CM58" s="98"/>
      <c r="CN58" s="98"/>
      <c r="CO58" s="99"/>
      <c r="CP58" s="4"/>
      <c r="CQ58" s="4"/>
      <c r="CR58" s="4"/>
      <c r="CS58" s="4"/>
      <c r="CT58" s="4"/>
      <c r="CU58" s="4"/>
      <c r="CV58" s="62"/>
      <c r="CW58" s="12">
        <v>32</v>
      </c>
      <c r="CX58" s="12"/>
      <c r="CY58" s="12"/>
      <c r="CZ58" s="12"/>
      <c r="DA58" s="12"/>
      <c r="DB58" s="4"/>
      <c r="DC58" s="4"/>
    </row>
    <row r="59" spans="5:107" ht="8.15" customHeight="1">
      <c r="E59" s="169"/>
      <c r="F59" s="170"/>
      <c r="G59" s="152"/>
      <c r="H59" s="153"/>
      <c r="I59" s="153"/>
      <c r="J59" s="153"/>
      <c r="K59" s="153"/>
      <c r="L59" s="154"/>
      <c r="M59" s="103" t="s">
        <v>52</v>
      </c>
      <c r="N59" s="104"/>
      <c r="O59" s="104"/>
      <c r="P59" s="104"/>
      <c r="Q59" s="104"/>
      <c r="R59" s="104"/>
      <c r="S59" s="104"/>
      <c r="T59" s="104"/>
      <c r="U59" s="104"/>
      <c r="V59" s="104"/>
      <c r="W59" s="105"/>
      <c r="X59" s="94" t="s">
        <v>53</v>
      </c>
      <c r="Y59" s="95"/>
      <c r="Z59" s="95"/>
      <c r="AA59" s="95"/>
      <c r="AB59" s="95"/>
      <c r="AC59" s="95"/>
      <c r="AD59" s="95"/>
      <c r="AE59" s="95"/>
      <c r="AF59" s="95"/>
      <c r="AG59" s="95"/>
      <c r="AH59" s="95"/>
      <c r="AI59" s="95"/>
      <c r="AJ59" s="96"/>
      <c r="AK59" s="94" t="s">
        <v>54</v>
      </c>
      <c r="AL59" s="95"/>
      <c r="AM59" s="95"/>
      <c r="AN59" s="95"/>
      <c r="AO59" s="95"/>
      <c r="AP59" s="95"/>
      <c r="AQ59" s="95"/>
      <c r="AR59" s="95"/>
      <c r="AS59" s="95"/>
      <c r="AT59" s="95"/>
      <c r="AU59" s="95"/>
      <c r="AV59" s="95"/>
      <c r="AW59" s="95"/>
      <c r="AX59" s="95"/>
      <c r="AY59" s="95"/>
      <c r="AZ59" s="95"/>
      <c r="BA59" s="95"/>
      <c r="BB59" s="95"/>
      <c r="BC59" s="95"/>
      <c r="BD59" s="95"/>
      <c r="BE59" s="95"/>
      <c r="BF59" s="95"/>
      <c r="BG59" s="96"/>
      <c r="BH59" s="206"/>
      <c r="BI59" s="207"/>
      <c r="BJ59" s="207"/>
      <c r="BK59" s="207"/>
      <c r="BL59" s="207"/>
      <c r="BM59" s="207"/>
      <c r="BN59" s="207"/>
      <c r="BO59" s="207"/>
      <c r="BP59" s="207"/>
      <c r="BQ59" s="207"/>
      <c r="BR59" s="207"/>
      <c r="BS59" s="207"/>
      <c r="BT59" s="207"/>
      <c r="BU59" s="207"/>
      <c r="BV59" s="208"/>
      <c r="BW59" s="225"/>
      <c r="BX59" s="226"/>
      <c r="BY59" s="226"/>
      <c r="BZ59" s="226"/>
      <c r="CA59" s="227"/>
      <c r="CB59" s="85" t="s">
        <v>27</v>
      </c>
      <c r="CC59" s="86"/>
      <c r="CD59" s="86"/>
      <c r="CE59" s="86"/>
      <c r="CF59" s="86"/>
      <c r="CG59" s="273"/>
      <c r="CH59" s="226"/>
      <c r="CI59" s="226"/>
      <c r="CJ59" s="226"/>
      <c r="CK59" s="274"/>
      <c r="CL59" s="112" t="s">
        <v>36</v>
      </c>
      <c r="CM59" s="113"/>
      <c r="CN59" s="113"/>
      <c r="CO59" s="114"/>
      <c r="CP59" s="4"/>
      <c r="CQ59" s="4"/>
      <c r="CR59" s="4"/>
      <c r="CS59" s="4"/>
      <c r="CT59" s="4"/>
      <c r="CU59" s="4"/>
      <c r="CV59" s="62"/>
      <c r="CW59" s="12">
        <v>33</v>
      </c>
      <c r="CX59" s="12"/>
      <c r="CY59" s="12"/>
      <c r="CZ59" s="12"/>
      <c r="DA59" s="12"/>
      <c r="DB59" s="4"/>
      <c r="DC59" s="4"/>
    </row>
    <row r="60" spans="5:107" ht="8.15" customHeight="1">
      <c r="E60" s="169"/>
      <c r="F60" s="170"/>
      <c r="G60" s="152"/>
      <c r="H60" s="153"/>
      <c r="I60" s="153"/>
      <c r="J60" s="153"/>
      <c r="K60" s="153"/>
      <c r="L60" s="154"/>
      <c r="M60" s="106"/>
      <c r="N60" s="107"/>
      <c r="O60" s="107"/>
      <c r="P60" s="107"/>
      <c r="Q60" s="107"/>
      <c r="R60" s="107"/>
      <c r="S60" s="107"/>
      <c r="T60" s="107"/>
      <c r="U60" s="107"/>
      <c r="V60" s="107"/>
      <c r="W60" s="108"/>
      <c r="X60" s="97"/>
      <c r="Y60" s="98"/>
      <c r="Z60" s="98"/>
      <c r="AA60" s="98"/>
      <c r="AB60" s="98"/>
      <c r="AC60" s="98"/>
      <c r="AD60" s="98"/>
      <c r="AE60" s="98"/>
      <c r="AF60" s="98"/>
      <c r="AG60" s="98"/>
      <c r="AH60" s="98"/>
      <c r="AI60" s="98"/>
      <c r="AJ60" s="99"/>
      <c r="AK60" s="97"/>
      <c r="AL60" s="98"/>
      <c r="AM60" s="98"/>
      <c r="AN60" s="98"/>
      <c r="AO60" s="98"/>
      <c r="AP60" s="98"/>
      <c r="AQ60" s="98"/>
      <c r="AR60" s="98"/>
      <c r="AS60" s="98"/>
      <c r="AT60" s="98"/>
      <c r="AU60" s="98"/>
      <c r="AV60" s="98"/>
      <c r="AW60" s="98"/>
      <c r="AX60" s="98"/>
      <c r="AY60" s="98"/>
      <c r="AZ60" s="98"/>
      <c r="BA60" s="98"/>
      <c r="BB60" s="98"/>
      <c r="BC60" s="98"/>
      <c r="BD60" s="98"/>
      <c r="BE60" s="98"/>
      <c r="BF60" s="98"/>
      <c r="BG60" s="99"/>
      <c r="BH60" s="209"/>
      <c r="BI60" s="173"/>
      <c r="BJ60" s="173"/>
      <c r="BK60" s="173"/>
      <c r="BL60" s="173"/>
      <c r="BM60" s="173"/>
      <c r="BN60" s="173"/>
      <c r="BO60" s="173"/>
      <c r="BP60" s="173"/>
      <c r="BQ60" s="173"/>
      <c r="BR60" s="173"/>
      <c r="BS60" s="173"/>
      <c r="BT60" s="173"/>
      <c r="BU60" s="173"/>
      <c r="BV60" s="174"/>
      <c r="BW60" s="228"/>
      <c r="BX60" s="229"/>
      <c r="BY60" s="229"/>
      <c r="BZ60" s="229"/>
      <c r="CA60" s="230"/>
      <c r="CB60" s="88"/>
      <c r="CC60" s="89"/>
      <c r="CD60" s="89"/>
      <c r="CE60" s="89"/>
      <c r="CF60" s="89"/>
      <c r="CG60" s="275"/>
      <c r="CH60" s="229"/>
      <c r="CI60" s="229"/>
      <c r="CJ60" s="229"/>
      <c r="CK60" s="276"/>
      <c r="CL60" s="97"/>
      <c r="CM60" s="98"/>
      <c r="CN60" s="98"/>
      <c r="CO60" s="99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</row>
    <row r="61" spans="5:107" ht="8.15" customHeight="1">
      <c r="E61" s="169"/>
      <c r="F61" s="170"/>
      <c r="G61" s="152"/>
      <c r="H61" s="153"/>
      <c r="I61" s="153"/>
      <c r="J61" s="153"/>
      <c r="K61" s="153"/>
      <c r="L61" s="154"/>
      <c r="M61" s="106"/>
      <c r="N61" s="107"/>
      <c r="O61" s="107"/>
      <c r="P61" s="107"/>
      <c r="Q61" s="107"/>
      <c r="R61" s="107"/>
      <c r="S61" s="107"/>
      <c r="T61" s="107"/>
      <c r="U61" s="107"/>
      <c r="V61" s="107"/>
      <c r="W61" s="108"/>
      <c r="X61" s="97"/>
      <c r="Y61" s="98"/>
      <c r="Z61" s="98"/>
      <c r="AA61" s="98"/>
      <c r="AB61" s="98"/>
      <c r="AC61" s="98"/>
      <c r="AD61" s="98"/>
      <c r="AE61" s="98"/>
      <c r="AF61" s="98"/>
      <c r="AG61" s="98"/>
      <c r="AH61" s="98"/>
      <c r="AI61" s="98"/>
      <c r="AJ61" s="99"/>
      <c r="AK61" s="97"/>
      <c r="AL61" s="98"/>
      <c r="AM61" s="98"/>
      <c r="AN61" s="98"/>
      <c r="AO61" s="98"/>
      <c r="AP61" s="98"/>
      <c r="AQ61" s="98"/>
      <c r="AR61" s="98"/>
      <c r="AS61" s="98"/>
      <c r="AT61" s="98"/>
      <c r="AU61" s="98"/>
      <c r="AV61" s="98"/>
      <c r="AW61" s="98"/>
      <c r="AX61" s="98"/>
      <c r="AY61" s="98"/>
      <c r="AZ61" s="98"/>
      <c r="BA61" s="98"/>
      <c r="BB61" s="98"/>
      <c r="BC61" s="98"/>
      <c r="BD61" s="98"/>
      <c r="BE61" s="98"/>
      <c r="BF61" s="98"/>
      <c r="BG61" s="99"/>
      <c r="BH61" s="209"/>
      <c r="BI61" s="173"/>
      <c r="BJ61" s="173"/>
      <c r="BK61" s="173"/>
      <c r="BL61" s="173"/>
      <c r="BM61" s="173"/>
      <c r="BN61" s="173"/>
      <c r="BO61" s="173"/>
      <c r="BP61" s="173"/>
      <c r="BQ61" s="173"/>
      <c r="BR61" s="173"/>
      <c r="BS61" s="173"/>
      <c r="BT61" s="173"/>
      <c r="BU61" s="173"/>
      <c r="BV61" s="174"/>
      <c r="BW61" s="228"/>
      <c r="BX61" s="229"/>
      <c r="BY61" s="229"/>
      <c r="BZ61" s="229"/>
      <c r="CA61" s="230"/>
      <c r="CB61" s="88"/>
      <c r="CC61" s="89"/>
      <c r="CD61" s="89"/>
      <c r="CE61" s="89"/>
      <c r="CF61" s="89"/>
      <c r="CG61" s="275"/>
      <c r="CH61" s="229"/>
      <c r="CI61" s="229"/>
      <c r="CJ61" s="229"/>
      <c r="CK61" s="276"/>
      <c r="CL61" s="97"/>
      <c r="CM61" s="98"/>
      <c r="CN61" s="98"/>
      <c r="CO61" s="99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</row>
    <row r="62" spans="5:107" ht="8.25" customHeight="1">
      <c r="E62" s="169"/>
      <c r="F62" s="170"/>
      <c r="G62" s="152"/>
      <c r="H62" s="153"/>
      <c r="I62" s="153"/>
      <c r="J62" s="153"/>
      <c r="K62" s="153"/>
      <c r="L62" s="154"/>
      <c r="M62" s="106"/>
      <c r="N62" s="107"/>
      <c r="O62" s="107"/>
      <c r="P62" s="107"/>
      <c r="Q62" s="107"/>
      <c r="R62" s="107"/>
      <c r="S62" s="107"/>
      <c r="T62" s="107"/>
      <c r="U62" s="107"/>
      <c r="V62" s="107"/>
      <c r="W62" s="108"/>
      <c r="X62" s="97"/>
      <c r="Y62" s="98"/>
      <c r="Z62" s="98"/>
      <c r="AA62" s="98"/>
      <c r="AB62" s="98"/>
      <c r="AC62" s="98"/>
      <c r="AD62" s="98"/>
      <c r="AE62" s="98"/>
      <c r="AF62" s="98"/>
      <c r="AG62" s="98"/>
      <c r="AH62" s="98"/>
      <c r="AI62" s="98"/>
      <c r="AJ62" s="99"/>
      <c r="AK62" s="97"/>
      <c r="AL62" s="98"/>
      <c r="AM62" s="98"/>
      <c r="AN62" s="98"/>
      <c r="AO62" s="98"/>
      <c r="AP62" s="98"/>
      <c r="AQ62" s="98"/>
      <c r="AR62" s="98"/>
      <c r="AS62" s="98"/>
      <c r="AT62" s="98"/>
      <c r="AU62" s="98"/>
      <c r="AV62" s="98"/>
      <c r="AW62" s="98"/>
      <c r="AX62" s="98"/>
      <c r="AY62" s="98"/>
      <c r="AZ62" s="98"/>
      <c r="BA62" s="98"/>
      <c r="BB62" s="98"/>
      <c r="BC62" s="98"/>
      <c r="BD62" s="98"/>
      <c r="BE62" s="98"/>
      <c r="BF62" s="98"/>
      <c r="BG62" s="99"/>
      <c r="BH62" s="209"/>
      <c r="BI62" s="173"/>
      <c r="BJ62" s="173"/>
      <c r="BK62" s="173"/>
      <c r="BL62" s="173"/>
      <c r="BM62" s="173"/>
      <c r="BN62" s="173"/>
      <c r="BO62" s="173"/>
      <c r="BP62" s="173"/>
      <c r="BQ62" s="173"/>
      <c r="BR62" s="173"/>
      <c r="BS62" s="173"/>
      <c r="BT62" s="173"/>
      <c r="BU62" s="173"/>
      <c r="BV62" s="174"/>
      <c r="BW62" s="228"/>
      <c r="BX62" s="229"/>
      <c r="BY62" s="229"/>
      <c r="BZ62" s="229"/>
      <c r="CA62" s="230"/>
      <c r="CB62" s="88"/>
      <c r="CC62" s="89"/>
      <c r="CD62" s="89"/>
      <c r="CE62" s="89"/>
      <c r="CF62" s="89"/>
      <c r="CG62" s="275"/>
      <c r="CH62" s="229"/>
      <c r="CI62" s="229"/>
      <c r="CJ62" s="229"/>
      <c r="CK62" s="276"/>
      <c r="CL62" s="97"/>
      <c r="CM62" s="98"/>
      <c r="CN62" s="98"/>
      <c r="CO62" s="99"/>
      <c r="CS62" s="12" t="s">
        <v>87</v>
      </c>
      <c r="CT62" s="12" t="s">
        <v>85</v>
      </c>
      <c r="CU62" s="12" t="s">
        <v>78</v>
      </c>
      <c r="CV62" s="12" t="s">
        <v>79</v>
      </c>
      <c r="CW62" s="12" t="s">
        <v>80</v>
      </c>
      <c r="CX62" s="12" t="s">
        <v>86</v>
      </c>
      <c r="CY62" s="4"/>
      <c r="CZ62" s="4"/>
      <c r="DA62" s="4"/>
      <c r="DB62" s="4"/>
      <c r="DC62" s="4"/>
    </row>
    <row r="63" spans="5:107" ht="8.15" customHeight="1">
      <c r="E63" s="169"/>
      <c r="F63" s="170"/>
      <c r="G63" s="152"/>
      <c r="H63" s="153"/>
      <c r="I63" s="153"/>
      <c r="J63" s="153"/>
      <c r="K63" s="153"/>
      <c r="L63" s="154"/>
      <c r="M63" s="106"/>
      <c r="N63" s="107"/>
      <c r="O63" s="107"/>
      <c r="P63" s="107"/>
      <c r="Q63" s="107"/>
      <c r="R63" s="107"/>
      <c r="S63" s="107"/>
      <c r="T63" s="107"/>
      <c r="U63" s="107"/>
      <c r="V63" s="107"/>
      <c r="W63" s="108"/>
      <c r="X63" s="97"/>
      <c r="Y63" s="98"/>
      <c r="Z63" s="98"/>
      <c r="AA63" s="98"/>
      <c r="AB63" s="98"/>
      <c r="AC63" s="98"/>
      <c r="AD63" s="98"/>
      <c r="AE63" s="98"/>
      <c r="AF63" s="98"/>
      <c r="AG63" s="98"/>
      <c r="AH63" s="98"/>
      <c r="AI63" s="98"/>
      <c r="AJ63" s="99"/>
      <c r="AK63" s="97"/>
      <c r="AL63" s="98"/>
      <c r="AM63" s="98"/>
      <c r="AN63" s="98"/>
      <c r="AO63" s="98"/>
      <c r="AP63" s="98"/>
      <c r="AQ63" s="98"/>
      <c r="AR63" s="98"/>
      <c r="AS63" s="98"/>
      <c r="AT63" s="98"/>
      <c r="AU63" s="98"/>
      <c r="AV63" s="98"/>
      <c r="AW63" s="98"/>
      <c r="AX63" s="98"/>
      <c r="AY63" s="98"/>
      <c r="AZ63" s="98"/>
      <c r="BA63" s="98"/>
      <c r="BB63" s="98"/>
      <c r="BC63" s="98"/>
      <c r="BD63" s="98"/>
      <c r="BE63" s="98"/>
      <c r="BF63" s="98"/>
      <c r="BG63" s="99"/>
      <c r="BH63" s="209"/>
      <c r="BI63" s="173"/>
      <c r="BJ63" s="173"/>
      <c r="BK63" s="173"/>
      <c r="BL63" s="173"/>
      <c r="BM63" s="173"/>
      <c r="BN63" s="173"/>
      <c r="BO63" s="173"/>
      <c r="BP63" s="173"/>
      <c r="BQ63" s="173"/>
      <c r="BR63" s="173"/>
      <c r="BS63" s="173"/>
      <c r="BT63" s="173"/>
      <c r="BU63" s="173"/>
      <c r="BV63" s="174"/>
      <c r="BW63" s="228"/>
      <c r="BX63" s="229"/>
      <c r="BY63" s="229"/>
      <c r="BZ63" s="229"/>
      <c r="CA63" s="230"/>
      <c r="CB63" s="88"/>
      <c r="CC63" s="89"/>
      <c r="CD63" s="89"/>
      <c r="CE63" s="89"/>
      <c r="CF63" s="89"/>
      <c r="CG63" s="275"/>
      <c r="CH63" s="229"/>
      <c r="CI63" s="229"/>
      <c r="CJ63" s="229"/>
      <c r="CK63" s="276"/>
      <c r="CL63" s="97"/>
      <c r="CM63" s="98"/>
      <c r="CN63" s="98"/>
      <c r="CO63" s="99"/>
      <c r="CS63" s="12">
        <v>30</v>
      </c>
      <c r="CT63" s="12" t="e">
        <f>IF($BJ$94="","",SUBTOTAL(109,CU63:CX63))*10</f>
        <v>#VALUE!</v>
      </c>
      <c r="CU63" s="12">
        <v>7.2</v>
      </c>
      <c r="CV63" s="12">
        <f>$BJ$94/10</f>
        <v>0</v>
      </c>
      <c r="CW63" s="12">
        <v>2.9</v>
      </c>
      <c r="CX63" s="12">
        <v>2.5</v>
      </c>
      <c r="CY63" s="4"/>
      <c r="CZ63" s="4"/>
      <c r="DA63" s="4"/>
      <c r="DB63" s="4"/>
      <c r="DC63" s="4"/>
    </row>
    <row r="64" spans="5:107" ht="8.15" customHeight="1">
      <c r="E64" s="169"/>
      <c r="F64" s="170"/>
      <c r="G64" s="152"/>
      <c r="H64" s="153"/>
      <c r="I64" s="153"/>
      <c r="J64" s="153"/>
      <c r="K64" s="153"/>
      <c r="L64" s="154"/>
      <c r="M64" s="213"/>
      <c r="N64" s="214"/>
      <c r="O64" s="214"/>
      <c r="P64" s="214"/>
      <c r="Q64" s="214"/>
      <c r="R64" s="214"/>
      <c r="S64" s="214"/>
      <c r="T64" s="214"/>
      <c r="U64" s="214"/>
      <c r="V64" s="214"/>
      <c r="W64" s="215"/>
      <c r="X64" s="100"/>
      <c r="Y64" s="101"/>
      <c r="Z64" s="101"/>
      <c r="AA64" s="101"/>
      <c r="AB64" s="101"/>
      <c r="AC64" s="101"/>
      <c r="AD64" s="101"/>
      <c r="AE64" s="101"/>
      <c r="AF64" s="101"/>
      <c r="AG64" s="101"/>
      <c r="AH64" s="101"/>
      <c r="AI64" s="101"/>
      <c r="AJ64" s="102"/>
      <c r="AK64" s="100"/>
      <c r="AL64" s="101"/>
      <c r="AM64" s="101"/>
      <c r="AN64" s="101"/>
      <c r="AO64" s="101"/>
      <c r="AP64" s="101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1"/>
      <c r="BB64" s="101"/>
      <c r="BC64" s="101"/>
      <c r="BD64" s="101"/>
      <c r="BE64" s="101"/>
      <c r="BF64" s="101"/>
      <c r="BG64" s="102"/>
      <c r="BH64" s="210"/>
      <c r="BI64" s="211"/>
      <c r="BJ64" s="211"/>
      <c r="BK64" s="211"/>
      <c r="BL64" s="211"/>
      <c r="BM64" s="211"/>
      <c r="BN64" s="211"/>
      <c r="BO64" s="211"/>
      <c r="BP64" s="211"/>
      <c r="BQ64" s="211"/>
      <c r="BR64" s="211"/>
      <c r="BS64" s="211"/>
      <c r="BT64" s="211"/>
      <c r="BU64" s="211"/>
      <c r="BV64" s="212"/>
      <c r="BW64" s="280"/>
      <c r="BX64" s="278"/>
      <c r="BY64" s="278"/>
      <c r="BZ64" s="278"/>
      <c r="CA64" s="281"/>
      <c r="CB64" s="91"/>
      <c r="CC64" s="92"/>
      <c r="CD64" s="92"/>
      <c r="CE64" s="92"/>
      <c r="CF64" s="92"/>
      <c r="CG64" s="277"/>
      <c r="CH64" s="278"/>
      <c r="CI64" s="278"/>
      <c r="CJ64" s="278"/>
      <c r="CK64" s="279"/>
      <c r="CL64" s="115"/>
      <c r="CM64" s="116"/>
      <c r="CN64" s="116"/>
      <c r="CO64" s="117"/>
      <c r="CS64" s="12">
        <v>45</v>
      </c>
      <c r="CT64" s="12" t="e">
        <f>IF($BJ$94="","",SUBTOTAL(109,CU64:CX64))*10</f>
        <v>#VALUE!</v>
      </c>
      <c r="CU64" s="12">
        <v>7.2</v>
      </c>
      <c r="CV64" s="12">
        <f>$BJ$94/10</f>
        <v>0</v>
      </c>
      <c r="CW64" s="12">
        <v>2.9</v>
      </c>
      <c r="CX64" s="12">
        <v>2.5</v>
      </c>
      <c r="CY64" s="4"/>
      <c r="CZ64" s="4"/>
      <c r="DA64" s="4"/>
      <c r="DB64" s="4"/>
      <c r="DC64" s="4"/>
    </row>
    <row r="65" spans="5:107" ht="8.15" customHeight="1">
      <c r="E65" s="169"/>
      <c r="F65" s="170"/>
      <c r="G65" s="152"/>
      <c r="H65" s="153"/>
      <c r="I65" s="153"/>
      <c r="J65" s="153"/>
      <c r="K65" s="153"/>
      <c r="L65" s="154"/>
      <c r="M65" s="103" t="s">
        <v>55</v>
      </c>
      <c r="N65" s="104"/>
      <c r="O65" s="104"/>
      <c r="P65" s="104"/>
      <c r="Q65" s="104"/>
      <c r="R65" s="104"/>
      <c r="S65" s="104"/>
      <c r="T65" s="104"/>
      <c r="U65" s="104"/>
      <c r="V65" s="104"/>
      <c r="W65" s="105"/>
      <c r="X65" s="94" t="s">
        <v>56</v>
      </c>
      <c r="Y65" s="95"/>
      <c r="Z65" s="95"/>
      <c r="AA65" s="95"/>
      <c r="AB65" s="95"/>
      <c r="AC65" s="95"/>
      <c r="AD65" s="95"/>
      <c r="AE65" s="95"/>
      <c r="AF65" s="95"/>
      <c r="AG65" s="95"/>
      <c r="AH65" s="95"/>
      <c r="AI65" s="95"/>
      <c r="AJ65" s="96"/>
      <c r="AK65" s="94" t="s">
        <v>57</v>
      </c>
      <c r="AL65" s="95"/>
      <c r="AM65" s="95"/>
      <c r="AN65" s="95"/>
      <c r="AO65" s="95"/>
      <c r="AP65" s="95"/>
      <c r="AQ65" s="95"/>
      <c r="AR65" s="95"/>
      <c r="AS65" s="95"/>
      <c r="AT65" s="95"/>
      <c r="AU65" s="95"/>
      <c r="AV65" s="95"/>
      <c r="AW65" s="95"/>
      <c r="AX65" s="95"/>
      <c r="AY65" s="95"/>
      <c r="AZ65" s="95"/>
      <c r="BA65" s="95"/>
      <c r="BB65" s="95"/>
      <c r="BC65" s="95"/>
      <c r="BD65" s="95"/>
      <c r="BE65" s="95"/>
      <c r="BF65" s="95"/>
      <c r="BG65" s="96"/>
      <c r="BH65" s="216"/>
      <c r="BI65" s="217"/>
      <c r="BJ65" s="217"/>
      <c r="BK65" s="217"/>
      <c r="BL65" s="217"/>
      <c r="BM65" s="217"/>
      <c r="BN65" s="217"/>
      <c r="BO65" s="217"/>
      <c r="BP65" s="217"/>
      <c r="BQ65" s="217"/>
      <c r="BR65" s="217"/>
      <c r="BS65" s="217"/>
      <c r="BT65" s="217"/>
      <c r="BU65" s="217"/>
      <c r="BV65" s="218"/>
      <c r="BW65" s="225"/>
      <c r="BX65" s="226"/>
      <c r="BY65" s="226"/>
      <c r="BZ65" s="226"/>
      <c r="CA65" s="227"/>
      <c r="CB65" s="85" t="s">
        <v>27</v>
      </c>
      <c r="CC65" s="86"/>
      <c r="CD65" s="86"/>
      <c r="CE65" s="86"/>
      <c r="CF65" s="86"/>
      <c r="CG65" s="273"/>
      <c r="CH65" s="226"/>
      <c r="CI65" s="226"/>
      <c r="CJ65" s="226"/>
      <c r="CK65" s="274"/>
      <c r="CL65" s="112" t="s">
        <v>36</v>
      </c>
      <c r="CM65" s="113"/>
      <c r="CN65" s="113"/>
      <c r="CO65" s="114"/>
      <c r="CS65" s="12">
        <v>60</v>
      </c>
      <c r="CT65" s="12" t="e">
        <f>IF($BJ$94="","",SUBTOTAL(109,CU65:CX65))*10</f>
        <v>#VALUE!</v>
      </c>
      <c r="CU65" s="12">
        <v>7.2</v>
      </c>
      <c r="CV65" s="12">
        <f>$BJ$94/10</f>
        <v>0</v>
      </c>
      <c r="CW65" s="12">
        <v>4.4000000000000004</v>
      </c>
      <c r="CX65" s="12">
        <v>2.5</v>
      </c>
      <c r="CY65" s="4"/>
      <c r="CZ65" s="4"/>
      <c r="DA65" s="4"/>
      <c r="DB65" s="4"/>
      <c r="DC65" s="4"/>
    </row>
    <row r="66" spans="5:107" ht="8.15" customHeight="1">
      <c r="E66" s="169"/>
      <c r="F66" s="170"/>
      <c r="G66" s="152"/>
      <c r="H66" s="153"/>
      <c r="I66" s="153"/>
      <c r="J66" s="153"/>
      <c r="K66" s="153"/>
      <c r="L66" s="154"/>
      <c r="M66" s="106"/>
      <c r="N66" s="107"/>
      <c r="O66" s="107"/>
      <c r="P66" s="107"/>
      <c r="Q66" s="107"/>
      <c r="R66" s="107"/>
      <c r="S66" s="107"/>
      <c r="T66" s="107"/>
      <c r="U66" s="107"/>
      <c r="V66" s="107"/>
      <c r="W66" s="108"/>
      <c r="X66" s="97"/>
      <c r="Y66" s="98"/>
      <c r="Z66" s="98"/>
      <c r="AA66" s="98"/>
      <c r="AB66" s="98"/>
      <c r="AC66" s="98"/>
      <c r="AD66" s="98"/>
      <c r="AE66" s="98"/>
      <c r="AF66" s="98"/>
      <c r="AG66" s="98"/>
      <c r="AH66" s="98"/>
      <c r="AI66" s="98"/>
      <c r="AJ66" s="99"/>
      <c r="AK66" s="97"/>
      <c r="AL66" s="98"/>
      <c r="AM66" s="98"/>
      <c r="AN66" s="98"/>
      <c r="AO66" s="98"/>
      <c r="AP66" s="98"/>
      <c r="AQ66" s="98"/>
      <c r="AR66" s="98"/>
      <c r="AS66" s="98"/>
      <c r="AT66" s="98"/>
      <c r="AU66" s="98"/>
      <c r="AV66" s="98"/>
      <c r="AW66" s="98"/>
      <c r="AX66" s="98"/>
      <c r="AY66" s="98"/>
      <c r="AZ66" s="98"/>
      <c r="BA66" s="98"/>
      <c r="BB66" s="98"/>
      <c r="BC66" s="98"/>
      <c r="BD66" s="98"/>
      <c r="BE66" s="98"/>
      <c r="BF66" s="98"/>
      <c r="BG66" s="99"/>
      <c r="BH66" s="219"/>
      <c r="BI66" s="220"/>
      <c r="BJ66" s="220"/>
      <c r="BK66" s="220"/>
      <c r="BL66" s="220"/>
      <c r="BM66" s="220"/>
      <c r="BN66" s="220"/>
      <c r="BO66" s="220"/>
      <c r="BP66" s="220"/>
      <c r="BQ66" s="220"/>
      <c r="BR66" s="220"/>
      <c r="BS66" s="220"/>
      <c r="BT66" s="220"/>
      <c r="BU66" s="220"/>
      <c r="BV66" s="221"/>
      <c r="BW66" s="228"/>
      <c r="BX66" s="229"/>
      <c r="BY66" s="229"/>
      <c r="BZ66" s="229"/>
      <c r="CA66" s="230"/>
      <c r="CB66" s="88"/>
      <c r="CC66" s="89"/>
      <c r="CD66" s="89"/>
      <c r="CE66" s="89"/>
      <c r="CF66" s="89"/>
      <c r="CG66" s="275"/>
      <c r="CH66" s="229"/>
      <c r="CI66" s="229"/>
      <c r="CJ66" s="229"/>
      <c r="CK66" s="276"/>
      <c r="CL66" s="97"/>
      <c r="CM66" s="98"/>
      <c r="CN66" s="98"/>
      <c r="CO66" s="99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</row>
    <row r="67" spans="5:107" ht="8.15" customHeight="1">
      <c r="E67" s="169"/>
      <c r="F67" s="170"/>
      <c r="G67" s="152"/>
      <c r="H67" s="153"/>
      <c r="I67" s="153"/>
      <c r="J67" s="153"/>
      <c r="K67" s="153"/>
      <c r="L67" s="154"/>
      <c r="M67" s="106"/>
      <c r="N67" s="107"/>
      <c r="O67" s="107"/>
      <c r="P67" s="107"/>
      <c r="Q67" s="107"/>
      <c r="R67" s="107"/>
      <c r="S67" s="107"/>
      <c r="T67" s="107"/>
      <c r="U67" s="107"/>
      <c r="V67" s="107"/>
      <c r="W67" s="108"/>
      <c r="X67" s="97"/>
      <c r="Y67" s="98"/>
      <c r="Z67" s="98"/>
      <c r="AA67" s="98"/>
      <c r="AB67" s="98"/>
      <c r="AC67" s="98"/>
      <c r="AD67" s="98"/>
      <c r="AE67" s="98"/>
      <c r="AF67" s="98"/>
      <c r="AG67" s="98"/>
      <c r="AH67" s="98"/>
      <c r="AI67" s="98"/>
      <c r="AJ67" s="99"/>
      <c r="AK67" s="97"/>
      <c r="AL67" s="98"/>
      <c r="AM67" s="98"/>
      <c r="AN67" s="98"/>
      <c r="AO67" s="98"/>
      <c r="AP67" s="98"/>
      <c r="AQ67" s="98"/>
      <c r="AR67" s="98"/>
      <c r="AS67" s="98"/>
      <c r="AT67" s="98"/>
      <c r="AU67" s="98"/>
      <c r="AV67" s="98"/>
      <c r="AW67" s="98"/>
      <c r="AX67" s="98"/>
      <c r="AY67" s="98"/>
      <c r="AZ67" s="98"/>
      <c r="BA67" s="98"/>
      <c r="BB67" s="98"/>
      <c r="BC67" s="98"/>
      <c r="BD67" s="98"/>
      <c r="BE67" s="98"/>
      <c r="BF67" s="98"/>
      <c r="BG67" s="99"/>
      <c r="BH67" s="219"/>
      <c r="BI67" s="220"/>
      <c r="BJ67" s="220"/>
      <c r="BK67" s="220"/>
      <c r="BL67" s="220"/>
      <c r="BM67" s="220"/>
      <c r="BN67" s="220"/>
      <c r="BO67" s="220"/>
      <c r="BP67" s="220"/>
      <c r="BQ67" s="220"/>
      <c r="BR67" s="220"/>
      <c r="BS67" s="220"/>
      <c r="BT67" s="220"/>
      <c r="BU67" s="220"/>
      <c r="BV67" s="221"/>
      <c r="BW67" s="228"/>
      <c r="BX67" s="229"/>
      <c r="BY67" s="229"/>
      <c r="BZ67" s="229"/>
      <c r="CA67" s="230"/>
      <c r="CB67" s="88"/>
      <c r="CC67" s="89"/>
      <c r="CD67" s="89"/>
      <c r="CE67" s="89"/>
      <c r="CF67" s="89"/>
      <c r="CG67" s="275"/>
      <c r="CH67" s="229"/>
      <c r="CI67" s="229"/>
      <c r="CJ67" s="229"/>
      <c r="CK67" s="276"/>
      <c r="CL67" s="97"/>
      <c r="CM67" s="98"/>
      <c r="CN67" s="98"/>
      <c r="CO67" s="99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</row>
    <row r="68" spans="5:107" ht="8.15" customHeight="1">
      <c r="E68" s="169"/>
      <c r="F68" s="170"/>
      <c r="G68" s="152"/>
      <c r="H68" s="153"/>
      <c r="I68" s="153"/>
      <c r="J68" s="153"/>
      <c r="K68" s="153"/>
      <c r="L68" s="154"/>
      <c r="M68" s="106"/>
      <c r="N68" s="107"/>
      <c r="O68" s="107"/>
      <c r="P68" s="107"/>
      <c r="Q68" s="107"/>
      <c r="R68" s="107"/>
      <c r="S68" s="107"/>
      <c r="T68" s="107"/>
      <c r="U68" s="107"/>
      <c r="V68" s="107"/>
      <c r="W68" s="108"/>
      <c r="X68" s="97"/>
      <c r="Y68" s="98"/>
      <c r="Z68" s="98"/>
      <c r="AA68" s="98"/>
      <c r="AB68" s="98"/>
      <c r="AC68" s="98"/>
      <c r="AD68" s="98"/>
      <c r="AE68" s="98"/>
      <c r="AF68" s="98"/>
      <c r="AG68" s="98"/>
      <c r="AH68" s="98"/>
      <c r="AI68" s="98"/>
      <c r="AJ68" s="99"/>
      <c r="AK68" s="97"/>
      <c r="AL68" s="98"/>
      <c r="AM68" s="98"/>
      <c r="AN68" s="98"/>
      <c r="AO68" s="98"/>
      <c r="AP68" s="98"/>
      <c r="AQ68" s="98"/>
      <c r="AR68" s="98"/>
      <c r="AS68" s="98"/>
      <c r="AT68" s="98"/>
      <c r="AU68" s="98"/>
      <c r="AV68" s="98"/>
      <c r="AW68" s="98"/>
      <c r="AX68" s="98"/>
      <c r="AY68" s="98"/>
      <c r="AZ68" s="98"/>
      <c r="BA68" s="98"/>
      <c r="BB68" s="98"/>
      <c r="BC68" s="98"/>
      <c r="BD68" s="98"/>
      <c r="BE68" s="98"/>
      <c r="BF68" s="98"/>
      <c r="BG68" s="99"/>
      <c r="BH68" s="219"/>
      <c r="BI68" s="220"/>
      <c r="BJ68" s="220"/>
      <c r="BK68" s="220"/>
      <c r="BL68" s="220"/>
      <c r="BM68" s="220"/>
      <c r="BN68" s="220"/>
      <c r="BO68" s="220"/>
      <c r="BP68" s="220"/>
      <c r="BQ68" s="220"/>
      <c r="BR68" s="220"/>
      <c r="BS68" s="220"/>
      <c r="BT68" s="220"/>
      <c r="BU68" s="220"/>
      <c r="BV68" s="221"/>
      <c r="BW68" s="228"/>
      <c r="BX68" s="229"/>
      <c r="BY68" s="229"/>
      <c r="BZ68" s="229"/>
      <c r="CA68" s="230"/>
      <c r="CB68" s="88"/>
      <c r="CC68" s="89"/>
      <c r="CD68" s="89"/>
      <c r="CE68" s="89"/>
      <c r="CF68" s="89"/>
      <c r="CG68" s="275"/>
      <c r="CH68" s="229"/>
      <c r="CI68" s="229"/>
      <c r="CJ68" s="229"/>
      <c r="CK68" s="276"/>
      <c r="CL68" s="97"/>
      <c r="CM68" s="98"/>
      <c r="CN68" s="98"/>
      <c r="CO68" s="99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</row>
    <row r="69" spans="5:107" ht="8.15" customHeight="1">
      <c r="E69" s="171"/>
      <c r="F69" s="172"/>
      <c r="G69" s="391"/>
      <c r="H69" s="392"/>
      <c r="I69" s="392"/>
      <c r="J69" s="392"/>
      <c r="K69" s="392"/>
      <c r="L69" s="393"/>
      <c r="M69" s="109"/>
      <c r="N69" s="110"/>
      <c r="O69" s="110"/>
      <c r="P69" s="110"/>
      <c r="Q69" s="110"/>
      <c r="R69" s="110"/>
      <c r="S69" s="110"/>
      <c r="T69" s="110"/>
      <c r="U69" s="110"/>
      <c r="V69" s="110"/>
      <c r="W69" s="111"/>
      <c r="X69" s="115"/>
      <c r="Y69" s="116"/>
      <c r="Z69" s="116"/>
      <c r="AA69" s="116"/>
      <c r="AB69" s="116"/>
      <c r="AC69" s="116"/>
      <c r="AD69" s="116"/>
      <c r="AE69" s="116"/>
      <c r="AF69" s="116"/>
      <c r="AG69" s="116"/>
      <c r="AH69" s="116"/>
      <c r="AI69" s="116"/>
      <c r="AJ69" s="117"/>
      <c r="AK69" s="115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6"/>
      <c r="BE69" s="116"/>
      <c r="BF69" s="116"/>
      <c r="BG69" s="117"/>
      <c r="BH69" s="222"/>
      <c r="BI69" s="223"/>
      <c r="BJ69" s="223"/>
      <c r="BK69" s="223"/>
      <c r="BL69" s="223"/>
      <c r="BM69" s="223"/>
      <c r="BN69" s="223"/>
      <c r="BO69" s="223"/>
      <c r="BP69" s="223"/>
      <c r="BQ69" s="223"/>
      <c r="BR69" s="223"/>
      <c r="BS69" s="223"/>
      <c r="BT69" s="223"/>
      <c r="BU69" s="223"/>
      <c r="BV69" s="224"/>
      <c r="BW69" s="231"/>
      <c r="BX69" s="232"/>
      <c r="BY69" s="232"/>
      <c r="BZ69" s="232"/>
      <c r="CA69" s="233"/>
      <c r="CB69" s="249"/>
      <c r="CC69" s="250"/>
      <c r="CD69" s="250"/>
      <c r="CE69" s="250"/>
      <c r="CF69" s="250"/>
      <c r="CG69" s="315"/>
      <c r="CH69" s="232"/>
      <c r="CI69" s="232"/>
      <c r="CJ69" s="232"/>
      <c r="CK69" s="316"/>
      <c r="CL69" s="115"/>
      <c r="CM69" s="116"/>
      <c r="CN69" s="116"/>
      <c r="CO69" s="117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</row>
    <row r="70" spans="5:107" ht="8.25" customHeight="1">
      <c r="E70" s="167" t="s">
        <v>59</v>
      </c>
      <c r="F70" s="168"/>
      <c r="G70" s="118" t="s">
        <v>62</v>
      </c>
      <c r="H70" s="119"/>
      <c r="I70" s="119"/>
      <c r="J70" s="119"/>
      <c r="K70" s="119"/>
      <c r="L70" s="120"/>
      <c r="M70" s="186" t="s">
        <v>60</v>
      </c>
      <c r="N70" s="187"/>
      <c r="O70" s="187"/>
      <c r="P70" s="187"/>
      <c r="Q70" s="187"/>
      <c r="R70" s="187"/>
      <c r="S70" s="187"/>
      <c r="T70" s="187"/>
      <c r="U70" s="187"/>
      <c r="V70" s="187"/>
      <c r="W70" s="188"/>
      <c r="X70" s="112" t="s">
        <v>94</v>
      </c>
      <c r="Y70" s="113"/>
      <c r="Z70" s="113"/>
      <c r="AA70" s="113"/>
      <c r="AB70" s="113"/>
      <c r="AC70" s="113"/>
      <c r="AD70" s="113"/>
      <c r="AE70" s="113"/>
      <c r="AF70" s="113"/>
      <c r="AG70" s="113"/>
      <c r="AH70" s="113"/>
      <c r="AI70" s="113"/>
      <c r="AJ70" s="114"/>
      <c r="AK70" s="237" t="s">
        <v>76</v>
      </c>
      <c r="AL70" s="238"/>
      <c r="AM70" s="238"/>
      <c r="AN70" s="238"/>
      <c r="AO70" s="238"/>
      <c r="AP70" s="238"/>
      <c r="AQ70" s="238"/>
      <c r="AR70" s="238"/>
      <c r="AS70" s="238"/>
      <c r="AT70" s="238"/>
      <c r="AU70" s="238"/>
      <c r="AV70" s="238"/>
      <c r="AW70" s="238"/>
      <c r="AX70" s="238"/>
      <c r="AY70" s="238"/>
      <c r="AZ70" s="238"/>
      <c r="BA70" s="238"/>
      <c r="BB70" s="238"/>
      <c r="BC70" s="238"/>
      <c r="BD70" s="238"/>
      <c r="BE70" s="238"/>
      <c r="BF70" s="238"/>
      <c r="BG70" s="239"/>
      <c r="BH70" s="40"/>
      <c r="BI70" s="41"/>
      <c r="BJ70" s="41"/>
      <c r="BK70" s="41"/>
      <c r="BL70" s="41"/>
      <c r="BM70" s="41"/>
      <c r="BN70" s="41"/>
      <c r="BO70" s="41"/>
      <c r="BP70" s="41"/>
      <c r="BQ70" s="41"/>
      <c r="BR70" s="41"/>
      <c r="BS70" s="41"/>
      <c r="BT70" s="41"/>
      <c r="BU70" s="41"/>
      <c r="BV70" s="42"/>
      <c r="BW70" s="137" t="str">
        <f>IF(BJ73="","",IF((BJ78&lt;=BJ73),"○",""))</f>
        <v/>
      </c>
      <c r="BX70" s="138"/>
      <c r="BY70" s="138"/>
      <c r="BZ70" s="138"/>
      <c r="CA70" s="139"/>
      <c r="CB70" s="246" t="s">
        <v>27</v>
      </c>
      <c r="CC70" s="247"/>
      <c r="CD70" s="247"/>
      <c r="CE70" s="247"/>
      <c r="CF70" s="248"/>
      <c r="CG70" s="146" t="str">
        <f>IF(BJ78="","",IF((BJ78&gt;BJ73),"○",""))</f>
        <v/>
      </c>
      <c r="CH70" s="138"/>
      <c r="CI70" s="138"/>
      <c r="CJ70" s="138"/>
      <c r="CK70" s="234"/>
      <c r="CL70" s="252" t="s">
        <v>103</v>
      </c>
      <c r="CM70" s="253"/>
      <c r="CN70" s="253"/>
      <c r="CO70" s="254"/>
      <c r="CP70" s="186" t="s">
        <v>83</v>
      </c>
      <c r="CQ70" s="187"/>
      <c r="CR70" s="188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</row>
    <row r="71" spans="5:107" ht="8.15" customHeight="1">
      <c r="E71" s="169"/>
      <c r="F71" s="170"/>
      <c r="G71" s="121"/>
      <c r="H71" s="122"/>
      <c r="I71" s="122"/>
      <c r="J71" s="122"/>
      <c r="K71" s="122"/>
      <c r="L71" s="123"/>
      <c r="M71" s="106"/>
      <c r="N71" s="107"/>
      <c r="O71" s="107"/>
      <c r="P71" s="107"/>
      <c r="Q71" s="107"/>
      <c r="R71" s="107"/>
      <c r="S71" s="107"/>
      <c r="T71" s="107"/>
      <c r="U71" s="107"/>
      <c r="V71" s="107"/>
      <c r="W71" s="108"/>
      <c r="X71" s="97"/>
      <c r="Y71" s="98"/>
      <c r="Z71" s="98"/>
      <c r="AA71" s="98"/>
      <c r="AB71" s="98"/>
      <c r="AC71" s="98"/>
      <c r="AD71" s="98"/>
      <c r="AE71" s="98"/>
      <c r="AF71" s="98"/>
      <c r="AG71" s="98"/>
      <c r="AH71" s="98"/>
      <c r="AI71" s="98"/>
      <c r="AJ71" s="99"/>
      <c r="AK71" s="240"/>
      <c r="AL71" s="241"/>
      <c r="AM71" s="241"/>
      <c r="AN71" s="241"/>
      <c r="AO71" s="241"/>
      <c r="AP71" s="241"/>
      <c r="AQ71" s="241"/>
      <c r="AR71" s="241"/>
      <c r="AS71" s="241"/>
      <c r="AT71" s="241"/>
      <c r="AU71" s="241"/>
      <c r="AV71" s="241"/>
      <c r="AW71" s="241"/>
      <c r="AX71" s="241"/>
      <c r="AY71" s="241"/>
      <c r="AZ71" s="241"/>
      <c r="BA71" s="241"/>
      <c r="BB71" s="241"/>
      <c r="BC71" s="241"/>
      <c r="BD71" s="241"/>
      <c r="BE71" s="241"/>
      <c r="BF71" s="241"/>
      <c r="BG71" s="242"/>
      <c r="BH71" s="43"/>
      <c r="BI71" s="44"/>
      <c r="BJ71" s="133" t="s">
        <v>93</v>
      </c>
      <c r="BK71" s="133"/>
      <c r="BL71" s="133"/>
      <c r="BM71" s="133"/>
      <c r="BN71" s="45"/>
      <c r="BO71" s="45"/>
      <c r="BP71" s="45"/>
      <c r="BQ71" s="45"/>
      <c r="BR71" s="44"/>
      <c r="BS71" s="44"/>
      <c r="BT71" s="44"/>
      <c r="BU71" s="44"/>
      <c r="BV71" s="46"/>
      <c r="BW71" s="140"/>
      <c r="BX71" s="141"/>
      <c r="BY71" s="141"/>
      <c r="BZ71" s="141"/>
      <c r="CA71" s="142"/>
      <c r="CB71" s="88"/>
      <c r="CC71" s="89"/>
      <c r="CD71" s="89"/>
      <c r="CE71" s="89"/>
      <c r="CF71" s="90"/>
      <c r="CG71" s="147"/>
      <c r="CH71" s="141"/>
      <c r="CI71" s="141"/>
      <c r="CJ71" s="141"/>
      <c r="CK71" s="198"/>
      <c r="CL71" s="189"/>
      <c r="CM71" s="190"/>
      <c r="CN71" s="190"/>
      <c r="CO71" s="191"/>
      <c r="CP71" s="106"/>
      <c r="CQ71" s="107"/>
      <c r="CR71" s="108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</row>
    <row r="72" spans="5:107" ht="8.15" customHeight="1">
      <c r="E72" s="169"/>
      <c r="F72" s="170"/>
      <c r="G72" s="121"/>
      <c r="H72" s="122"/>
      <c r="I72" s="122"/>
      <c r="J72" s="122"/>
      <c r="K72" s="122"/>
      <c r="L72" s="123"/>
      <c r="M72" s="106"/>
      <c r="N72" s="107"/>
      <c r="O72" s="107"/>
      <c r="P72" s="107"/>
      <c r="Q72" s="107"/>
      <c r="R72" s="107"/>
      <c r="S72" s="107"/>
      <c r="T72" s="107"/>
      <c r="U72" s="107"/>
      <c r="V72" s="107"/>
      <c r="W72" s="108"/>
      <c r="X72" s="97"/>
      <c r="Y72" s="98"/>
      <c r="Z72" s="98"/>
      <c r="AA72" s="98"/>
      <c r="AB72" s="98"/>
      <c r="AC72" s="98"/>
      <c r="AD72" s="98"/>
      <c r="AE72" s="98"/>
      <c r="AF72" s="98"/>
      <c r="AG72" s="98"/>
      <c r="AH72" s="98"/>
      <c r="AI72" s="98"/>
      <c r="AJ72" s="99"/>
      <c r="AK72" s="97" t="s">
        <v>77</v>
      </c>
      <c r="AL72" s="98"/>
      <c r="AM72" s="98"/>
      <c r="AN72" s="98"/>
      <c r="AO72" s="98"/>
      <c r="AP72" s="98"/>
      <c r="AQ72" s="98"/>
      <c r="AR72" s="98"/>
      <c r="AS72" s="98"/>
      <c r="AT72" s="98"/>
      <c r="AU72" s="98"/>
      <c r="AV72" s="98"/>
      <c r="AW72" s="98" t="s">
        <v>89</v>
      </c>
      <c r="AX72" s="98"/>
      <c r="AY72" s="98"/>
      <c r="AZ72" s="98"/>
      <c r="BA72" s="98"/>
      <c r="BB72" s="98"/>
      <c r="BC72" s="98"/>
      <c r="BD72" s="98"/>
      <c r="BE72" s="98"/>
      <c r="BF72" s="98"/>
      <c r="BG72" s="99"/>
      <c r="BH72" s="43"/>
      <c r="BI72" s="44"/>
      <c r="BJ72" s="133"/>
      <c r="BK72" s="133"/>
      <c r="BL72" s="133"/>
      <c r="BM72" s="133"/>
      <c r="BN72" s="45"/>
      <c r="BO72" s="45"/>
      <c r="BP72" s="45"/>
      <c r="BQ72" s="45"/>
      <c r="BR72" s="27"/>
      <c r="BS72" s="27"/>
      <c r="BT72" s="27"/>
      <c r="BU72" s="44"/>
      <c r="BV72" s="46"/>
      <c r="BW72" s="140"/>
      <c r="BX72" s="141"/>
      <c r="BY72" s="141"/>
      <c r="BZ72" s="141"/>
      <c r="CA72" s="142"/>
      <c r="CB72" s="88"/>
      <c r="CC72" s="89"/>
      <c r="CD72" s="89"/>
      <c r="CE72" s="89"/>
      <c r="CF72" s="90"/>
      <c r="CG72" s="147"/>
      <c r="CH72" s="141"/>
      <c r="CI72" s="141"/>
      <c r="CJ72" s="141"/>
      <c r="CK72" s="198"/>
      <c r="CL72" s="189"/>
      <c r="CM72" s="190"/>
      <c r="CN72" s="190"/>
      <c r="CO72" s="191"/>
      <c r="CP72" s="161"/>
      <c r="CQ72" s="162"/>
      <c r="CR72" s="163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</row>
    <row r="73" spans="5:107" ht="8.15" customHeight="1">
      <c r="E73" s="169"/>
      <c r="F73" s="170"/>
      <c r="G73" s="121"/>
      <c r="H73" s="122"/>
      <c r="I73" s="122"/>
      <c r="J73" s="122"/>
      <c r="K73" s="122"/>
      <c r="L73" s="123"/>
      <c r="M73" s="106"/>
      <c r="N73" s="107"/>
      <c r="O73" s="107"/>
      <c r="P73" s="107"/>
      <c r="Q73" s="107"/>
      <c r="R73" s="107"/>
      <c r="S73" s="107"/>
      <c r="T73" s="107"/>
      <c r="U73" s="107"/>
      <c r="V73" s="107"/>
      <c r="W73" s="108"/>
      <c r="X73" s="97"/>
      <c r="Y73" s="98"/>
      <c r="Z73" s="98"/>
      <c r="AA73" s="98"/>
      <c r="AB73" s="98"/>
      <c r="AC73" s="98"/>
      <c r="AD73" s="98"/>
      <c r="AE73" s="98"/>
      <c r="AF73" s="98"/>
      <c r="AG73" s="98"/>
      <c r="AH73" s="98"/>
      <c r="AI73" s="98"/>
      <c r="AJ73" s="99"/>
      <c r="AK73" s="97"/>
      <c r="AL73" s="98"/>
      <c r="AM73" s="98"/>
      <c r="AN73" s="98"/>
      <c r="AO73" s="98"/>
      <c r="AP73" s="98"/>
      <c r="AQ73" s="98"/>
      <c r="AR73" s="98"/>
      <c r="AS73" s="98"/>
      <c r="AT73" s="98"/>
      <c r="AU73" s="98"/>
      <c r="AV73" s="98"/>
      <c r="AW73" s="98"/>
      <c r="AX73" s="98"/>
      <c r="AY73" s="98"/>
      <c r="AZ73" s="98"/>
      <c r="BA73" s="98"/>
      <c r="BB73" s="98"/>
      <c r="BC73" s="98"/>
      <c r="BD73" s="98"/>
      <c r="BE73" s="98"/>
      <c r="BF73" s="98"/>
      <c r="BG73" s="99"/>
      <c r="BH73" s="43"/>
      <c r="BI73" s="44"/>
      <c r="BJ73" s="244"/>
      <c r="BK73" s="244"/>
      <c r="BL73" s="244"/>
      <c r="BM73" s="244"/>
      <c r="BN73" s="244"/>
      <c r="BO73" s="244"/>
      <c r="BP73" s="244"/>
      <c r="BQ73" s="244"/>
      <c r="BR73" s="133" t="s">
        <v>16</v>
      </c>
      <c r="BS73" s="133"/>
      <c r="BT73" s="133"/>
      <c r="BU73" s="44"/>
      <c r="BV73" s="46"/>
      <c r="BW73" s="140"/>
      <c r="BX73" s="141"/>
      <c r="BY73" s="141"/>
      <c r="BZ73" s="141"/>
      <c r="CA73" s="142"/>
      <c r="CB73" s="88"/>
      <c r="CC73" s="89"/>
      <c r="CD73" s="89"/>
      <c r="CE73" s="89"/>
      <c r="CF73" s="90"/>
      <c r="CG73" s="147"/>
      <c r="CH73" s="141"/>
      <c r="CI73" s="141"/>
      <c r="CJ73" s="141"/>
      <c r="CK73" s="198"/>
      <c r="CL73" s="189"/>
      <c r="CM73" s="190"/>
      <c r="CN73" s="190"/>
      <c r="CO73" s="191"/>
      <c r="CP73" s="161"/>
      <c r="CQ73" s="162"/>
      <c r="CR73" s="163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</row>
    <row r="74" spans="5:107" ht="8.15" customHeight="1">
      <c r="E74" s="169"/>
      <c r="F74" s="170"/>
      <c r="G74" s="121"/>
      <c r="H74" s="122"/>
      <c r="I74" s="122"/>
      <c r="J74" s="122"/>
      <c r="K74" s="122"/>
      <c r="L74" s="123"/>
      <c r="M74" s="106"/>
      <c r="N74" s="107"/>
      <c r="O74" s="107"/>
      <c r="P74" s="107"/>
      <c r="Q74" s="107"/>
      <c r="R74" s="107"/>
      <c r="S74" s="107"/>
      <c r="T74" s="107"/>
      <c r="U74" s="107"/>
      <c r="V74" s="107"/>
      <c r="W74" s="108"/>
      <c r="X74" s="97"/>
      <c r="Y74" s="98"/>
      <c r="Z74" s="98"/>
      <c r="AA74" s="98"/>
      <c r="AB74" s="98"/>
      <c r="AC74" s="98"/>
      <c r="AD74" s="98"/>
      <c r="AE74" s="98"/>
      <c r="AF74" s="98"/>
      <c r="AG74" s="98"/>
      <c r="AH74" s="98"/>
      <c r="AI74" s="98"/>
      <c r="AJ74" s="99"/>
      <c r="AK74" s="97" t="s">
        <v>81</v>
      </c>
      <c r="AL74" s="98"/>
      <c r="AM74" s="98"/>
      <c r="AN74" s="98"/>
      <c r="AO74" s="98"/>
      <c r="AP74" s="98"/>
      <c r="AQ74" s="98"/>
      <c r="AR74" s="98"/>
      <c r="AS74" s="98"/>
      <c r="AT74" s="98"/>
      <c r="AU74" s="98"/>
      <c r="AV74" s="98"/>
      <c r="AW74" s="98" t="s">
        <v>82</v>
      </c>
      <c r="AX74" s="98"/>
      <c r="AY74" s="98"/>
      <c r="AZ74" s="98"/>
      <c r="BA74" s="98"/>
      <c r="BB74" s="98"/>
      <c r="BC74" s="98"/>
      <c r="BD74" s="98"/>
      <c r="BE74" s="98"/>
      <c r="BF74" s="98"/>
      <c r="BG74" s="99"/>
      <c r="BH74" s="43"/>
      <c r="BI74" s="44"/>
      <c r="BJ74" s="245"/>
      <c r="BK74" s="245"/>
      <c r="BL74" s="245"/>
      <c r="BM74" s="245"/>
      <c r="BN74" s="245"/>
      <c r="BO74" s="245"/>
      <c r="BP74" s="245"/>
      <c r="BQ74" s="245"/>
      <c r="BR74" s="135"/>
      <c r="BS74" s="135"/>
      <c r="BT74" s="135"/>
      <c r="BU74" s="44"/>
      <c r="BV74" s="46"/>
      <c r="BW74" s="140"/>
      <c r="BX74" s="141"/>
      <c r="BY74" s="141"/>
      <c r="BZ74" s="141"/>
      <c r="CA74" s="142"/>
      <c r="CB74" s="88"/>
      <c r="CC74" s="89"/>
      <c r="CD74" s="89"/>
      <c r="CE74" s="89"/>
      <c r="CF74" s="90"/>
      <c r="CG74" s="147"/>
      <c r="CH74" s="141"/>
      <c r="CI74" s="141"/>
      <c r="CJ74" s="141"/>
      <c r="CK74" s="198"/>
      <c r="CL74" s="189" t="s">
        <v>101</v>
      </c>
      <c r="CM74" s="190"/>
      <c r="CN74" s="190"/>
      <c r="CO74" s="191"/>
      <c r="CP74" s="61"/>
      <c r="CQ74" s="4"/>
      <c r="CR74" s="62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</row>
    <row r="75" spans="5:107" ht="8.15" customHeight="1">
      <c r="E75" s="169"/>
      <c r="F75" s="170"/>
      <c r="G75" s="121"/>
      <c r="H75" s="122"/>
      <c r="I75" s="122"/>
      <c r="J75" s="122"/>
      <c r="K75" s="122"/>
      <c r="L75" s="123"/>
      <c r="M75" s="106"/>
      <c r="N75" s="107"/>
      <c r="O75" s="107"/>
      <c r="P75" s="107"/>
      <c r="Q75" s="107"/>
      <c r="R75" s="107"/>
      <c r="S75" s="107"/>
      <c r="T75" s="107"/>
      <c r="U75" s="107"/>
      <c r="V75" s="107"/>
      <c r="W75" s="108"/>
      <c r="X75" s="97"/>
      <c r="Y75" s="98"/>
      <c r="Z75" s="98"/>
      <c r="AA75" s="98"/>
      <c r="AB75" s="98"/>
      <c r="AC75" s="98"/>
      <c r="AD75" s="98"/>
      <c r="AE75" s="98"/>
      <c r="AF75" s="98"/>
      <c r="AG75" s="98"/>
      <c r="AH75" s="98"/>
      <c r="AI75" s="98"/>
      <c r="AJ75" s="99"/>
      <c r="AK75" s="97"/>
      <c r="AL75" s="98"/>
      <c r="AM75" s="98"/>
      <c r="AN75" s="98"/>
      <c r="AO75" s="98"/>
      <c r="AP75" s="98"/>
      <c r="AQ75" s="98"/>
      <c r="AR75" s="98"/>
      <c r="AS75" s="98"/>
      <c r="AT75" s="98"/>
      <c r="AU75" s="98"/>
      <c r="AV75" s="98"/>
      <c r="AW75" s="98"/>
      <c r="AX75" s="98"/>
      <c r="AY75" s="98"/>
      <c r="AZ75" s="98"/>
      <c r="BA75" s="98"/>
      <c r="BB75" s="98"/>
      <c r="BC75" s="98"/>
      <c r="BD75" s="98"/>
      <c r="BE75" s="98"/>
      <c r="BF75" s="98"/>
      <c r="BG75" s="99"/>
      <c r="BH75" s="43"/>
      <c r="BI75" s="44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44"/>
      <c r="BV75" s="46"/>
      <c r="BW75" s="140"/>
      <c r="BX75" s="141"/>
      <c r="BY75" s="141"/>
      <c r="BZ75" s="141"/>
      <c r="CA75" s="142"/>
      <c r="CB75" s="88"/>
      <c r="CC75" s="89"/>
      <c r="CD75" s="89"/>
      <c r="CE75" s="89"/>
      <c r="CF75" s="90"/>
      <c r="CG75" s="147"/>
      <c r="CH75" s="141"/>
      <c r="CI75" s="141"/>
      <c r="CJ75" s="141"/>
      <c r="CK75" s="198"/>
      <c r="CL75" s="189"/>
      <c r="CM75" s="190"/>
      <c r="CN75" s="190"/>
      <c r="CO75" s="191"/>
      <c r="CP75" s="63"/>
      <c r="CR75" s="6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</row>
    <row r="76" spans="5:107" ht="8.15" customHeight="1">
      <c r="E76" s="169"/>
      <c r="F76" s="170"/>
      <c r="G76" s="121"/>
      <c r="H76" s="122"/>
      <c r="I76" s="122"/>
      <c r="J76" s="122"/>
      <c r="K76" s="122"/>
      <c r="L76" s="123"/>
      <c r="M76" s="106"/>
      <c r="N76" s="107"/>
      <c r="O76" s="107"/>
      <c r="P76" s="107"/>
      <c r="Q76" s="107"/>
      <c r="R76" s="107"/>
      <c r="S76" s="107"/>
      <c r="T76" s="107"/>
      <c r="U76" s="107"/>
      <c r="V76" s="107"/>
      <c r="W76" s="108"/>
      <c r="X76" s="97"/>
      <c r="Y76" s="98"/>
      <c r="Z76" s="98"/>
      <c r="AA76" s="98"/>
      <c r="AB76" s="98"/>
      <c r="AC76" s="98"/>
      <c r="AD76" s="98"/>
      <c r="AE76" s="98"/>
      <c r="AF76" s="98"/>
      <c r="AG76" s="98"/>
      <c r="AH76" s="98"/>
      <c r="AI76" s="98"/>
      <c r="AJ76" s="99"/>
      <c r="AK76" s="97" t="s">
        <v>83</v>
      </c>
      <c r="AL76" s="98"/>
      <c r="AM76" s="98"/>
      <c r="AN76" s="98"/>
      <c r="AO76" s="98"/>
      <c r="AP76" s="98"/>
      <c r="AQ76" s="98"/>
      <c r="AR76" s="98"/>
      <c r="AS76" s="98"/>
      <c r="AT76" s="98"/>
      <c r="AU76" s="98"/>
      <c r="AV76" s="98"/>
      <c r="AW76" s="98" t="s">
        <v>84</v>
      </c>
      <c r="AX76" s="98"/>
      <c r="AY76" s="98"/>
      <c r="AZ76" s="98"/>
      <c r="BA76" s="98"/>
      <c r="BB76" s="98"/>
      <c r="BC76" s="98"/>
      <c r="BD76" s="98"/>
      <c r="BE76" s="98"/>
      <c r="BF76" s="98"/>
      <c r="BG76" s="99"/>
      <c r="BH76" s="43"/>
      <c r="BI76" s="44"/>
      <c r="BJ76" s="133" t="s">
        <v>92</v>
      </c>
      <c r="BK76" s="133"/>
      <c r="BL76" s="133"/>
      <c r="BM76" s="133"/>
      <c r="BN76" s="27"/>
      <c r="BO76" s="27"/>
      <c r="BP76" s="27"/>
      <c r="BQ76" s="27"/>
      <c r="BR76" s="27"/>
      <c r="BS76" s="27"/>
      <c r="BT76" s="27"/>
      <c r="BU76" s="44"/>
      <c r="BV76" s="46"/>
      <c r="BW76" s="140"/>
      <c r="BX76" s="141"/>
      <c r="BY76" s="141"/>
      <c r="BZ76" s="141"/>
      <c r="CA76" s="142"/>
      <c r="CB76" s="88"/>
      <c r="CC76" s="89"/>
      <c r="CD76" s="89"/>
      <c r="CE76" s="89"/>
      <c r="CF76" s="90"/>
      <c r="CG76" s="147"/>
      <c r="CH76" s="141"/>
      <c r="CI76" s="141"/>
      <c r="CJ76" s="141"/>
      <c r="CK76" s="198"/>
      <c r="CL76" s="189"/>
      <c r="CM76" s="190"/>
      <c r="CN76" s="190"/>
      <c r="CO76" s="191"/>
      <c r="CP76" s="63"/>
      <c r="CR76" s="6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</row>
    <row r="77" spans="5:107" ht="8.15" customHeight="1">
      <c r="E77" s="169"/>
      <c r="F77" s="170"/>
      <c r="G77" s="121"/>
      <c r="H77" s="122"/>
      <c r="I77" s="122"/>
      <c r="J77" s="122"/>
      <c r="K77" s="122"/>
      <c r="L77" s="123"/>
      <c r="M77" s="106"/>
      <c r="N77" s="107"/>
      <c r="O77" s="107"/>
      <c r="P77" s="107"/>
      <c r="Q77" s="107"/>
      <c r="R77" s="107"/>
      <c r="S77" s="107"/>
      <c r="T77" s="107"/>
      <c r="U77" s="107"/>
      <c r="V77" s="107"/>
      <c r="W77" s="108"/>
      <c r="X77" s="97"/>
      <c r="Y77" s="98"/>
      <c r="Z77" s="98"/>
      <c r="AA77" s="98"/>
      <c r="AB77" s="98"/>
      <c r="AC77" s="98"/>
      <c r="AD77" s="98"/>
      <c r="AE77" s="98"/>
      <c r="AF77" s="98"/>
      <c r="AG77" s="98"/>
      <c r="AH77" s="98"/>
      <c r="AI77" s="98"/>
      <c r="AJ77" s="99"/>
      <c r="AK77" s="97"/>
      <c r="AL77" s="98"/>
      <c r="AM77" s="98"/>
      <c r="AN77" s="98"/>
      <c r="AO77" s="98"/>
      <c r="AP77" s="98"/>
      <c r="AQ77" s="98"/>
      <c r="AR77" s="98"/>
      <c r="AS77" s="98"/>
      <c r="AT77" s="98"/>
      <c r="AU77" s="98"/>
      <c r="AV77" s="98"/>
      <c r="AW77" s="98"/>
      <c r="AX77" s="98"/>
      <c r="AY77" s="98"/>
      <c r="AZ77" s="98"/>
      <c r="BA77" s="98"/>
      <c r="BB77" s="98"/>
      <c r="BC77" s="98"/>
      <c r="BD77" s="98"/>
      <c r="BE77" s="98"/>
      <c r="BF77" s="98"/>
      <c r="BG77" s="99"/>
      <c r="BH77" s="43"/>
      <c r="BI77" s="44"/>
      <c r="BJ77" s="133"/>
      <c r="BK77" s="133"/>
      <c r="BL77" s="133"/>
      <c r="BM77" s="133"/>
      <c r="BN77" s="27"/>
      <c r="BO77" s="27"/>
      <c r="BP77" s="27"/>
      <c r="BQ77" s="27"/>
      <c r="BR77" s="27"/>
      <c r="BS77" s="27"/>
      <c r="BT77" s="27"/>
      <c r="BU77" s="44"/>
      <c r="BV77" s="46"/>
      <c r="BW77" s="140"/>
      <c r="BX77" s="141"/>
      <c r="BY77" s="141"/>
      <c r="BZ77" s="141"/>
      <c r="CA77" s="142"/>
      <c r="CB77" s="88"/>
      <c r="CC77" s="89"/>
      <c r="CD77" s="89"/>
      <c r="CE77" s="89"/>
      <c r="CF77" s="90"/>
      <c r="CG77" s="147"/>
      <c r="CH77" s="141"/>
      <c r="CI77" s="141"/>
      <c r="CJ77" s="141"/>
      <c r="CK77" s="198"/>
      <c r="CL77" s="189" t="s">
        <v>95</v>
      </c>
      <c r="CM77" s="190"/>
      <c r="CN77" s="190"/>
      <c r="CO77" s="191"/>
      <c r="CP77" s="63"/>
      <c r="CR77" s="6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</row>
    <row r="78" spans="5:107" ht="8.15" customHeight="1">
      <c r="E78" s="169"/>
      <c r="F78" s="170"/>
      <c r="G78" s="121"/>
      <c r="H78" s="122"/>
      <c r="I78" s="122"/>
      <c r="J78" s="122"/>
      <c r="K78" s="122"/>
      <c r="L78" s="123"/>
      <c r="M78" s="106"/>
      <c r="N78" s="107"/>
      <c r="O78" s="107"/>
      <c r="P78" s="107"/>
      <c r="Q78" s="107"/>
      <c r="R78" s="107"/>
      <c r="S78" s="107"/>
      <c r="T78" s="107"/>
      <c r="U78" s="107"/>
      <c r="V78" s="107"/>
      <c r="W78" s="108"/>
      <c r="X78" s="97"/>
      <c r="Y78" s="98"/>
      <c r="Z78" s="98"/>
      <c r="AA78" s="98"/>
      <c r="AB78" s="98"/>
      <c r="AC78" s="98"/>
      <c r="AD78" s="98"/>
      <c r="AE78" s="98"/>
      <c r="AF78" s="98"/>
      <c r="AG78" s="98"/>
      <c r="AH78" s="98"/>
      <c r="AI78" s="98"/>
      <c r="AJ78" s="99"/>
      <c r="AK78" s="97" t="s">
        <v>98</v>
      </c>
      <c r="AL78" s="98"/>
      <c r="AM78" s="98"/>
      <c r="AN78" s="98"/>
      <c r="AO78" s="98"/>
      <c r="AP78" s="98"/>
      <c r="AQ78" s="98"/>
      <c r="AR78" s="98"/>
      <c r="AS78" s="98"/>
      <c r="AT78" s="98"/>
      <c r="AU78" s="98"/>
      <c r="AV78" s="98"/>
      <c r="AW78" s="98"/>
      <c r="AX78" s="98"/>
      <c r="AY78" s="98"/>
      <c r="AZ78" s="98"/>
      <c r="BA78" s="98"/>
      <c r="BB78" s="98"/>
      <c r="BC78" s="98"/>
      <c r="BD78" s="98"/>
      <c r="BE78" s="98"/>
      <c r="BF78" s="98"/>
      <c r="BG78" s="99"/>
      <c r="BH78" s="43"/>
      <c r="BI78" s="44"/>
      <c r="BJ78" s="282" t="str">
        <f>IF($AW$10="速度","",VLOOKUP(AW10,$CS$62:$CX$65,2,0))</f>
        <v/>
      </c>
      <c r="BK78" s="282"/>
      <c r="BL78" s="282"/>
      <c r="BM78" s="282"/>
      <c r="BN78" s="282"/>
      <c r="BO78" s="282"/>
      <c r="BP78" s="282"/>
      <c r="BQ78" s="282"/>
      <c r="BR78" s="135" t="s">
        <v>88</v>
      </c>
      <c r="BS78" s="135"/>
      <c r="BT78" s="135"/>
      <c r="BU78" s="44"/>
      <c r="BV78" s="46"/>
      <c r="BW78" s="140"/>
      <c r="BX78" s="141"/>
      <c r="BY78" s="141"/>
      <c r="BZ78" s="141"/>
      <c r="CA78" s="142"/>
      <c r="CB78" s="88"/>
      <c r="CC78" s="89"/>
      <c r="CD78" s="89"/>
      <c r="CE78" s="89"/>
      <c r="CF78" s="90"/>
      <c r="CG78" s="147"/>
      <c r="CH78" s="141"/>
      <c r="CI78" s="141"/>
      <c r="CJ78" s="141"/>
      <c r="CK78" s="198"/>
      <c r="CL78" s="189"/>
      <c r="CM78" s="190"/>
      <c r="CN78" s="190"/>
      <c r="CO78" s="191"/>
      <c r="CP78" s="97" t="s">
        <v>102</v>
      </c>
      <c r="CQ78" s="98"/>
      <c r="CR78" s="99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</row>
    <row r="79" spans="5:107" ht="8.15" customHeight="1">
      <c r="E79" s="169"/>
      <c r="F79" s="170"/>
      <c r="G79" s="121"/>
      <c r="H79" s="122"/>
      <c r="I79" s="122"/>
      <c r="J79" s="122"/>
      <c r="K79" s="122"/>
      <c r="L79" s="123"/>
      <c r="M79" s="106"/>
      <c r="N79" s="107"/>
      <c r="O79" s="107"/>
      <c r="P79" s="107"/>
      <c r="Q79" s="107"/>
      <c r="R79" s="107"/>
      <c r="S79" s="107"/>
      <c r="T79" s="107"/>
      <c r="U79" s="107"/>
      <c r="V79" s="107"/>
      <c r="W79" s="108"/>
      <c r="X79" s="97"/>
      <c r="Y79" s="98"/>
      <c r="Z79" s="98"/>
      <c r="AA79" s="98"/>
      <c r="AB79" s="98"/>
      <c r="AC79" s="98"/>
      <c r="AD79" s="98"/>
      <c r="AE79" s="98"/>
      <c r="AF79" s="98"/>
      <c r="AG79" s="98"/>
      <c r="AH79" s="98"/>
      <c r="AI79" s="98"/>
      <c r="AJ79" s="99"/>
      <c r="AK79" s="97"/>
      <c r="AL79" s="98"/>
      <c r="AM79" s="98"/>
      <c r="AN79" s="98"/>
      <c r="AO79" s="98"/>
      <c r="AP79" s="98"/>
      <c r="AQ79" s="98"/>
      <c r="AR79" s="98"/>
      <c r="AS79" s="98"/>
      <c r="AT79" s="98"/>
      <c r="AU79" s="98"/>
      <c r="AV79" s="98"/>
      <c r="AW79" s="98"/>
      <c r="AX79" s="98"/>
      <c r="AY79" s="98"/>
      <c r="AZ79" s="98"/>
      <c r="BA79" s="98"/>
      <c r="BB79" s="98"/>
      <c r="BC79" s="98"/>
      <c r="BD79" s="98"/>
      <c r="BE79" s="98"/>
      <c r="BF79" s="98"/>
      <c r="BG79" s="99"/>
      <c r="BH79" s="43"/>
      <c r="BI79" s="44"/>
      <c r="BJ79" s="283"/>
      <c r="BK79" s="283"/>
      <c r="BL79" s="283"/>
      <c r="BM79" s="283"/>
      <c r="BN79" s="283"/>
      <c r="BO79" s="283"/>
      <c r="BP79" s="283"/>
      <c r="BQ79" s="283"/>
      <c r="BR79" s="135"/>
      <c r="BS79" s="135"/>
      <c r="BT79" s="135"/>
      <c r="BU79" s="44"/>
      <c r="BV79" s="46"/>
      <c r="BW79" s="140"/>
      <c r="BX79" s="141"/>
      <c r="BY79" s="141"/>
      <c r="BZ79" s="141"/>
      <c r="CA79" s="142"/>
      <c r="CB79" s="88"/>
      <c r="CC79" s="89"/>
      <c r="CD79" s="89"/>
      <c r="CE79" s="89"/>
      <c r="CF79" s="90"/>
      <c r="CG79" s="147"/>
      <c r="CH79" s="141"/>
      <c r="CI79" s="141"/>
      <c r="CJ79" s="141"/>
      <c r="CK79" s="198"/>
      <c r="CL79" s="189" t="s">
        <v>96</v>
      </c>
      <c r="CM79" s="190"/>
      <c r="CN79" s="190"/>
      <c r="CO79" s="191"/>
      <c r="CP79" s="97"/>
      <c r="CQ79" s="98"/>
      <c r="CR79" s="99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</row>
    <row r="80" spans="5:107" ht="8.15" customHeight="1">
      <c r="E80" s="171"/>
      <c r="F80" s="172"/>
      <c r="G80" s="124"/>
      <c r="H80" s="125"/>
      <c r="I80" s="125"/>
      <c r="J80" s="125"/>
      <c r="K80" s="125"/>
      <c r="L80" s="126"/>
      <c r="M80" s="109"/>
      <c r="N80" s="110"/>
      <c r="O80" s="110"/>
      <c r="P80" s="110"/>
      <c r="Q80" s="110"/>
      <c r="R80" s="110"/>
      <c r="S80" s="110"/>
      <c r="T80" s="110"/>
      <c r="U80" s="110"/>
      <c r="V80" s="110"/>
      <c r="W80" s="111"/>
      <c r="X80" s="115"/>
      <c r="Y80" s="116"/>
      <c r="Z80" s="116"/>
      <c r="AA80" s="116"/>
      <c r="AB80" s="116"/>
      <c r="AC80" s="116"/>
      <c r="AD80" s="116"/>
      <c r="AE80" s="116"/>
      <c r="AF80" s="116"/>
      <c r="AG80" s="116"/>
      <c r="AH80" s="116"/>
      <c r="AI80" s="116"/>
      <c r="AJ80" s="117"/>
      <c r="AK80" s="56"/>
      <c r="AL80" s="57"/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57"/>
      <c r="AY80" s="57"/>
      <c r="AZ80" s="57"/>
      <c r="BA80" s="57"/>
      <c r="BB80" s="57"/>
      <c r="BC80" s="57"/>
      <c r="BD80" s="57"/>
      <c r="BE80" s="57"/>
      <c r="BF80" s="57"/>
      <c r="BG80" s="58"/>
      <c r="BH80" s="47"/>
      <c r="BI80" s="48"/>
      <c r="BJ80" s="48"/>
      <c r="BK80" s="48"/>
      <c r="BL80" s="48"/>
      <c r="BM80" s="48"/>
      <c r="BN80" s="48"/>
      <c r="BO80" s="48"/>
      <c r="BP80" s="48"/>
      <c r="BQ80" s="48"/>
      <c r="BR80" s="48"/>
      <c r="BS80" s="48"/>
      <c r="BT80" s="48"/>
      <c r="BU80" s="48"/>
      <c r="BV80" s="49"/>
      <c r="BW80" s="243"/>
      <c r="BX80" s="177"/>
      <c r="BY80" s="177"/>
      <c r="BZ80" s="177"/>
      <c r="CA80" s="178"/>
      <c r="CB80" s="249"/>
      <c r="CC80" s="250"/>
      <c r="CD80" s="250"/>
      <c r="CE80" s="250"/>
      <c r="CF80" s="251"/>
      <c r="CG80" s="235"/>
      <c r="CH80" s="177"/>
      <c r="CI80" s="177"/>
      <c r="CJ80" s="177"/>
      <c r="CK80" s="236"/>
      <c r="CL80" s="192"/>
      <c r="CM80" s="193"/>
      <c r="CN80" s="193"/>
      <c r="CO80" s="194"/>
      <c r="CP80" s="115"/>
      <c r="CQ80" s="116"/>
      <c r="CR80" s="117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</row>
    <row r="81" spans="5:107" ht="8.15" customHeight="1">
      <c r="E81" s="167" t="s">
        <v>63</v>
      </c>
      <c r="F81" s="168"/>
      <c r="G81" s="118" t="s">
        <v>68</v>
      </c>
      <c r="H81" s="119"/>
      <c r="I81" s="119"/>
      <c r="J81" s="119"/>
      <c r="K81" s="119"/>
      <c r="L81" s="120"/>
      <c r="M81" s="112" t="s">
        <v>64</v>
      </c>
      <c r="N81" s="113"/>
      <c r="O81" s="113"/>
      <c r="P81" s="113"/>
      <c r="Q81" s="113"/>
      <c r="R81" s="113"/>
      <c r="S81" s="113"/>
      <c r="T81" s="113"/>
      <c r="U81" s="113"/>
      <c r="V81" s="113"/>
      <c r="W81" s="114"/>
      <c r="X81" s="378" t="s">
        <v>61</v>
      </c>
      <c r="Y81" s="379"/>
      <c r="Z81" s="379"/>
      <c r="AA81" s="379"/>
      <c r="AB81" s="379"/>
      <c r="AC81" s="379"/>
      <c r="AD81" s="379"/>
      <c r="AE81" s="379"/>
      <c r="AF81" s="379"/>
      <c r="AG81" s="379"/>
      <c r="AH81" s="379"/>
      <c r="AI81" s="379"/>
      <c r="AJ81" s="380"/>
      <c r="AK81" s="203" t="s">
        <v>137</v>
      </c>
      <c r="AL81" s="204"/>
      <c r="AM81" s="204"/>
      <c r="AN81" s="204"/>
      <c r="AO81" s="204"/>
      <c r="AP81" s="204"/>
      <c r="AQ81" s="204"/>
      <c r="AR81" s="204"/>
      <c r="AS81" s="204"/>
      <c r="AT81" s="204"/>
      <c r="AU81" s="204"/>
      <c r="AV81" s="204"/>
      <c r="AW81" s="204"/>
      <c r="AX81" s="204"/>
      <c r="AY81" s="204"/>
      <c r="AZ81" s="204"/>
      <c r="BA81" s="204"/>
      <c r="BB81" s="204"/>
      <c r="BC81" s="204"/>
      <c r="BD81" s="204"/>
      <c r="BE81" s="204"/>
      <c r="BF81" s="204"/>
      <c r="BG81" s="205"/>
      <c r="BH81" s="70"/>
      <c r="BI81" s="71"/>
      <c r="BJ81" s="71"/>
      <c r="BK81" s="71"/>
      <c r="BL81" s="71"/>
      <c r="BM81" s="71"/>
      <c r="BN81" s="71"/>
      <c r="BO81" s="71"/>
      <c r="BP81" s="71"/>
      <c r="BQ81" s="71"/>
      <c r="BR81" s="71"/>
      <c r="BS81" s="71"/>
      <c r="BT81" s="71"/>
      <c r="BU81" s="71"/>
      <c r="BV81" s="72"/>
      <c r="BW81" s="372" t="str">
        <f>IF(OR(BJ94="",BJ87="",BJ87="不明"),"",IF(AND(AB90&lt;=BJ94,BJ94&lt;=AB95,BJ94-(BJ87-BJ94)&gt;=AB90),"○",""))</f>
        <v/>
      </c>
      <c r="BX81" s="265"/>
      <c r="BY81" s="265"/>
      <c r="BZ81" s="265"/>
      <c r="CA81" s="373"/>
      <c r="CB81" s="138" t="str">
        <f>IF(BJ87="不明","〇",IF(BJ94="","",IF(BJ94&lt;AB90,"",IF(BJ94-(BJ87-BJ94)&lt;AB90,"〇",""))))</f>
        <v/>
      </c>
      <c r="CC81" s="138"/>
      <c r="CD81" s="138"/>
      <c r="CE81" s="138"/>
      <c r="CF81" s="139"/>
      <c r="CG81" s="264" t="str">
        <f>IF(BJ94="","",IF(OR(BJ94&lt;AB90,AB95&lt;BJ94),"○",""))</f>
        <v/>
      </c>
      <c r="CH81" s="265"/>
      <c r="CI81" s="265"/>
      <c r="CJ81" s="265"/>
      <c r="CK81" s="266"/>
      <c r="CL81" s="112" t="s">
        <v>135</v>
      </c>
      <c r="CM81" s="113"/>
      <c r="CN81" s="113"/>
      <c r="CO81" s="11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</row>
    <row r="82" spans="5:107" ht="8.15" customHeight="1">
      <c r="E82" s="169"/>
      <c r="F82" s="170"/>
      <c r="G82" s="121"/>
      <c r="H82" s="122"/>
      <c r="I82" s="122"/>
      <c r="J82" s="122"/>
      <c r="K82" s="122"/>
      <c r="L82" s="123"/>
      <c r="M82" s="97"/>
      <c r="N82" s="98"/>
      <c r="O82" s="98"/>
      <c r="P82" s="98"/>
      <c r="Q82" s="98"/>
      <c r="R82" s="98"/>
      <c r="S82" s="98"/>
      <c r="T82" s="98"/>
      <c r="U82" s="98"/>
      <c r="V82" s="98"/>
      <c r="W82" s="99"/>
      <c r="X82" s="381"/>
      <c r="Y82" s="382"/>
      <c r="Z82" s="382"/>
      <c r="AA82" s="382"/>
      <c r="AB82" s="382"/>
      <c r="AC82" s="382"/>
      <c r="AD82" s="382"/>
      <c r="AE82" s="382"/>
      <c r="AF82" s="382"/>
      <c r="AG82" s="382"/>
      <c r="AH82" s="382"/>
      <c r="AI82" s="382"/>
      <c r="AJ82" s="383"/>
      <c r="AK82" s="127"/>
      <c r="AL82" s="128"/>
      <c r="AM82" s="128"/>
      <c r="AN82" s="128"/>
      <c r="AO82" s="128"/>
      <c r="AP82" s="128"/>
      <c r="AQ82" s="128"/>
      <c r="AR82" s="128"/>
      <c r="AS82" s="128"/>
      <c r="AT82" s="128"/>
      <c r="AU82" s="128"/>
      <c r="AV82" s="128"/>
      <c r="AW82" s="128"/>
      <c r="AX82" s="128"/>
      <c r="AY82" s="128"/>
      <c r="AZ82" s="128"/>
      <c r="BA82" s="128"/>
      <c r="BB82" s="128"/>
      <c r="BC82" s="128"/>
      <c r="BD82" s="128"/>
      <c r="BE82" s="128"/>
      <c r="BF82" s="128"/>
      <c r="BG82" s="129"/>
      <c r="BH82" s="73"/>
      <c r="BI82" s="74"/>
      <c r="BJ82" s="74"/>
      <c r="BK82" s="74"/>
      <c r="BL82" s="74"/>
      <c r="BM82" s="74"/>
      <c r="BN82" s="74"/>
      <c r="BO82" s="74"/>
      <c r="BP82" s="74"/>
      <c r="BQ82" s="74"/>
      <c r="BR82" s="74"/>
      <c r="BS82" s="74"/>
      <c r="BT82" s="74"/>
      <c r="BU82" s="74"/>
      <c r="BV82" s="75"/>
      <c r="BW82" s="374"/>
      <c r="BX82" s="268"/>
      <c r="BY82" s="268"/>
      <c r="BZ82" s="268"/>
      <c r="CA82" s="375"/>
      <c r="CB82" s="141"/>
      <c r="CC82" s="141"/>
      <c r="CD82" s="141"/>
      <c r="CE82" s="141"/>
      <c r="CF82" s="142"/>
      <c r="CG82" s="267"/>
      <c r="CH82" s="268"/>
      <c r="CI82" s="268"/>
      <c r="CJ82" s="268"/>
      <c r="CK82" s="269"/>
      <c r="CL82" s="97"/>
      <c r="CM82" s="98"/>
      <c r="CN82" s="98"/>
      <c r="CO82" s="99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</row>
    <row r="83" spans="5:107" ht="8.15" customHeight="1">
      <c r="E83" s="169"/>
      <c r="F83" s="170"/>
      <c r="G83" s="121"/>
      <c r="H83" s="122"/>
      <c r="I83" s="122"/>
      <c r="J83" s="122"/>
      <c r="K83" s="122"/>
      <c r="L83" s="123"/>
      <c r="M83" s="97"/>
      <c r="N83" s="98"/>
      <c r="O83" s="98"/>
      <c r="P83" s="98"/>
      <c r="Q83" s="98"/>
      <c r="R83" s="98"/>
      <c r="S83" s="98"/>
      <c r="T83" s="98"/>
      <c r="U83" s="98"/>
      <c r="V83" s="98"/>
      <c r="W83" s="99"/>
      <c r="X83" s="127" t="s">
        <v>75</v>
      </c>
      <c r="Y83" s="128"/>
      <c r="Z83" s="128"/>
      <c r="AA83" s="128"/>
      <c r="AB83" s="128"/>
      <c r="AC83" s="128"/>
      <c r="AD83" s="128"/>
      <c r="AE83" s="128"/>
      <c r="AF83" s="128"/>
      <c r="AG83" s="128"/>
      <c r="AH83" s="128"/>
      <c r="AI83" s="128"/>
      <c r="AJ83" s="129"/>
      <c r="AK83" s="127"/>
      <c r="AL83" s="128"/>
      <c r="AM83" s="128"/>
      <c r="AN83" s="128"/>
      <c r="AO83" s="128"/>
      <c r="AP83" s="128"/>
      <c r="AQ83" s="128"/>
      <c r="AR83" s="128"/>
      <c r="AS83" s="128"/>
      <c r="AT83" s="128"/>
      <c r="AU83" s="128"/>
      <c r="AV83" s="128"/>
      <c r="AW83" s="128"/>
      <c r="AX83" s="128"/>
      <c r="AY83" s="128"/>
      <c r="AZ83" s="128"/>
      <c r="BA83" s="128"/>
      <c r="BB83" s="128"/>
      <c r="BC83" s="128"/>
      <c r="BD83" s="128"/>
      <c r="BE83" s="128"/>
      <c r="BF83" s="128"/>
      <c r="BG83" s="129"/>
      <c r="BH83" s="68"/>
      <c r="BI83" s="69"/>
      <c r="BJ83" s="173" t="s">
        <v>113</v>
      </c>
      <c r="BK83" s="173"/>
      <c r="BL83" s="173"/>
      <c r="BM83" s="173"/>
      <c r="BN83" s="173"/>
      <c r="BO83" s="173"/>
      <c r="BP83" s="173"/>
      <c r="BQ83" s="29"/>
      <c r="BR83" s="29"/>
      <c r="BS83" s="29"/>
      <c r="BT83" s="29"/>
      <c r="BU83" s="2"/>
      <c r="BV83" s="76"/>
      <c r="BW83" s="374"/>
      <c r="BX83" s="268"/>
      <c r="BY83" s="268"/>
      <c r="BZ83" s="268"/>
      <c r="CA83" s="375"/>
      <c r="CB83" s="141"/>
      <c r="CC83" s="141"/>
      <c r="CD83" s="141"/>
      <c r="CE83" s="141"/>
      <c r="CF83" s="142"/>
      <c r="CG83" s="267"/>
      <c r="CH83" s="268"/>
      <c r="CI83" s="268"/>
      <c r="CJ83" s="268"/>
      <c r="CK83" s="269"/>
      <c r="CL83" s="97"/>
      <c r="CM83" s="98"/>
      <c r="CN83" s="98"/>
      <c r="CO83" s="99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</row>
    <row r="84" spans="5:107" ht="8.15" customHeight="1">
      <c r="E84" s="169"/>
      <c r="F84" s="170"/>
      <c r="G84" s="121"/>
      <c r="H84" s="122"/>
      <c r="I84" s="122"/>
      <c r="J84" s="122"/>
      <c r="K84" s="122"/>
      <c r="L84" s="123"/>
      <c r="M84" s="97"/>
      <c r="N84" s="98"/>
      <c r="O84" s="98"/>
      <c r="P84" s="98"/>
      <c r="Q84" s="98"/>
      <c r="R84" s="98"/>
      <c r="S84" s="98"/>
      <c r="T84" s="98"/>
      <c r="U84" s="98"/>
      <c r="V84" s="98"/>
      <c r="W84" s="99"/>
      <c r="X84" s="127"/>
      <c r="Y84" s="128"/>
      <c r="Z84" s="128"/>
      <c r="AA84" s="128"/>
      <c r="AB84" s="128"/>
      <c r="AC84" s="128"/>
      <c r="AD84" s="128"/>
      <c r="AE84" s="128"/>
      <c r="AF84" s="128"/>
      <c r="AG84" s="128"/>
      <c r="AH84" s="128"/>
      <c r="AI84" s="128"/>
      <c r="AJ84" s="129"/>
      <c r="AK84" s="127"/>
      <c r="AL84" s="128"/>
      <c r="AM84" s="128"/>
      <c r="AN84" s="128"/>
      <c r="AO84" s="128"/>
      <c r="AP84" s="128"/>
      <c r="AQ84" s="128"/>
      <c r="AR84" s="128"/>
      <c r="AS84" s="128"/>
      <c r="AT84" s="128"/>
      <c r="AU84" s="128"/>
      <c r="AV84" s="128"/>
      <c r="AW84" s="128"/>
      <c r="AX84" s="128"/>
      <c r="AY84" s="128"/>
      <c r="AZ84" s="128"/>
      <c r="BA84" s="128"/>
      <c r="BB84" s="128"/>
      <c r="BC84" s="128"/>
      <c r="BD84" s="128"/>
      <c r="BE84" s="128"/>
      <c r="BF84" s="128"/>
      <c r="BG84" s="129"/>
      <c r="BH84" s="68"/>
      <c r="BI84" s="69"/>
      <c r="BJ84" s="173"/>
      <c r="BK84" s="173"/>
      <c r="BL84" s="173"/>
      <c r="BM84" s="173"/>
      <c r="BN84" s="173"/>
      <c r="BO84" s="173"/>
      <c r="BP84" s="173"/>
      <c r="BU84" s="2"/>
      <c r="BV84" s="76"/>
      <c r="BW84" s="374"/>
      <c r="BX84" s="268"/>
      <c r="BY84" s="268"/>
      <c r="BZ84" s="268"/>
      <c r="CA84" s="375"/>
      <c r="CB84" s="141"/>
      <c r="CC84" s="141"/>
      <c r="CD84" s="141"/>
      <c r="CE84" s="141"/>
      <c r="CF84" s="142"/>
      <c r="CG84" s="267"/>
      <c r="CH84" s="268"/>
      <c r="CI84" s="268"/>
      <c r="CJ84" s="268"/>
      <c r="CK84" s="269"/>
      <c r="CL84" s="97"/>
      <c r="CM84" s="98"/>
      <c r="CN84" s="98"/>
      <c r="CO84" s="99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</row>
    <row r="85" spans="5:107" ht="8.15" customHeight="1">
      <c r="E85" s="169"/>
      <c r="F85" s="170"/>
      <c r="G85" s="121"/>
      <c r="H85" s="122"/>
      <c r="I85" s="122"/>
      <c r="J85" s="122"/>
      <c r="K85" s="122"/>
      <c r="L85" s="123"/>
      <c r="M85" s="97"/>
      <c r="N85" s="98"/>
      <c r="O85" s="98"/>
      <c r="P85" s="98"/>
      <c r="Q85" s="98"/>
      <c r="R85" s="98"/>
      <c r="S85" s="98"/>
      <c r="T85" s="98"/>
      <c r="U85" s="98"/>
      <c r="V85" s="98"/>
      <c r="W85" s="99"/>
      <c r="X85" s="127"/>
      <c r="Y85" s="128"/>
      <c r="Z85" s="128"/>
      <c r="AA85" s="128"/>
      <c r="AB85" s="128"/>
      <c r="AC85" s="128"/>
      <c r="AD85" s="128"/>
      <c r="AE85" s="128"/>
      <c r="AF85" s="128"/>
      <c r="AG85" s="128"/>
      <c r="AH85" s="128"/>
      <c r="AI85" s="128"/>
      <c r="AJ85" s="129"/>
      <c r="AK85" s="127"/>
      <c r="AL85" s="128"/>
      <c r="AM85" s="128"/>
      <c r="AN85" s="128"/>
      <c r="AO85" s="128"/>
      <c r="AP85" s="128"/>
      <c r="AQ85" s="128"/>
      <c r="AR85" s="128"/>
      <c r="AS85" s="128"/>
      <c r="AT85" s="128"/>
      <c r="AU85" s="128"/>
      <c r="AV85" s="128"/>
      <c r="AW85" s="128"/>
      <c r="AX85" s="128"/>
      <c r="AY85" s="128"/>
      <c r="AZ85" s="128"/>
      <c r="BA85" s="128"/>
      <c r="BB85" s="128"/>
      <c r="BC85" s="128"/>
      <c r="BD85" s="128"/>
      <c r="BE85" s="128"/>
      <c r="BF85" s="128"/>
      <c r="BG85" s="129"/>
      <c r="BH85" s="68"/>
      <c r="BI85" s="69"/>
      <c r="BJ85" s="173"/>
      <c r="BK85" s="173"/>
      <c r="BL85" s="173"/>
      <c r="BM85" s="173"/>
      <c r="BN85" s="173"/>
      <c r="BO85" s="173"/>
      <c r="BP85" s="173"/>
      <c r="BU85" s="2"/>
      <c r="BV85" s="76"/>
      <c r="BW85" s="374"/>
      <c r="BX85" s="268"/>
      <c r="BY85" s="268"/>
      <c r="BZ85" s="268"/>
      <c r="CA85" s="375"/>
      <c r="CB85" s="141"/>
      <c r="CC85" s="141"/>
      <c r="CD85" s="141"/>
      <c r="CE85" s="141"/>
      <c r="CF85" s="142"/>
      <c r="CG85" s="267"/>
      <c r="CH85" s="268"/>
      <c r="CI85" s="268"/>
      <c r="CJ85" s="268"/>
      <c r="CK85" s="269"/>
      <c r="CL85" s="97"/>
      <c r="CM85" s="98"/>
      <c r="CN85" s="98"/>
      <c r="CO85" s="99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</row>
    <row r="86" spans="5:107" ht="8.15" customHeight="1">
      <c r="E86" s="169"/>
      <c r="F86" s="170"/>
      <c r="G86" s="121"/>
      <c r="H86" s="122"/>
      <c r="I86" s="122"/>
      <c r="J86" s="122"/>
      <c r="K86" s="122"/>
      <c r="L86" s="123"/>
      <c r="M86" s="97"/>
      <c r="N86" s="98"/>
      <c r="O86" s="98"/>
      <c r="P86" s="98"/>
      <c r="Q86" s="98"/>
      <c r="R86" s="98"/>
      <c r="S86" s="98"/>
      <c r="T86" s="98"/>
      <c r="U86" s="98"/>
      <c r="V86" s="98"/>
      <c r="W86" s="99"/>
      <c r="X86" s="127"/>
      <c r="Y86" s="128"/>
      <c r="Z86" s="128"/>
      <c r="AA86" s="128"/>
      <c r="AB86" s="128"/>
      <c r="AC86" s="128"/>
      <c r="AD86" s="128"/>
      <c r="AE86" s="128"/>
      <c r="AF86" s="128"/>
      <c r="AG86" s="128"/>
      <c r="AH86" s="128"/>
      <c r="AI86" s="128"/>
      <c r="AJ86" s="129"/>
      <c r="AK86" s="127"/>
      <c r="AL86" s="128"/>
      <c r="AM86" s="128"/>
      <c r="AN86" s="128"/>
      <c r="AO86" s="128"/>
      <c r="AP86" s="128"/>
      <c r="AQ86" s="128"/>
      <c r="AR86" s="128"/>
      <c r="AS86" s="128"/>
      <c r="AT86" s="128"/>
      <c r="AU86" s="128"/>
      <c r="AV86" s="128"/>
      <c r="AW86" s="128"/>
      <c r="AX86" s="128"/>
      <c r="AY86" s="128"/>
      <c r="AZ86" s="128"/>
      <c r="BA86" s="128"/>
      <c r="BB86" s="128"/>
      <c r="BC86" s="128"/>
      <c r="BD86" s="128"/>
      <c r="BE86" s="128"/>
      <c r="BF86" s="128"/>
      <c r="BG86" s="129"/>
      <c r="BH86" s="68"/>
      <c r="BI86" s="69"/>
      <c r="BN86" s="14"/>
      <c r="BO86" s="14"/>
      <c r="BP86" s="14"/>
      <c r="BQ86" s="14"/>
      <c r="BR86" s="27"/>
      <c r="BS86" s="27"/>
      <c r="BT86" s="27"/>
      <c r="BU86" s="2"/>
      <c r="BV86" s="76"/>
      <c r="BW86" s="374"/>
      <c r="BX86" s="268"/>
      <c r="BY86" s="268"/>
      <c r="BZ86" s="268"/>
      <c r="CA86" s="375"/>
      <c r="CB86" s="141"/>
      <c r="CC86" s="141"/>
      <c r="CD86" s="141"/>
      <c r="CE86" s="141"/>
      <c r="CF86" s="142"/>
      <c r="CG86" s="267"/>
      <c r="CH86" s="268"/>
      <c r="CI86" s="268"/>
      <c r="CJ86" s="268"/>
      <c r="CK86" s="269"/>
      <c r="CL86" s="97"/>
      <c r="CM86" s="98"/>
      <c r="CN86" s="98"/>
      <c r="CO86" s="99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</row>
    <row r="87" spans="5:107" ht="8.15" customHeight="1">
      <c r="E87" s="169"/>
      <c r="F87" s="170"/>
      <c r="G87" s="121"/>
      <c r="H87" s="122"/>
      <c r="I87" s="122"/>
      <c r="J87" s="122"/>
      <c r="K87" s="122"/>
      <c r="L87" s="123"/>
      <c r="M87" s="97"/>
      <c r="N87" s="98"/>
      <c r="O87" s="98"/>
      <c r="P87" s="98"/>
      <c r="Q87" s="98"/>
      <c r="R87" s="98"/>
      <c r="S87" s="98"/>
      <c r="T87" s="98"/>
      <c r="U87" s="98"/>
      <c r="V87" s="98"/>
      <c r="W87" s="99"/>
      <c r="X87" s="127"/>
      <c r="Y87" s="128"/>
      <c r="Z87" s="128"/>
      <c r="AA87" s="128"/>
      <c r="AB87" s="128"/>
      <c r="AC87" s="128"/>
      <c r="AD87" s="128"/>
      <c r="AE87" s="128"/>
      <c r="AF87" s="128"/>
      <c r="AG87" s="128"/>
      <c r="AH87" s="128"/>
      <c r="AI87" s="128"/>
      <c r="AJ87" s="129"/>
      <c r="AK87" s="127"/>
      <c r="AL87" s="128"/>
      <c r="AM87" s="128"/>
      <c r="AN87" s="128"/>
      <c r="AO87" s="128"/>
      <c r="AP87" s="128"/>
      <c r="AQ87" s="128"/>
      <c r="AR87" s="128"/>
      <c r="AS87" s="128"/>
      <c r="AT87" s="128"/>
      <c r="AU87" s="128"/>
      <c r="AV87" s="128"/>
      <c r="AW87" s="128"/>
      <c r="AX87" s="128"/>
      <c r="AY87" s="128"/>
      <c r="AZ87" s="128"/>
      <c r="BA87" s="128"/>
      <c r="BB87" s="128"/>
      <c r="BC87" s="128"/>
      <c r="BD87" s="128"/>
      <c r="BE87" s="128"/>
      <c r="BF87" s="128"/>
      <c r="BG87" s="129"/>
      <c r="BH87" s="28"/>
      <c r="BI87" s="29"/>
      <c r="BJ87" s="179"/>
      <c r="BK87" s="179"/>
      <c r="BL87" s="179"/>
      <c r="BM87" s="179"/>
      <c r="BN87" s="179"/>
      <c r="BO87" s="179"/>
      <c r="BP87" s="179"/>
      <c r="BQ87" s="179"/>
      <c r="BR87" s="133" t="s">
        <v>16</v>
      </c>
      <c r="BS87" s="133"/>
      <c r="BT87" s="133"/>
      <c r="BU87" s="29"/>
      <c r="BV87" s="30"/>
      <c r="BW87" s="374"/>
      <c r="BX87" s="268"/>
      <c r="BY87" s="268"/>
      <c r="BZ87" s="268"/>
      <c r="CA87" s="375"/>
      <c r="CB87" s="141"/>
      <c r="CC87" s="141"/>
      <c r="CD87" s="141"/>
      <c r="CE87" s="141"/>
      <c r="CF87" s="142"/>
      <c r="CG87" s="267"/>
      <c r="CH87" s="268"/>
      <c r="CI87" s="268"/>
      <c r="CJ87" s="268"/>
      <c r="CK87" s="269"/>
      <c r="CL87" s="97"/>
      <c r="CM87" s="98"/>
      <c r="CN87" s="98"/>
      <c r="CO87" s="99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</row>
    <row r="88" spans="5:107" ht="8.15" customHeight="1">
      <c r="E88" s="169"/>
      <c r="F88" s="170"/>
      <c r="G88" s="121"/>
      <c r="H88" s="122"/>
      <c r="I88" s="122"/>
      <c r="J88" s="122"/>
      <c r="K88" s="122"/>
      <c r="L88" s="123"/>
      <c r="M88" s="97"/>
      <c r="N88" s="98"/>
      <c r="O88" s="98"/>
      <c r="P88" s="98"/>
      <c r="Q88" s="98"/>
      <c r="R88" s="98"/>
      <c r="S88" s="98"/>
      <c r="T88" s="98"/>
      <c r="U88" s="98"/>
      <c r="V88" s="98"/>
      <c r="W88" s="99"/>
      <c r="X88" s="54"/>
      <c r="Y88" s="130" t="s">
        <v>65</v>
      </c>
      <c r="Z88" s="130"/>
      <c r="AA88" s="130"/>
      <c r="AB88" s="130"/>
      <c r="AC88" s="130"/>
      <c r="AD88" s="130"/>
      <c r="AE88" s="52"/>
      <c r="AF88" s="52"/>
      <c r="AG88" s="52"/>
      <c r="AH88" s="52"/>
      <c r="AI88" s="52"/>
      <c r="AJ88" s="55"/>
      <c r="AK88" s="127" t="s">
        <v>133</v>
      </c>
      <c r="AL88" s="128"/>
      <c r="AM88" s="128"/>
      <c r="AN88" s="128"/>
      <c r="AO88" s="128"/>
      <c r="AP88" s="128"/>
      <c r="AQ88" s="128"/>
      <c r="AR88" s="128"/>
      <c r="AS88" s="128"/>
      <c r="AT88" s="128"/>
      <c r="AU88" s="128"/>
      <c r="AV88" s="128"/>
      <c r="AW88" s="128"/>
      <c r="AX88" s="128"/>
      <c r="AY88" s="128"/>
      <c r="AZ88" s="128"/>
      <c r="BA88" s="128"/>
      <c r="BB88" s="128"/>
      <c r="BC88" s="128"/>
      <c r="BD88" s="128"/>
      <c r="BE88" s="128"/>
      <c r="BF88" s="128"/>
      <c r="BG88" s="129"/>
      <c r="BH88" s="28"/>
      <c r="BI88" s="29"/>
      <c r="BJ88" s="180"/>
      <c r="BK88" s="180"/>
      <c r="BL88" s="180"/>
      <c r="BM88" s="180"/>
      <c r="BN88" s="180"/>
      <c r="BO88" s="180"/>
      <c r="BP88" s="180"/>
      <c r="BQ88" s="180"/>
      <c r="BR88" s="135"/>
      <c r="BS88" s="135"/>
      <c r="BT88" s="135"/>
      <c r="BU88" s="29"/>
      <c r="BV88" s="30"/>
      <c r="BW88" s="374"/>
      <c r="BX88" s="268"/>
      <c r="BY88" s="268"/>
      <c r="BZ88" s="268"/>
      <c r="CA88" s="375"/>
      <c r="CB88" s="141"/>
      <c r="CC88" s="141"/>
      <c r="CD88" s="141"/>
      <c r="CE88" s="141"/>
      <c r="CF88" s="142"/>
      <c r="CG88" s="267"/>
      <c r="CH88" s="268"/>
      <c r="CI88" s="268"/>
      <c r="CJ88" s="268"/>
      <c r="CK88" s="269"/>
      <c r="CL88" s="97"/>
      <c r="CM88" s="98"/>
      <c r="CN88" s="98"/>
      <c r="CO88" s="99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</row>
    <row r="89" spans="5:107" ht="8.15" customHeight="1">
      <c r="E89" s="169"/>
      <c r="F89" s="170"/>
      <c r="G89" s="121"/>
      <c r="H89" s="122"/>
      <c r="I89" s="122"/>
      <c r="J89" s="122"/>
      <c r="K89" s="122"/>
      <c r="L89" s="123"/>
      <c r="M89" s="97"/>
      <c r="N89" s="98"/>
      <c r="O89" s="98"/>
      <c r="P89" s="98"/>
      <c r="Q89" s="98"/>
      <c r="R89" s="98"/>
      <c r="S89" s="98"/>
      <c r="T89" s="98"/>
      <c r="U89" s="98"/>
      <c r="V89" s="98"/>
      <c r="W89" s="99"/>
      <c r="X89" s="54"/>
      <c r="Y89" s="130"/>
      <c r="Z89" s="130"/>
      <c r="AA89" s="130"/>
      <c r="AB89" s="130"/>
      <c r="AC89" s="130"/>
      <c r="AD89" s="130"/>
      <c r="AE89" s="52"/>
      <c r="AF89" s="52"/>
      <c r="AG89" s="52"/>
      <c r="AH89" s="52"/>
      <c r="AI89" s="52"/>
      <c r="AJ89" s="55"/>
      <c r="AK89" s="127"/>
      <c r="AL89" s="128"/>
      <c r="AM89" s="128"/>
      <c r="AN89" s="128"/>
      <c r="AO89" s="128"/>
      <c r="AP89" s="128"/>
      <c r="AQ89" s="128"/>
      <c r="AR89" s="128"/>
      <c r="AS89" s="128"/>
      <c r="AT89" s="128"/>
      <c r="AU89" s="128"/>
      <c r="AV89" s="128"/>
      <c r="AW89" s="128"/>
      <c r="AX89" s="128"/>
      <c r="AY89" s="128"/>
      <c r="AZ89" s="128"/>
      <c r="BA89" s="128"/>
      <c r="BB89" s="128"/>
      <c r="BC89" s="128"/>
      <c r="BD89" s="128"/>
      <c r="BE89" s="128"/>
      <c r="BF89" s="128"/>
      <c r="BG89" s="129"/>
      <c r="BH89" s="28"/>
      <c r="BI89" s="29"/>
      <c r="BU89" s="29"/>
      <c r="BV89" s="30"/>
      <c r="BW89" s="374"/>
      <c r="BX89" s="268"/>
      <c r="BY89" s="268"/>
      <c r="BZ89" s="268"/>
      <c r="CA89" s="375"/>
      <c r="CB89" s="141"/>
      <c r="CC89" s="141"/>
      <c r="CD89" s="141"/>
      <c r="CE89" s="141"/>
      <c r="CF89" s="142"/>
      <c r="CG89" s="267"/>
      <c r="CH89" s="268"/>
      <c r="CI89" s="268"/>
      <c r="CJ89" s="268"/>
      <c r="CK89" s="269"/>
      <c r="CL89" s="97"/>
      <c r="CM89" s="98"/>
      <c r="CN89" s="98"/>
      <c r="CO89" s="99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</row>
    <row r="90" spans="5:107" ht="5.5" customHeight="1">
      <c r="E90" s="169"/>
      <c r="F90" s="170"/>
      <c r="G90" s="121"/>
      <c r="H90" s="122"/>
      <c r="I90" s="122"/>
      <c r="J90" s="122"/>
      <c r="K90" s="122"/>
      <c r="L90" s="123"/>
      <c r="M90" s="97"/>
      <c r="N90" s="98"/>
      <c r="O90" s="98"/>
      <c r="P90" s="98"/>
      <c r="Q90" s="98"/>
      <c r="R90" s="98"/>
      <c r="S90" s="98"/>
      <c r="T90" s="98"/>
      <c r="U90" s="98"/>
      <c r="V90" s="98"/>
      <c r="W90" s="99"/>
      <c r="X90" s="54"/>
      <c r="Y90" s="52"/>
      <c r="Z90" s="52"/>
      <c r="AA90" s="52"/>
      <c r="AB90" s="131" t="str">
        <f>IF(AW12="駆動方式","",VLOOKUP(AW12,$CS$53:$CT$55,2,0))</f>
        <v/>
      </c>
      <c r="AC90" s="131"/>
      <c r="AD90" s="131"/>
      <c r="AE90" s="131"/>
      <c r="AF90" s="131"/>
      <c r="AG90" s="131"/>
      <c r="AH90" s="133" t="s">
        <v>16</v>
      </c>
      <c r="AI90" s="133"/>
      <c r="AJ90" s="134"/>
      <c r="AK90" s="127"/>
      <c r="AL90" s="128"/>
      <c r="AM90" s="128"/>
      <c r="AN90" s="128"/>
      <c r="AO90" s="128"/>
      <c r="AP90" s="128"/>
      <c r="AQ90" s="128"/>
      <c r="AR90" s="128"/>
      <c r="AS90" s="128"/>
      <c r="AT90" s="128"/>
      <c r="AU90" s="128"/>
      <c r="AV90" s="128"/>
      <c r="AW90" s="128"/>
      <c r="AX90" s="128"/>
      <c r="AY90" s="128"/>
      <c r="AZ90" s="128"/>
      <c r="BA90" s="128"/>
      <c r="BB90" s="128"/>
      <c r="BC90" s="128"/>
      <c r="BD90" s="128"/>
      <c r="BE90" s="128"/>
      <c r="BF90" s="128"/>
      <c r="BG90" s="129"/>
      <c r="BH90" s="28"/>
      <c r="BI90" s="29"/>
      <c r="BJ90" s="173" t="s">
        <v>114</v>
      </c>
      <c r="BK90" s="173"/>
      <c r="BL90" s="173"/>
      <c r="BM90" s="173"/>
      <c r="BN90" s="173"/>
      <c r="BO90" s="173"/>
      <c r="BP90" s="173"/>
      <c r="BQ90" s="29"/>
      <c r="BR90" s="29"/>
      <c r="BS90" s="29"/>
      <c r="BT90" s="29"/>
      <c r="BU90" s="29"/>
      <c r="BV90" s="30"/>
      <c r="BW90" s="374"/>
      <c r="BX90" s="268"/>
      <c r="BY90" s="268"/>
      <c r="BZ90" s="268"/>
      <c r="CA90" s="375"/>
      <c r="CB90" s="141"/>
      <c r="CC90" s="141"/>
      <c r="CD90" s="141"/>
      <c r="CE90" s="141"/>
      <c r="CF90" s="142"/>
      <c r="CG90" s="267"/>
      <c r="CH90" s="268"/>
      <c r="CI90" s="268"/>
      <c r="CJ90" s="268"/>
      <c r="CK90" s="269"/>
      <c r="CL90" s="97"/>
      <c r="CM90" s="98"/>
      <c r="CN90" s="98"/>
      <c r="CO90" s="99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</row>
    <row r="91" spans="5:107" ht="5.5" customHeight="1">
      <c r="E91" s="169"/>
      <c r="F91" s="170"/>
      <c r="G91" s="121"/>
      <c r="H91" s="122"/>
      <c r="I91" s="122"/>
      <c r="J91" s="122"/>
      <c r="K91" s="122"/>
      <c r="L91" s="123"/>
      <c r="M91" s="97"/>
      <c r="N91" s="98"/>
      <c r="O91" s="98"/>
      <c r="P91" s="98"/>
      <c r="Q91" s="98"/>
      <c r="R91" s="98"/>
      <c r="S91" s="98"/>
      <c r="T91" s="98"/>
      <c r="U91" s="98"/>
      <c r="V91" s="98"/>
      <c r="W91" s="99"/>
      <c r="X91" s="54"/>
      <c r="Y91" s="52"/>
      <c r="Z91" s="52"/>
      <c r="AA91" s="52"/>
      <c r="AB91" s="131"/>
      <c r="AC91" s="131"/>
      <c r="AD91" s="131"/>
      <c r="AE91" s="131"/>
      <c r="AF91" s="131"/>
      <c r="AG91" s="131"/>
      <c r="AH91" s="133"/>
      <c r="AI91" s="133"/>
      <c r="AJ91" s="134"/>
      <c r="AK91" s="127"/>
      <c r="AL91" s="128"/>
      <c r="AM91" s="128"/>
      <c r="AN91" s="128"/>
      <c r="AO91" s="128"/>
      <c r="AP91" s="128"/>
      <c r="AQ91" s="128"/>
      <c r="AR91" s="128"/>
      <c r="AS91" s="128"/>
      <c r="AT91" s="128"/>
      <c r="AU91" s="128"/>
      <c r="AV91" s="128"/>
      <c r="AW91" s="128"/>
      <c r="AX91" s="128"/>
      <c r="AY91" s="128"/>
      <c r="AZ91" s="128"/>
      <c r="BA91" s="128"/>
      <c r="BB91" s="128"/>
      <c r="BC91" s="128"/>
      <c r="BD91" s="128"/>
      <c r="BE91" s="128"/>
      <c r="BF91" s="128"/>
      <c r="BG91" s="129"/>
      <c r="BH91" s="28"/>
      <c r="BI91" s="29"/>
      <c r="BJ91" s="173"/>
      <c r="BK91" s="173"/>
      <c r="BL91" s="173"/>
      <c r="BM91" s="173"/>
      <c r="BN91" s="173"/>
      <c r="BO91" s="173"/>
      <c r="BP91" s="173"/>
      <c r="BU91" s="29"/>
      <c r="BV91" s="30"/>
      <c r="BW91" s="374"/>
      <c r="BX91" s="268"/>
      <c r="BY91" s="268"/>
      <c r="BZ91" s="268"/>
      <c r="CA91" s="375"/>
      <c r="CB91" s="141"/>
      <c r="CC91" s="141"/>
      <c r="CD91" s="141"/>
      <c r="CE91" s="141"/>
      <c r="CF91" s="142"/>
      <c r="CG91" s="267"/>
      <c r="CH91" s="268"/>
      <c r="CI91" s="268"/>
      <c r="CJ91" s="268"/>
      <c r="CK91" s="269"/>
      <c r="CL91" s="97"/>
      <c r="CM91" s="98"/>
      <c r="CN91" s="98"/>
      <c r="CO91" s="99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</row>
    <row r="92" spans="5:107" ht="7.5" customHeight="1">
      <c r="E92" s="169"/>
      <c r="F92" s="170"/>
      <c r="G92" s="121"/>
      <c r="H92" s="122"/>
      <c r="I92" s="122"/>
      <c r="J92" s="122"/>
      <c r="K92" s="122"/>
      <c r="L92" s="123"/>
      <c r="M92" s="97"/>
      <c r="N92" s="98"/>
      <c r="O92" s="98"/>
      <c r="P92" s="98"/>
      <c r="Q92" s="98"/>
      <c r="R92" s="98"/>
      <c r="S92" s="98"/>
      <c r="T92" s="98"/>
      <c r="U92" s="98"/>
      <c r="V92" s="98"/>
      <c r="W92" s="99"/>
      <c r="X92" s="54"/>
      <c r="Y92" s="52"/>
      <c r="Z92" s="52"/>
      <c r="AA92" s="52"/>
      <c r="AB92" s="132"/>
      <c r="AC92" s="132"/>
      <c r="AD92" s="132"/>
      <c r="AE92" s="132"/>
      <c r="AF92" s="132"/>
      <c r="AG92" s="132"/>
      <c r="AH92" s="135"/>
      <c r="AI92" s="135"/>
      <c r="AJ92" s="136"/>
      <c r="AK92" s="127"/>
      <c r="AL92" s="128"/>
      <c r="AM92" s="128"/>
      <c r="AN92" s="128"/>
      <c r="AO92" s="128"/>
      <c r="AP92" s="128"/>
      <c r="AQ92" s="128"/>
      <c r="AR92" s="128"/>
      <c r="AS92" s="128"/>
      <c r="AT92" s="128"/>
      <c r="AU92" s="128"/>
      <c r="AV92" s="128"/>
      <c r="AW92" s="128"/>
      <c r="AX92" s="128"/>
      <c r="AY92" s="128"/>
      <c r="AZ92" s="128"/>
      <c r="BA92" s="128"/>
      <c r="BB92" s="128"/>
      <c r="BC92" s="128"/>
      <c r="BD92" s="128"/>
      <c r="BE92" s="128"/>
      <c r="BF92" s="128"/>
      <c r="BG92" s="129"/>
      <c r="BH92" s="28"/>
      <c r="BI92" s="29"/>
      <c r="BJ92" s="173"/>
      <c r="BK92" s="173"/>
      <c r="BL92" s="173"/>
      <c r="BM92" s="173"/>
      <c r="BN92" s="173"/>
      <c r="BO92" s="173"/>
      <c r="BP92" s="173"/>
      <c r="BU92" s="29"/>
      <c r="BV92" s="30"/>
      <c r="BW92" s="374"/>
      <c r="BX92" s="268"/>
      <c r="BY92" s="268"/>
      <c r="BZ92" s="268"/>
      <c r="CA92" s="375"/>
      <c r="CB92" s="141"/>
      <c r="CC92" s="141"/>
      <c r="CD92" s="141"/>
      <c r="CE92" s="141"/>
      <c r="CF92" s="142"/>
      <c r="CG92" s="267"/>
      <c r="CH92" s="268"/>
      <c r="CI92" s="268"/>
      <c r="CJ92" s="268"/>
      <c r="CK92" s="269"/>
      <c r="CL92" s="97"/>
      <c r="CM92" s="98"/>
      <c r="CN92" s="98"/>
      <c r="CO92" s="99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</row>
    <row r="93" spans="5:107" ht="7.5" customHeight="1">
      <c r="E93" s="169"/>
      <c r="F93" s="170"/>
      <c r="G93" s="121"/>
      <c r="H93" s="122"/>
      <c r="I93" s="122"/>
      <c r="J93" s="122"/>
      <c r="K93" s="122"/>
      <c r="L93" s="123"/>
      <c r="M93" s="97"/>
      <c r="N93" s="98"/>
      <c r="O93" s="98"/>
      <c r="P93" s="98"/>
      <c r="Q93" s="98"/>
      <c r="R93" s="98"/>
      <c r="S93" s="98"/>
      <c r="T93" s="98"/>
      <c r="U93" s="98"/>
      <c r="V93" s="98"/>
      <c r="W93" s="99"/>
      <c r="X93" s="54"/>
      <c r="Y93" s="130" t="s">
        <v>66</v>
      </c>
      <c r="Z93" s="130"/>
      <c r="AA93" s="130"/>
      <c r="AB93" s="130"/>
      <c r="AC93" s="130"/>
      <c r="AD93" s="130"/>
      <c r="AE93" s="52"/>
      <c r="AF93" s="52"/>
      <c r="AG93" s="52"/>
      <c r="AH93" s="52"/>
      <c r="AI93" s="52"/>
      <c r="AJ93" s="55"/>
      <c r="AK93" s="127"/>
      <c r="AL93" s="128"/>
      <c r="AM93" s="128"/>
      <c r="AN93" s="128"/>
      <c r="AO93" s="128"/>
      <c r="AP93" s="128"/>
      <c r="AQ93" s="128"/>
      <c r="AR93" s="128"/>
      <c r="AS93" s="128"/>
      <c r="AT93" s="128"/>
      <c r="AU93" s="128"/>
      <c r="AV93" s="128"/>
      <c r="AW93" s="128"/>
      <c r="AX93" s="128"/>
      <c r="AY93" s="128"/>
      <c r="AZ93" s="128"/>
      <c r="BA93" s="128"/>
      <c r="BB93" s="128"/>
      <c r="BC93" s="128"/>
      <c r="BD93" s="128"/>
      <c r="BE93" s="128"/>
      <c r="BF93" s="128"/>
      <c r="BG93" s="129"/>
      <c r="BH93" s="28"/>
      <c r="BI93" s="29"/>
      <c r="BN93" s="14"/>
      <c r="BO93" s="14"/>
      <c r="BP93" s="14"/>
      <c r="BQ93" s="14"/>
      <c r="BR93" s="27"/>
      <c r="BS93" s="27"/>
      <c r="BT93" s="27"/>
      <c r="BU93" s="29"/>
      <c r="BV93" s="30"/>
      <c r="BW93" s="374"/>
      <c r="BX93" s="268"/>
      <c r="BY93" s="268"/>
      <c r="BZ93" s="268"/>
      <c r="CA93" s="375"/>
      <c r="CB93" s="141"/>
      <c r="CC93" s="141"/>
      <c r="CD93" s="141"/>
      <c r="CE93" s="141"/>
      <c r="CF93" s="142"/>
      <c r="CG93" s="267"/>
      <c r="CH93" s="268"/>
      <c r="CI93" s="268"/>
      <c r="CJ93" s="268"/>
      <c r="CK93" s="269"/>
      <c r="CL93" s="97"/>
      <c r="CM93" s="98"/>
      <c r="CN93" s="98"/>
      <c r="CO93" s="99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</row>
    <row r="94" spans="5:107" ht="7.5" customHeight="1">
      <c r="E94" s="169"/>
      <c r="F94" s="170"/>
      <c r="G94" s="121"/>
      <c r="H94" s="122"/>
      <c r="I94" s="122"/>
      <c r="J94" s="122"/>
      <c r="K94" s="122"/>
      <c r="L94" s="123"/>
      <c r="M94" s="97"/>
      <c r="N94" s="98"/>
      <c r="O94" s="98"/>
      <c r="P94" s="98"/>
      <c r="Q94" s="98"/>
      <c r="R94" s="98"/>
      <c r="S94" s="98"/>
      <c r="T94" s="98"/>
      <c r="U94" s="98"/>
      <c r="V94" s="98"/>
      <c r="W94" s="99"/>
      <c r="X94" s="54"/>
      <c r="Y94" s="130"/>
      <c r="Z94" s="130"/>
      <c r="AA94" s="130"/>
      <c r="AB94" s="130"/>
      <c r="AC94" s="130"/>
      <c r="AD94" s="130"/>
      <c r="AE94" s="52"/>
      <c r="AF94" s="52"/>
      <c r="AG94" s="52"/>
      <c r="AH94" s="52"/>
      <c r="AI94" s="52"/>
      <c r="AJ94" s="55"/>
      <c r="AK94" s="127"/>
      <c r="AL94" s="128"/>
      <c r="AM94" s="128"/>
      <c r="AN94" s="128"/>
      <c r="AO94" s="128"/>
      <c r="AP94" s="128"/>
      <c r="AQ94" s="128"/>
      <c r="AR94" s="128"/>
      <c r="AS94" s="128"/>
      <c r="AT94" s="128"/>
      <c r="AU94" s="128"/>
      <c r="AV94" s="128"/>
      <c r="AW94" s="128"/>
      <c r="AX94" s="128"/>
      <c r="AY94" s="128"/>
      <c r="AZ94" s="128"/>
      <c r="BA94" s="128"/>
      <c r="BB94" s="128"/>
      <c r="BC94" s="128"/>
      <c r="BD94" s="128"/>
      <c r="BE94" s="128"/>
      <c r="BF94" s="128"/>
      <c r="BG94" s="129"/>
      <c r="BH94" s="28"/>
      <c r="BI94" s="29"/>
      <c r="BJ94" s="179"/>
      <c r="BK94" s="179"/>
      <c r="BL94" s="179"/>
      <c r="BM94" s="179"/>
      <c r="BN94" s="179"/>
      <c r="BO94" s="179"/>
      <c r="BP94" s="179"/>
      <c r="BQ94" s="179"/>
      <c r="BR94" s="133" t="s">
        <v>16</v>
      </c>
      <c r="BS94" s="133"/>
      <c r="BT94" s="133"/>
      <c r="BU94" s="29"/>
      <c r="BV94" s="30"/>
      <c r="BW94" s="374"/>
      <c r="BX94" s="268"/>
      <c r="BY94" s="268"/>
      <c r="BZ94" s="268"/>
      <c r="CA94" s="375"/>
      <c r="CB94" s="141"/>
      <c r="CC94" s="141"/>
      <c r="CD94" s="141"/>
      <c r="CE94" s="141"/>
      <c r="CF94" s="142"/>
      <c r="CG94" s="267"/>
      <c r="CH94" s="268"/>
      <c r="CI94" s="268"/>
      <c r="CJ94" s="268"/>
      <c r="CK94" s="269"/>
      <c r="CL94" s="97"/>
      <c r="CM94" s="98"/>
      <c r="CN94" s="98"/>
      <c r="CO94" s="99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</row>
    <row r="95" spans="5:107" ht="7.5" customHeight="1">
      <c r="E95" s="169"/>
      <c r="F95" s="170"/>
      <c r="G95" s="121"/>
      <c r="H95" s="122"/>
      <c r="I95" s="122"/>
      <c r="J95" s="122"/>
      <c r="K95" s="122"/>
      <c r="L95" s="123"/>
      <c r="M95" s="97"/>
      <c r="N95" s="98"/>
      <c r="O95" s="98"/>
      <c r="P95" s="98"/>
      <c r="Q95" s="98"/>
      <c r="R95" s="98"/>
      <c r="S95" s="98"/>
      <c r="T95" s="98"/>
      <c r="U95" s="98"/>
      <c r="V95" s="98"/>
      <c r="W95" s="99"/>
      <c r="X95" s="54"/>
      <c r="Y95" s="52"/>
      <c r="Z95" s="52"/>
      <c r="AA95" s="52"/>
      <c r="AB95" s="244"/>
      <c r="AC95" s="244"/>
      <c r="AD95" s="244"/>
      <c r="AE95" s="244"/>
      <c r="AF95" s="244"/>
      <c r="AG95" s="244"/>
      <c r="AH95" s="173" t="s">
        <v>16</v>
      </c>
      <c r="AI95" s="173"/>
      <c r="AJ95" s="174"/>
      <c r="AK95" s="127"/>
      <c r="AL95" s="128"/>
      <c r="AM95" s="128"/>
      <c r="AN95" s="128"/>
      <c r="AO95" s="128"/>
      <c r="AP95" s="128"/>
      <c r="AQ95" s="128"/>
      <c r="AR95" s="128"/>
      <c r="AS95" s="128"/>
      <c r="AT95" s="128"/>
      <c r="AU95" s="128"/>
      <c r="AV95" s="128"/>
      <c r="AW95" s="128"/>
      <c r="AX95" s="128"/>
      <c r="AY95" s="128"/>
      <c r="AZ95" s="128"/>
      <c r="BA95" s="128"/>
      <c r="BB95" s="128"/>
      <c r="BC95" s="128"/>
      <c r="BD95" s="128"/>
      <c r="BE95" s="128"/>
      <c r="BF95" s="128"/>
      <c r="BG95" s="129"/>
      <c r="BH95" s="28"/>
      <c r="BI95" s="29"/>
      <c r="BJ95" s="180"/>
      <c r="BK95" s="180"/>
      <c r="BL95" s="180"/>
      <c r="BM95" s="180"/>
      <c r="BN95" s="180"/>
      <c r="BO95" s="180"/>
      <c r="BP95" s="180"/>
      <c r="BQ95" s="180"/>
      <c r="BR95" s="135"/>
      <c r="BS95" s="135"/>
      <c r="BT95" s="135"/>
      <c r="BU95" s="29"/>
      <c r="BV95" s="30"/>
      <c r="BW95" s="374"/>
      <c r="BX95" s="268"/>
      <c r="BY95" s="268"/>
      <c r="BZ95" s="268"/>
      <c r="CA95" s="375"/>
      <c r="CB95" s="141"/>
      <c r="CC95" s="141"/>
      <c r="CD95" s="141"/>
      <c r="CE95" s="141"/>
      <c r="CF95" s="142"/>
      <c r="CG95" s="267"/>
      <c r="CH95" s="268"/>
      <c r="CI95" s="268"/>
      <c r="CJ95" s="268"/>
      <c r="CK95" s="269"/>
      <c r="CL95" s="97"/>
      <c r="CM95" s="98"/>
      <c r="CN95" s="98"/>
      <c r="CO95" s="99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</row>
    <row r="96" spans="5:107" ht="7.5" customHeight="1">
      <c r="E96" s="169"/>
      <c r="F96" s="170"/>
      <c r="G96" s="121"/>
      <c r="H96" s="122"/>
      <c r="I96" s="122"/>
      <c r="J96" s="122"/>
      <c r="K96" s="122"/>
      <c r="L96" s="123"/>
      <c r="M96" s="97"/>
      <c r="N96" s="98"/>
      <c r="O96" s="98"/>
      <c r="P96" s="98"/>
      <c r="Q96" s="98"/>
      <c r="R96" s="98"/>
      <c r="S96" s="98"/>
      <c r="T96" s="98"/>
      <c r="U96" s="98"/>
      <c r="V96" s="98"/>
      <c r="W96" s="99"/>
      <c r="X96" s="54"/>
      <c r="Y96" s="52"/>
      <c r="Z96" s="52"/>
      <c r="AA96" s="52"/>
      <c r="AB96" s="245"/>
      <c r="AC96" s="245"/>
      <c r="AD96" s="245"/>
      <c r="AE96" s="245"/>
      <c r="AF96" s="245"/>
      <c r="AG96" s="245"/>
      <c r="AH96" s="175"/>
      <c r="AI96" s="175"/>
      <c r="AJ96" s="176"/>
      <c r="AK96" s="127"/>
      <c r="AL96" s="128"/>
      <c r="AM96" s="128"/>
      <c r="AN96" s="128"/>
      <c r="AO96" s="128"/>
      <c r="AP96" s="128"/>
      <c r="AQ96" s="128"/>
      <c r="AR96" s="128"/>
      <c r="AS96" s="128"/>
      <c r="AT96" s="128"/>
      <c r="AU96" s="128"/>
      <c r="AV96" s="128"/>
      <c r="AW96" s="128"/>
      <c r="AX96" s="128"/>
      <c r="AY96" s="128"/>
      <c r="AZ96" s="128"/>
      <c r="BA96" s="128"/>
      <c r="BB96" s="128"/>
      <c r="BC96" s="128"/>
      <c r="BD96" s="128"/>
      <c r="BE96" s="128"/>
      <c r="BF96" s="128"/>
      <c r="BG96" s="129"/>
      <c r="BH96" s="28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30"/>
      <c r="BW96" s="374"/>
      <c r="BX96" s="268"/>
      <c r="BY96" s="268"/>
      <c r="BZ96" s="268"/>
      <c r="CA96" s="375"/>
      <c r="CB96" s="141"/>
      <c r="CC96" s="141"/>
      <c r="CD96" s="141"/>
      <c r="CE96" s="141"/>
      <c r="CF96" s="142"/>
      <c r="CG96" s="267"/>
      <c r="CH96" s="268"/>
      <c r="CI96" s="268"/>
      <c r="CJ96" s="268"/>
      <c r="CK96" s="269"/>
      <c r="CL96" s="97"/>
      <c r="CM96" s="98"/>
      <c r="CN96" s="98"/>
      <c r="CO96" s="99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</row>
    <row r="97" spans="5:107" ht="7.5" customHeight="1">
      <c r="E97" s="171"/>
      <c r="F97" s="172"/>
      <c r="G97" s="124"/>
      <c r="H97" s="125"/>
      <c r="I97" s="125"/>
      <c r="J97" s="125"/>
      <c r="K97" s="125"/>
      <c r="L97" s="126"/>
      <c r="M97" s="115"/>
      <c r="N97" s="116"/>
      <c r="O97" s="116"/>
      <c r="P97" s="116"/>
      <c r="Q97" s="116"/>
      <c r="R97" s="116"/>
      <c r="S97" s="116"/>
      <c r="T97" s="116"/>
      <c r="U97" s="116"/>
      <c r="V97" s="116"/>
      <c r="W97" s="117"/>
      <c r="X97" s="59"/>
      <c r="Y97" s="53"/>
      <c r="Z97" s="53"/>
      <c r="AA97" s="53"/>
      <c r="AB97" s="53"/>
      <c r="AC97" s="53"/>
      <c r="AD97" s="53"/>
      <c r="AE97" s="53"/>
      <c r="AF97" s="53"/>
      <c r="AG97" s="53"/>
      <c r="AH97" s="53"/>
      <c r="AI97" s="53"/>
      <c r="AJ97" s="60"/>
      <c r="AK97" s="181"/>
      <c r="AL97" s="182"/>
      <c r="AM97" s="182"/>
      <c r="AN97" s="182"/>
      <c r="AO97" s="182"/>
      <c r="AP97" s="182"/>
      <c r="AQ97" s="182"/>
      <c r="AR97" s="182"/>
      <c r="AS97" s="182"/>
      <c r="AT97" s="182"/>
      <c r="AU97" s="182"/>
      <c r="AV97" s="182"/>
      <c r="AW97" s="182"/>
      <c r="AX97" s="182"/>
      <c r="AY97" s="182"/>
      <c r="AZ97" s="182"/>
      <c r="BA97" s="182"/>
      <c r="BB97" s="182"/>
      <c r="BC97" s="182"/>
      <c r="BD97" s="182"/>
      <c r="BE97" s="182"/>
      <c r="BF97" s="182"/>
      <c r="BG97" s="183"/>
      <c r="BH97" s="24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6"/>
      <c r="BW97" s="376"/>
      <c r="BX97" s="271"/>
      <c r="BY97" s="271"/>
      <c r="BZ97" s="271"/>
      <c r="CA97" s="377"/>
      <c r="CB97" s="177"/>
      <c r="CC97" s="177"/>
      <c r="CD97" s="177"/>
      <c r="CE97" s="177"/>
      <c r="CF97" s="178"/>
      <c r="CG97" s="270"/>
      <c r="CH97" s="271"/>
      <c r="CI97" s="271"/>
      <c r="CJ97" s="271"/>
      <c r="CK97" s="272"/>
      <c r="CL97" s="115"/>
      <c r="CM97" s="116"/>
      <c r="CN97" s="116"/>
      <c r="CO97" s="117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</row>
    <row r="98" spans="5:107" ht="7.5" customHeight="1">
      <c r="E98" s="112"/>
      <c r="F98" s="113"/>
      <c r="G98" s="113"/>
      <c r="H98" s="113"/>
      <c r="I98" s="113"/>
      <c r="J98" s="113"/>
      <c r="K98" s="113"/>
      <c r="L98" s="113"/>
      <c r="M98" s="113"/>
      <c r="N98" s="113"/>
      <c r="O98" s="113"/>
      <c r="P98" s="113"/>
      <c r="Q98" s="113"/>
      <c r="R98" s="113"/>
      <c r="S98" s="113"/>
      <c r="T98" s="113"/>
      <c r="U98" s="113"/>
      <c r="V98" s="113"/>
      <c r="W98" s="113"/>
      <c r="X98" s="113"/>
      <c r="Y98" s="113"/>
      <c r="Z98" s="113"/>
      <c r="AA98" s="113"/>
      <c r="AB98" s="113"/>
      <c r="AC98" s="113"/>
      <c r="AD98" s="113"/>
      <c r="AE98" s="113"/>
      <c r="AF98" s="113"/>
      <c r="AG98" s="113"/>
      <c r="AH98" s="113"/>
      <c r="AI98" s="113"/>
      <c r="AJ98" s="113"/>
      <c r="AK98" s="113"/>
      <c r="AL98" s="113"/>
      <c r="AM98" s="113"/>
      <c r="AN98" s="113"/>
      <c r="AO98" s="113"/>
      <c r="AP98" s="113"/>
      <c r="AQ98" s="113"/>
      <c r="AR98" s="113"/>
      <c r="AS98" s="113"/>
      <c r="AT98" s="113"/>
      <c r="AU98" s="113"/>
      <c r="AV98" s="113"/>
      <c r="AW98" s="113"/>
      <c r="AX98" s="113"/>
      <c r="AY98" s="113"/>
      <c r="AZ98" s="113"/>
      <c r="BA98" s="113"/>
      <c r="BB98" s="113"/>
      <c r="BC98" s="113"/>
      <c r="BD98" s="113"/>
      <c r="BE98" s="113"/>
      <c r="BF98" s="113"/>
      <c r="BG98" s="113"/>
      <c r="BH98" s="113"/>
      <c r="BI98" s="113"/>
      <c r="BJ98" s="113"/>
      <c r="BK98" s="113"/>
      <c r="BL98" s="113"/>
      <c r="BM98" s="113"/>
      <c r="BN98" s="113"/>
      <c r="BO98" s="113"/>
      <c r="BP98" s="113"/>
      <c r="BQ98" s="113"/>
      <c r="BR98" s="113"/>
      <c r="BS98" s="113"/>
      <c r="BT98" s="113"/>
      <c r="BU98" s="113"/>
      <c r="BV98" s="113"/>
      <c r="BW98" s="113"/>
      <c r="BX98" s="113"/>
      <c r="BY98" s="113"/>
      <c r="BZ98" s="113"/>
      <c r="CA98" s="113"/>
      <c r="CB98" s="113"/>
      <c r="CC98" s="113"/>
      <c r="CD98" s="113"/>
      <c r="CE98" s="113"/>
      <c r="CF98" s="113"/>
      <c r="CG98" s="113"/>
      <c r="CH98" s="113"/>
      <c r="CI98" s="113"/>
      <c r="CJ98" s="113"/>
      <c r="CK98" s="11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</row>
    <row r="99" spans="5:107" ht="7.5" customHeight="1">
      <c r="E99" s="97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  <c r="AQ99" s="98"/>
      <c r="AR99" s="98"/>
      <c r="AS99" s="98"/>
      <c r="AT99" s="98"/>
      <c r="AU99" s="98"/>
      <c r="AV99" s="98"/>
      <c r="AW99" s="98"/>
      <c r="AX99" s="98"/>
      <c r="AY99" s="98"/>
      <c r="AZ99" s="98"/>
      <c r="BA99" s="98"/>
      <c r="BB99" s="98"/>
      <c r="BC99" s="98"/>
      <c r="BD99" s="98"/>
      <c r="BE99" s="98"/>
      <c r="BF99" s="98"/>
      <c r="BG99" s="98"/>
      <c r="BH99" s="98"/>
      <c r="BI99" s="98"/>
      <c r="BJ99" s="98"/>
      <c r="BK99" s="98"/>
      <c r="BL99" s="98"/>
      <c r="BM99" s="98"/>
      <c r="BN99" s="98"/>
      <c r="BO99" s="98"/>
      <c r="BP99" s="98"/>
      <c r="BQ99" s="98"/>
      <c r="BR99" s="98"/>
      <c r="BS99" s="98"/>
      <c r="BT99" s="98"/>
      <c r="BU99" s="98"/>
      <c r="BV99" s="98"/>
      <c r="BW99" s="98"/>
      <c r="BX99" s="98"/>
      <c r="BY99" s="98"/>
      <c r="BZ99" s="98"/>
      <c r="CA99" s="98"/>
      <c r="CB99" s="98"/>
      <c r="CC99" s="98"/>
      <c r="CD99" s="98"/>
      <c r="CE99" s="98"/>
      <c r="CF99" s="98"/>
      <c r="CG99" s="98"/>
      <c r="CH99" s="98"/>
      <c r="CI99" s="98"/>
      <c r="CJ99" s="98"/>
      <c r="CK99" s="99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</row>
    <row r="100" spans="5:107" ht="7.5" customHeight="1">
      <c r="E100" s="97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  <c r="AQ100" s="98"/>
      <c r="AR100" s="98"/>
      <c r="AS100" s="98"/>
      <c r="AT100" s="98"/>
      <c r="AU100" s="98"/>
      <c r="AV100" s="98"/>
      <c r="AW100" s="98"/>
      <c r="AX100" s="98"/>
      <c r="AY100" s="98"/>
      <c r="AZ100" s="98"/>
      <c r="BA100" s="98"/>
      <c r="BB100" s="98"/>
      <c r="BC100" s="98"/>
      <c r="BD100" s="98"/>
      <c r="BE100" s="98"/>
      <c r="BF100" s="98"/>
      <c r="BG100" s="98"/>
      <c r="BH100" s="98"/>
      <c r="BI100" s="98"/>
      <c r="BJ100" s="98"/>
      <c r="BK100" s="98"/>
      <c r="BL100" s="98"/>
      <c r="BM100" s="98"/>
      <c r="BN100" s="98"/>
      <c r="BO100" s="98"/>
      <c r="BP100" s="98"/>
      <c r="BQ100" s="98"/>
      <c r="BR100" s="98"/>
      <c r="BS100" s="98"/>
      <c r="BT100" s="98"/>
      <c r="BU100" s="98"/>
      <c r="BV100" s="98"/>
      <c r="BW100" s="98"/>
      <c r="BX100" s="98"/>
      <c r="BY100" s="98"/>
      <c r="BZ100" s="98"/>
      <c r="CA100" s="98"/>
      <c r="CB100" s="98"/>
      <c r="CC100" s="98"/>
      <c r="CD100" s="98"/>
      <c r="CE100" s="98"/>
      <c r="CF100" s="98"/>
      <c r="CG100" s="98"/>
      <c r="CH100" s="98"/>
      <c r="CI100" s="98"/>
      <c r="CJ100" s="98"/>
      <c r="CK100" s="99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</row>
    <row r="101" spans="5:107" ht="7.5" customHeight="1">
      <c r="E101" s="115"/>
      <c r="F101" s="116"/>
      <c r="G101" s="116"/>
      <c r="H101" s="116"/>
      <c r="I101" s="116"/>
      <c r="J101" s="116"/>
      <c r="K101" s="116"/>
      <c r="L101" s="116"/>
      <c r="M101" s="116"/>
      <c r="N101" s="116"/>
      <c r="O101" s="116"/>
      <c r="P101" s="116"/>
      <c r="Q101" s="116"/>
      <c r="R101" s="116"/>
      <c r="S101" s="116"/>
      <c r="T101" s="116"/>
      <c r="U101" s="116"/>
      <c r="V101" s="116"/>
      <c r="W101" s="116"/>
      <c r="X101" s="116"/>
      <c r="Y101" s="116"/>
      <c r="Z101" s="116"/>
      <c r="AA101" s="116"/>
      <c r="AB101" s="116"/>
      <c r="AC101" s="116"/>
      <c r="AD101" s="116"/>
      <c r="AE101" s="116"/>
      <c r="AF101" s="116"/>
      <c r="AG101" s="116"/>
      <c r="AH101" s="116"/>
      <c r="AI101" s="116"/>
      <c r="AJ101" s="116"/>
      <c r="AK101" s="116"/>
      <c r="AL101" s="116"/>
      <c r="AM101" s="116"/>
      <c r="AN101" s="116"/>
      <c r="AO101" s="116"/>
      <c r="AP101" s="116"/>
      <c r="AQ101" s="116"/>
      <c r="AR101" s="116"/>
      <c r="AS101" s="116"/>
      <c r="AT101" s="116"/>
      <c r="AU101" s="116"/>
      <c r="AV101" s="116"/>
      <c r="AW101" s="116"/>
      <c r="AX101" s="116"/>
      <c r="AY101" s="116"/>
      <c r="AZ101" s="116"/>
      <c r="BA101" s="116"/>
      <c r="BB101" s="116"/>
      <c r="BC101" s="116"/>
      <c r="BD101" s="116"/>
      <c r="BE101" s="116"/>
      <c r="BF101" s="116"/>
      <c r="BG101" s="116"/>
      <c r="BH101" s="116"/>
      <c r="BI101" s="116"/>
      <c r="BJ101" s="116"/>
      <c r="BK101" s="116"/>
      <c r="BL101" s="116"/>
      <c r="BM101" s="116"/>
      <c r="BN101" s="116"/>
      <c r="BO101" s="116"/>
      <c r="BP101" s="116"/>
      <c r="BQ101" s="116"/>
      <c r="BR101" s="116"/>
      <c r="BS101" s="116"/>
      <c r="BT101" s="116"/>
      <c r="BU101" s="116"/>
      <c r="BV101" s="116"/>
      <c r="BW101" s="116"/>
      <c r="BX101" s="116"/>
      <c r="BY101" s="116"/>
      <c r="BZ101" s="116"/>
      <c r="CA101" s="116"/>
      <c r="CB101" s="116"/>
      <c r="CC101" s="116"/>
      <c r="CD101" s="116"/>
      <c r="CE101" s="116"/>
      <c r="CF101" s="116"/>
      <c r="CG101" s="116"/>
      <c r="CH101" s="116"/>
      <c r="CI101" s="116"/>
      <c r="CJ101" s="116"/>
      <c r="CK101" s="117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</row>
    <row r="102" spans="5:107" ht="7.5" customHeight="1">
      <c r="E102" s="158" t="s">
        <v>18</v>
      </c>
      <c r="F102" s="159"/>
      <c r="G102" s="159"/>
      <c r="H102" s="159"/>
      <c r="I102" s="159"/>
      <c r="J102" s="159"/>
      <c r="K102" s="159"/>
      <c r="L102" s="159"/>
      <c r="M102" s="366"/>
      <c r="N102" s="366"/>
      <c r="O102" s="366"/>
      <c r="P102" s="366"/>
      <c r="Q102" s="366"/>
      <c r="R102" s="366"/>
      <c r="S102" s="366"/>
      <c r="T102" s="366"/>
      <c r="U102" s="366"/>
      <c r="V102" s="366"/>
      <c r="W102" s="366"/>
      <c r="X102" s="366"/>
      <c r="Y102" s="366"/>
      <c r="Z102" s="366"/>
      <c r="AA102" s="366"/>
      <c r="AB102" s="366"/>
      <c r="AC102" s="366"/>
      <c r="AD102" s="366"/>
      <c r="AE102" s="366"/>
      <c r="AF102" s="366"/>
      <c r="AG102" s="366"/>
      <c r="AH102" s="366"/>
      <c r="AI102" s="366"/>
      <c r="AJ102" s="366"/>
      <c r="AK102" s="366"/>
      <c r="AL102" s="366"/>
      <c r="AM102" s="366"/>
      <c r="AN102" s="366"/>
      <c r="AO102" s="366"/>
      <c r="AP102" s="366"/>
      <c r="AQ102" s="366"/>
      <c r="AR102" s="366"/>
      <c r="AS102" s="366"/>
      <c r="AT102" s="366"/>
      <c r="AU102" s="366"/>
      <c r="AV102" s="366"/>
      <c r="AW102" s="366"/>
      <c r="AX102" s="366"/>
      <c r="AY102" s="366"/>
      <c r="AZ102" s="366"/>
      <c r="BA102" s="366"/>
      <c r="BB102" s="366"/>
      <c r="BC102" s="366"/>
      <c r="BD102" s="366"/>
      <c r="BE102" s="366"/>
      <c r="BF102" s="366"/>
      <c r="BG102" s="366"/>
      <c r="BH102" s="366"/>
      <c r="BI102" s="366"/>
      <c r="BJ102" s="366"/>
      <c r="BK102" s="366"/>
      <c r="BL102" s="366"/>
      <c r="BM102" s="366"/>
      <c r="BN102" s="366"/>
      <c r="BO102" s="366"/>
      <c r="BP102" s="366"/>
      <c r="BQ102" s="366"/>
      <c r="BR102" s="366"/>
      <c r="BS102" s="366"/>
      <c r="BT102" s="366"/>
      <c r="BU102" s="366"/>
      <c r="BV102" s="366"/>
      <c r="BW102" s="366"/>
      <c r="BX102" s="366"/>
      <c r="BY102" s="366"/>
      <c r="BZ102" s="366"/>
      <c r="CA102" s="366"/>
      <c r="CB102" s="366"/>
      <c r="CC102" s="366"/>
      <c r="CD102" s="366"/>
      <c r="CE102" s="366"/>
      <c r="CF102" s="366"/>
      <c r="CG102" s="366"/>
      <c r="CH102" s="366"/>
      <c r="CI102" s="366"/>
      <c r="CJ102" s="366"/>
      <c r="CK102" s="366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</row>
    <row r="103" spans="5:107" ht="7.5" customHeight="1">
      <c r="E103" s="161"/>
      <c r="F103" s="162"/>
      <c r="G103" s="162"/>
      <c r="H103" s="162"/>
      <c r="I103" s="162"/>
      <c r="J103" s="162"/>
      <c r="K103" s="162"/>
      <c r="L103" s="162"/>
      <c r="M103" s="367"/>
      <c r="N103" s="367"/>
      <c r="O103" s="367"/>
      <c r="P103" s="367"/>
      <c r="Q103" s="367"/>
      <c r="R103" s="367"/>
      <c r="S103" s="367"/>
      <c r="T103" s="367"/>
      <c r="U103" s="367"/>
      <c r="V103" s="367"/>
      <c r="W103" s="367"/>
      <c r="X103" s="367"/>
      <c r="Y103" s="367"/>
      <c r="Z103" s="367"/>
      <c r="AA103" s="367"/>
      <c r="AB103" s="367"/>
      <c r="AC103" s="367"/>
      <c r="AD103" s="367"/>
      <c r="AE103" s="367"/>
      <c r="AF103" s="367"/>
      <c r="AG103" s="367"/>
      <c r="AH103" s="367"/>
      <c r="AI103" s="367"/>
      <c r="AJ103" s="367"/>
      <c r="AK103" s="367"/>
      <c r="AL103" s="367"/>
      <c r="AM103" s="367"/>
      <c r="AN103" s="367"/>
      <c r="AO103" s="367"/>
      <c r="AP103" s="367"/>
      <c r="AQ103" s="367"/>
      <c r="AR103" s="367"/>
      <c r="AS103" s="367"/>
      <c r="AT103" s="367"/>
      <c r="AU103" s="367"/>
      <c r="AV103" s="367"/>
      <c r="AW103" s="367"/>
      <c r="AX103" s="367"/>
      <c r="AY103" s="367"/>
      <c r="AZ103" s="367"/>
      <c r="BA103" s="367"/>
      <c r="BB103" s="367"/>
      <c r="BC103" s="367"/>
      <c r="BD103" s="367"/>
      <c r="BE103" s="367"/>
      <c r="BF103" s="367"/>
      <c r="BG103" s="367"/>
      <c r="BH103" s="367"/>
      <c r="BI103" s="367"/>
      <c r="BJ103" s="367"/>
      <c r="BK103" s="367"/>
      <c r="BL103" s="367"/>
      <c r="BM103" s="367"/>
      <c r="BN103" s="367"/>
      <c r="BO103" s="367"/>
      <c r="BP103" s="367"/>
      <c r="BQ103" s="367"/>
      <c r="BR103" s="367"/>
      <c r="BS103" s="367"/>
      <c r="BT103" s="367"/>
      <c r="BU103" s="367"/>
      <c r="BV103" s="367"/>
      <c r="BW103" s="367"/>
      <c r="BX103" s="367"/>
      <c r="BY103" s="367"/>
      <c r="BZ103" s="367"/>
      <c r="CA103" s="367"/>
      <c r="CB103" s="367"/>
      <c r="CC103" s="367"/>
      <c r="CD103" s="367"/>
      <c r="CE103" s="367"/>
      <c r="CF103" s="367"/>
      <c r="CG103" s="367"/>
      <c r="CH103" s="367"/>
      <c r="CI103" s="367"/>
      <c r="CJ103" s="367"/>
      <c r="CK103" s="367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</row>
    <row r="104" spans="5:107" ht="8.15" customHeight="1">
      <c r="E104" s="164"/>
      <c r="F104" s="165"/>
      <c r="G104" s="165"/>
      <c r="H104" s="165"/>
      <c r="I104" s="165"/>
      <c r="J104" s="165"/>
      <c r="K104" s="165"/>
      <c r="L104" s="165"/>
      <c r="M104" s="368"/>
      <c r="N104" s="368"/>
      <c r="O104" s="368"/>
      <c r="P104" s="368"/>
      <c r="Q104" s="368"/>
      <c r="R104" s="368"/>
      <c r="S104" s="368"/>
      <c r="T104" s="368"/>
      <c r="U104" s="368"/>
      <c r="V104" s="368"/>
      <c r="W104" s="368"/>
      <c r="X104" s="368"/>
      <c r="Y104" s="368"/>
      <c r="Z104" s="368"/>
      <c r="AA104" s="368"/>
      <c r="AB104" s="368"/>
      <c r="AC104" s="368"/>
      <c r="AD104" s="368"/>
      <c r="AE104" s="368"/>
      <c r="AF104" s="368"/>
      <c r="AG104" s="368"/>
      <c r="AH104" s="368"/>
      <c r="AI104" s="368"/>
      <c r="AJ104" s="368"/>
      <c r="AK104" s="368"/>
      <c r="AL104" s="368"/>
      <c r="AM104" s="368"/>
      <c r="AN104" s="368"/>
      <c r="AO104" s="368"/>
      <c r="AP104" s="368"/>
      <c r="AQ104" s="368"/>
      <c r="AR104" s="368"/>
      <c r="AS104" s="368"/>
      <c r="AT104" s="368"/>
      <c r="AU104" s="368"/>
      <c r="AV104" s="368"/>
      <c r="AW104" s="368"/>
      <c r="AX104" s="368"/>
      <c r="AY104" s="368"/>
      <c r="AZ104" s="368"/>
      <c r="BA104" s="368"/>
      <c r="BB104" s="368"/>
      <c r="BC104" s="368"/>
      <c r="BD104" s="368"/>
      <c r="BE104" s="368"/>
      <c r="BF104" s="368"/>
      <c r="BG104" s="368"/>
      <c r="BH104" s="368"/>
      <c r="BI104" s="368"/>
      <c r="BJ104" s="368"/>
      <c r="BK104" s="368"/>
      <c r="BL104" s="368"/>
      <c r="BM104" s="368"/>
      <c r="BN104" s="368"/>
      <c r="BO104" s="368"/>
      <c r="BP104" s="368"/>
      <c r="BQ104" s="368"/>
      <c r="BR104" s="368"/>
      <c r="BS104" s="368"/>
      <c r="BT104" s="368"/>
      <c r="BU104" s="368"/>
      <c r="BV104" s="368"/>
      <c r="BW104" s="368"/>
      <c r="BX104" s="368"/>
      <c r="BY104" s="368"/>
      <c r="BZ104" s="368"/>
      <c r="CA104" s="368"/>
      <c r="CB104" s="368"/>
      <c r="CC104" s="368"/>
      <c r="CD104" s="368"/>
      <c r="CE104" s="368"/>
      <c r="CF104" s="368"/>
      <c r="CG104" s="368"/>
      <c r="CH104" s="368"/>
      <c r="CI104" s="368"/>
      <c r="CJ104" s="368"/>
      <c r="CK104" s="368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</row>
    <row r="105" spans="5:107" ht="8.15" customHeight="1">
      <c r="E105" s="158" t="s">
        <v>67</v>
      </c>
      <c r="F105" s="159"/>
      <c r="G105" s="160"/>
      <c r="H105" s="369" t="s">
        <v>0</v>
      </c>
      <c r="I105" s="369"/>
      <c r="J105" s="369"/>
      <c r="K105" s="369"/>
      <c r="L105" s="369"/>
      <c r="M105" s="369"/>
      <c r="N105" s="369"/>
      <c r="O105" s="369"/>
      <c r="P105" s="369"/>
      <c r="Q105" s="369"/>
      <c r="R105" s="369"/>
      <c r="S105" s="369"/>
      <c r="T105" s="369"/>
      <c r="U105" s="369"/>
      <c r="V105" s="369"/>
      <c r="W105" s="369"/>
      <c r="X105" s="369" t="s">
        <v>1</v>
      </c>
      <c r="Y105" s="369"/>
      <c r="Z105" s="369"/>
      <c r="AA105" s="369"/>
      <c r="AB105" s="369"/>
      <c r="AC105" s="369"/>
      <c r="AD105" s="369"/>
      <c r="AE105" s="369"/>
      <c r="AF105" s="369"/>
      <c r="AG105" s="369"/>
      <c r="AH105" s="369"/>
      <c r="AI105" s="369"/>
      <c r="AJ105" s="369"/>
      <c r="AK105" s="369" t="s">
        <v>19</v>
      </c>
      <c r="AL105" s="369"/>
      <c r="AM105" s="369"/>
      <c r="AN105" s="369"/>
      <c r="AO105" s="369"/>
      <c r="AP105" s="369"/>
      <c r="AQ105" s="369"/>
      <c r="AR105" s="369"/>
      <c r="AS105" s="369"/>
      <c r="AT105" s="369"/>
      <c r="AU105" s="369"/>
      <c r="AV105" s="369"/>
      <c r="AW105" s="369"/>
      <c r="AX105" s="369"/>
      <c r="AY105" s="369"/>
      <c r="AZ105" s="369"/>
      <c r="BA105" s="369"/>
      <c r="BB105" s="369"/>
      <c r="BC105" s="369"/>
      <c r="BD105" s="369"/>
      <c r="BE105" s="369"/>
      <c r="BF105" s="369"/>
      <c r="BG105" s="369"/>
      <c r="BH105" s="158" t="s">
        <v>20</v>
      </c>
      <c r="BI105" s="159"/>
      <c r="BJ105" s="159"/>
      <c r="BK105" s="159"/>
      <c r="BL105" s="159"/>
      <c r="BM105" s="159"/>
      <c r="BN105" s="159"/>
      <c r="BO105" s="159"/>
      <c r="BP105" s="159"/>
      <c r="BQ105" s="159"/>
      <c r="BR105" s="159"/>
      <c r="BS105" s="159"/>
      <c r="BT105" s="159"/>
      <c r="BU105" s="159"/>
      <c r="BV105" s="159"/>
      <c r="BW105" s="159"/>
      <c r="BX105" s="159"/>
      <c r="BY105" s="159"/>
      <c r="BZ105" s="159"/>
      <c r="CA105" s="159"/>
      <c r="CB105" s="159"/>
      <c r="CC105" s="160"/>
      <c r="CD105" s="370" t="s">
        <v>22</v>
      </c>
      <c r="CE105" s="370"/>
      <c r="CF105" s="370"/>
      <c r="CG105" s="370"/>
      <c r="CH105" s="370"/>
      <c r="CI105" s="370"/>
      <c r="CJ105" s="370"/>
      <c r="CK105" s="370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</row>
    <row r="106" spans="5:107" ht="8.15" customHeight="1">
      <c r="E106" s="161"/>
      <c r="F106" s="162"/>
      <c r="G106" s="163"/>
      <c r="H106" s="369"/>
      <c r="I106" s="369"/>
      <c r="J106" s="369"/>
      <c r="K106" s="369"/>
      <c r="L106" s="369"/>
      <c r="M106" s="369"/>
      <c r="N106" s="369"/>
      <c r="O106" s="369"/>
      <c r="P106" s="369"/>
      <c r="Q106" s="369"/>
      <c r="R106" s="369"/>
      <c r="S106" s="369"/>
      <c r="T106" s="369"/>
      <c r="U106" s="369"/>
      <c r="V106" s="369"/>
      <c r="W106" s="369"/>
      <c r="X106" s="369"/>
      <c r="Y106" s="369"/>
      <c r="Z106" s="369"/>
      <c r="AA106" s="369"/>
      <c r="AB106" s="369"/>
      <c r="AC106" s="369"/>
      <c r="AD106" s="369"/>
      <c r="AE106" s="369"/>
      <c r="AF106" s="369"/>
      <c r="AG106" s="369"/>
      <c r="AH106" s="369"/>
      <c r="AI106" s="369"/>
      <c r="AJ106" s="369"/>
      <c r="AK106" s="369"/>
      <c r="AL106" s="369"/>
      <c r="AM106" s="369"/>
      <c r="AN106" s="369"/>
      <c r="AO106" s="369"/>
      <c r="AP106" s="369"/>
      <c r="AQ106" s="369"/>
      <c r="AR106" s="369"/>
      <c r="AS106" s="369"/>
      <c r="AT106" s="369"/>
      <c r="AU106" s="369"/>
      <c r="AV106" s="369"/>
      <c r="AW106" s="369"/>
      <c r="AX106" s="369"/>
      <c r="AY106" s="369"/>
      <c r="AZ106" s="369"/>
      <c r="BA106" s="369"/>
      <c r="BB106" s="369"/>
      <c r="BC106" s="369"/>
      <c r="BD106" s="369"/>
      <c r="BE106" s="369"/>
      <c r="BF106" s="369"/>
      <c r="BG106" s="369"/>
      <c r="BH106" s="161"/>
      <c r="BI106" s="162"/>
      <c r="BJ106" s="162"/>
      <c r="BK106" s="162"/>
      <c r="BL106" s="162"/>
      <c r="BM106" s="162"/>
      <c r="BN106" s="162"/>
      <c r="BO106" s="162"/>
      <c r="BP106" s="162"/>
      <c r="BQ106" s="162"/>
      <c r="BR106" s="162"/>
      <c r="BS106" s="162"/>
      <c r="BT106" s="162"/>
      <c r="BU106" s="162"/>
      <c r="BV106" s="162"/>
      <c r="BW106" s="162"/>
      <c r="BX106" s="162"/>
      <c r="BY106" s="162"/>
      <c r="BZ106" s="162"/>
      <c r="CA106" s="162"/>
      <c r="CB106" s="162"/>
      <c r="CC106" s="163"/>
      <c r="CD106" s="370"/>
      <c r="CE106" s="370"/>
      <c r="CF106" s="370"/>
      <c r="CG106" s="370"/>
      <c r="CH106" s="370"/>
      <c r="CI106" s="370"/>
      <c r="CJ106" s="370"/>
      <c r="CK106" s="370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</row>
    <row r="107" spans="5:107" ht="8.15" customHeight="1">
      <c r="E107" s="161"/>
      <c r="F107" s="162"/>
      <c r="G107" s="163"/>
      <c r="H107" s="369"/>
      <c r="I107" s="369"/>
      <c r="J107" s="369"/>
      <c r="K107" s="369"/>
      <c r="L107" s="369"/>
      <c r="M107" s="369"/>
      <c r="N107" s="369"/>
      <c r="O107" s="369"/>
      <c r="P107" s="369"/>
      <c r="Q107" s="369"/>
      <c r="R107" s="369"/>
      <c r="S107" s="369"/>
      <c r="T107" s="369"/>
      <c r="U107" s="369"/>
      <c r="V107" s="369"/>
      <c r="W107" s="369"/>
      <c r="X107" s="369"/>
      <c r="Y107" s="369"/>
      <c r="Z107" s="369"/>
      <c r="AA107" s="369"/>
      <c r="AB107" s="369"/>
      <c r="AC107" s="369"/>
      <c r="AD107" s="369"/>
      <c r="AE107" s="369"/>
      <c r="AF107" s="369"/>
      <c r="AG107" s="369"/>
      <c r="AH107" s="369"/>
      <c r="AI107" s="369"/>
      <c r="AJ107" s="369"/>
      <c r="AK107" s="369"/>
      <c r="AL107" s="369"/>
      <c r="AM107" s="369"/>
      <c r="AN107" s="369"/>
      <c r="AO107" s="369"/>
      <c r="AP107" s="369"/>
      <c r="AQ107" s="369"/>
      <c r="AR107" s="369"/>
      <c r="AS107" s="369"/>
      <c r="AT107" s="369"/>
      <c r="AU107" s="369"/>
      <c r="AV107" s="369"/>
      <c r="AW107" s="369"/>
      <c r="AX107" s="369"/>
      <c r="AY107" s="369"/>
      <c r="AZ107" s="369"/>
      <c r="BA107" s="369"/>
      <c r="BB107" s="369"/>
      <c r="BC107" s="369"/>
      <c r="BD107" s="369"/>
      <c r="BE107" s="369"/>
      <c r="BF107" s="369"/>
      <c r="BG107" s="369"/>
      <c r="BH107" s="161"/>
      <c r="BI107" s="162"/>
      <c r="BJ107" s="162"/>
      <c r="BK107" s="162"/>
      <c r="BL107" s="162"/>
      <c r="BM107" s="162"/>
      <c r="BN107" s="162"/>
      <c r="BO107" s="162"/>
      <c r="BP107" s="162"/>
      <c r="BQ107" s="162"/>
      <c r="BR107" s="162"/>
      <c r="BS107" s="162"/>
      <c r="BT107" s="162"/>
      <c r="BU107" s="162"/>
      <c r="BV107" s="162"/>
      <c r="BW107" s="162"/>
      <c r="BX107" s="162"/>
      <c r="BY107" s="162"/>
      <c r="BZ107" s="162"/>
      <c r="CA107" s="162"/>
      <c r="CB107" s="162"/>
      <c r="CC107" s="163"/>
      <c r="CD107" s="370" t="s">
        <v>21</v>
      </c>
      <c r="CE107" s="370"/>
      <c r="CF107" s="370"/>
      <c r="CG107" s="370"/>
      <c r="CH107" s="370"/>
      <c r="CI107" s="370"/>
      <c r="CJ107" s="370"/>
      <c r="CK107" s="370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</row>
    <row r="108" spans="5:107" ht="8.15" customHeight="1">
      <c r="E108" s="164"/>
      <c r="F108" s="165"/>
      <c r="G108" s="166"/>
      <c r="H108" s="369"/>
      <c r="I108" s="369"/>
      <c r="J108" s="369"/>
      <c r="K108" s="369"/>
      <c r="L108" s="369"/>
      <c r="M108" s="369"/>
      <c r="N108" s="369"/>
      <c r="O108" s="369"/>
      <c r="P108" s="369"/>
      <c r="Q108" s="369"/>
      <c r="R108" s="369"/>
      <c r="S108" s="369"/>
      <c r="T108" s="369"/>
      <c r="U108" s="369"/>
      <c r="V108" s="369"/>
      <c r="W108" s="369"/>
      <c r="X108" s="369"/>
      <c r="Y108" s="369"/>
      <c r="Z108" s="369"/>
      <c r="AA108" s="369"/>
      <c r="AB108" s="369"/>
      <c r="AC108" s="369"/>
      <c r="AD108" s="369"/>
      <c r="AE108" s="369"/>
      <c r="AF108" s="369"/>
      <c r="AG108" s="369"/>
      <c r="AH108" s="369"/>
      <c r="AI108" s="369"/>
      <c r="AJ108" s="369"/>
      <c r="AK108" s="369"/>
      <c r="AL108" s="369"/>
      <c r="AM108" s="369"/>
      <c r="AN108" s="369"/>
      <c r="AO108" s="369"/>
      <c r="AP108" s="369"/>
      <c r="AQ108" s="369"/>
      <c r="AR108" s="369"/>
      <c r="AS108" s="369"/>
      <c r="AT108" s="369"/>
      <c r="AU108" s="369"/>
      <c r="AV108" s="369"/>
      <c r="AW108" s="369"/>
      <c r="AX108" s="369"/>
      <c r="AY108" s="369"/>
      <c r="AZ108" s="369"/>
      <c r="BA108" s="369"/>
      <c r="BB108" s="369"/>
      <c r="BC108" s="369"/>
      <c r="BD108" s="369"/>
      <c r="BE108" s="369"/>
      <c r="BF108" s="369"/>
      <c r="BG108" s="369"/>
      <c r="BH108" s="164"/>
      <c r="BI108" s="165"/>
      <c r="BJ108" s="165"/>
      <c r="BK108" s="165"/>
      <c r="BL108" s="165"/>
      <c r="BM108" s="165"/>
      <c r="BN108" s="165"/>
      <c r="BO108" s="165"/>
      <c r="BP108" s="165"/>
      <c r="BQ108" s="165"/>
      <c r="BR108" s="165"/>
      <c r="BS108" s="165"/>
      <c r="BT108" s="165"/>
      <c r="BU108" s="165"/>
      <c r="BV108" s="165"/>
      <c r="BW108" s="165"/>
      <c r="BX108" s="165"/>
      <c r="BY108" s="165"/>
      <c r="BZ108" s="165"/>
      <c r="CA108" s="165"/>
      <c r="CB108" s="165"/>
      <c r="CC108" s="166"/>
      <c r="CD108" s="370"/>
      <c r="CE108" s="370"/>
      <c r="CF108" s="370"/>
      <c r="CG108" s="370"/>
      <c r="CH108" s="370"/>
      <c r="CI108" s="370"/>
      <c r="CJ108" s="370"/>
      <c r="CK108" s="370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</row>
    <row r="109" spans="5:107" ht="8.15" customHeight="1">
      <c r="E109" s="348"/>
      <c r="F109" s="349"/>
      <c r="G109" s="350"/>
      <c r="H109" s="357"/>
      <c r="I109" s="358"/>
      <c r="J109" s="358"/>
      <c r="K109" s="358"/>
      <c r="L109" s="358"/>
      <c r="M109" s="358"/>
      <c r="N109" s="358"/>
      <c r="O109" s="358"/>
      <c r="P109" s="358"/>
      <c r="Q109" s="358"/>
      <c r="R109" s="358"/>
      <c r="S109" s="358"/>
      <c r="T109" s="358"/>
      <c r="U109" s="358"/>
      <c r="V109" s="358"/>
      <c r="W109" s="359"/>
      <c r="X109" s="303"/>
      <c r="Y109" s="303"/>
      <c r="Z109" s="303"/>
      <c r="AA109" s="303"/>
      <c r="AB109" s="303"/>
      <c r="AC109" s="303"/>
      <c r="AD109" s="303"/>
      <c r="AE109" s="303"/>
      <c r="AF109" s="303"/>
      <c r="AG109" s="303"/>
      <c r="AH109" s="303"/>
      <c r="AI109" s="303"/>
      <c r="AJ109" s="303"/>
      <c r="AK109" s="371"/>
      <c r="AL109" s="303"/>
      <c r="AM109" s="303"/>
      <c r="AN109" s="303"/>
      <c r="AO109" s="303"/>
      <c r="AP109" s="303"/>
      <c r="AQ109" s="303"/>
      <c r="AR109" s="303"/>
      <c r="AS109" s="303"/>
      <c r="AT109" s="303"/>
      <c r="AU109" s="303"/>
      <c r="AV109" s="303"/>
      <c r="AW109" s="303"/>
      <c r="AX109" s="303"/>
      <c r="AY109" s="303"/>
      <c r="AZ109" s="303"/>
      <c r="BA109" s="303"/>
      <c r="BB109" s="303"/>
      <c r="BC109" s="303"/>
      <c r="BD109" s="303"/>
      <c r="BE109" s="303"/>
      <c r="BF109" s="303"/>
      <c r="BG109" s="303"/>
      <c r="BH109" s="304"/>
      <c r="BI109" s="305"/>
      <c r="BJ109" s="305"/>
      <c r="BK109" s="305"/>
      <c r="BL109" s="305"/>
      <c r="BM109" s="305"/>
      <c r="BN109" s="305"/>
      <c r="BO109" s="305"/>
      <c r="BP109" s="305"/>
      <c r="BQ109" s="305"/>
      <c r="BR109" s="305"/>
      <c r="BS109" s="305"/>
      <c r="BT109" s="305"/>
      <c r="BU109" s="305"/>
      <c r="BV109" s="305"/>
      <c r="BW109" s="305"/>
      <c r="BX109" s="305"/>
      <c r="BY109" s="305"/>
      <c r="BZ109" s="305"/>
      <c r="CA109" s="305"/>
      <c r="CB109" s="305"/>
      <c r="CC109" s="306"/>
      <c r="CD109" s="303"/>
      <c r="CE109" s="303"/>
      <c r="CF109" s="303"/>
      <c r="CG109" s="303"/>
      <c r="CH109" s="303"/>
      <c r="CI109" s="303"/>
      <c r="CJ109" s="303"/>
      <c r="CK109" s="303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</row>
    <row r="110" spans="5:107" ht="8.15" customHeight="1">
      <c r="E110" s="351"/>
      <c r="F110" s="352"/>
      <c r="G110" s="353"/>
      <c r="H110" s="360"/>
      <c r="I110" s="361"/>
      <c r="J110" s="361"/>
      <c r="K110" s="361"/>
      <c r="L110" s="361"/>
      <c r="M110" s="361"/>
      <c r="N110" s="361"/>
      <c r="O110" s="361"/>
      <c r="P110" s="361"/>
      <c r="Q110" s="361"/>
      <c r="R110" s="361"/>
      <c r="S110" s="361"/>
      <c r="T110" s="361"/>
      <c r="U110" s="361"/>
      <c r="V110" s="361"/>
      <c r="W110" s="362"/>
      <c r="X110" s="303"/>
      <c r="Y110" s="303"/>
      <c r="Z110" s="303"/>
      <c r="AA110" s="303"/>
      <c r="AB110" s="303"/>
      <c r="AC110" s="303"/>
      <c r="AD110" s="303"/>
      <c r="AE110" s="303"/>
      <c r="AF110" s="303"/>
      <c r="AG110" s="303"/>
      <c r="AH110" s="303"/>
      <c r="AI110" s="303"/>
      <c r="AJ110" s="303"/>
      <c r="AK110" s="303"/>
      <c r="AL110" s="303"/>
      <c r="AM110" s="303"/>
      <c r="AN110" s="303"/>
      <c r="AO110" s="303"/>
      <c r="AP110" s="303"/>
      <c r="AQ110" s="303"/>
      <c r="AR110" s="303"/>
      <c r="AS110" s="303"/>
      <c r="AT110" s="303"/>
      <c r="AU110" s="303"/>
      <c r="AV110" s="303"/>
      <c r="AW110" s="303"/>
      <c r="AX110" s="303"/>
      <c r="AY110" s="303"/>
      <c r="AZ110" s="303"/>
      <c r="BA110" s="303"/>
      <c r="BB110" s="303"/>
      <c r="BC110" s="303"/>
      <c r="BD110" s="303"/>
      <c r="BE110" s="303"/>
      <c r="BF110" s="303"/>
      <c r="BG110" s="303"/>
      <c r="BH110" s="307"/>
      <c r="BI110" s="244"/>
      <c r="BJ110" s="244"/>
      <c r="BK110" s="244"/>
      <c r="BL110" s="244"/>
      <c r="BM110" s="244"/>
      <c r="BN110" s="244"/>
      <c r="BO110" s="244"/>
      <c r="BP110" s="244"/>
      <c r="BQ110" s="244"/>
      <c r="BR110" s="244"/>
      <c r="BS110" s="244"/>
      <c r="BT110" s="244"/>
      <c r="BU110" s="244"/>
      <c r="BV110" s="244"/>
      <c r="BW110" s="244"/>
      <c r="BX110" s="244"/>
      <c r="BY110" s="244"/>
      <c r="BZ110" s="244"/>
      <c r="CA110" s="244"/>
      <c r="CB110" s="244"/>
      <c r="CC110" s="308"/>
      <c r="CD110" s="303"/>
      <c r="CE110" s="303"/>
      <c r="CF110" s="303"/>
      <c r="CG110" s="303"/>
      <c r="CH110" s="303"/>
      <c r="CI110" s="303"/>
      <c r="CJ110" s="303"/>
      <c r="CK110" s="303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</row>
    <row r="111" spans="5:107" ht="8.15" customHeight="1">
      <c r="E111" s="354"/>
      <c r="F111" s="355"/>
      <c r="G111" s="356"/>
      <c r="H111" s="363"/>
      <c r="I111" s="364"/>
      <c r="J111" s="364"/>
      <c r="K111" s="364"/>
      <c r="L111" s="364"/>
      <c r="M111" s="364"/>
      <c r="N111" s="364"/>
      <c r="O111" s="364"/>
      <c r="P111" s="364"/>
      <c r="Q111" s="364"/>
      <c r="R111" s="364"/>
      <c r="S111" s="364"/>
      <c r="T111" s="364"/>
      <c r="U111" s="364"/>
      <c r="V111" s="364"/>
      <c r="W111" s="365"/>
      <c r="X111" s="303"/>
      <c r="Y111" s="303"/>
      <c r="Z111" s="303"/>
      <c r="AA111" s="303"/>
      <c r="AB111" s="303"/>
      <c r="AC111" s="303"/>
      <c r="AD111" s="303"/>
      <c r="AE111" s="303"/>
      <c r="AF111" s="303"/>
      <c r="AG111" s="303"/>
      <c r="AH111" s="303"/>
      <c r="AI111" s="303"/>
      <c r="AJ111" s="303"/>
      <c r="AK111" s="303"/>
      <c r="AL111" s="303"/>
      <c r="AM111" s="303"/>
      <c r="AN111" s="303"/>
      <c r="AO111" s="303"/>
      <c r="AP111" s="303"/>
      <c r="AQ111" s="303"/>
      <c r="AR111" s="303"/>
      <c r="AS111" s="303"/>
      <c r="AT111" s="303"/>
      <c r="AU111" s="303"/>
      <c r="AV111" s="303"/>
      <c r="AW111" s="303"/>
      <c r="AX111" s="303"/>
      <c r="AY111" s="303"/>
      <c r="AZ111" s="303"/>
      <c r="BA111" s="303"/>
      <c r="BB111" s="303"/>
      <c r="BC111" s="303"/>
      <c r="BD111" s="303"/>
      <c r="BE111" s="303"/>
      <c r="BF111" s="303"/>
      <c r="BG111" s="303"/>
      <c r="BH111" s="309"/>
      <c r="BI111" s="245"/>
      <c r="BJ111" s="245"/>
      <c r="BK111" s="245"/>
      <c r="BL111" s="245"/>
      <c r="BM111" s="245"/>
      <c r="BN111" s="245"/>
      <c r="BO111" s="245"/>
      <c r="BP111" s="245"/>
      <c r="BQ111" s="245"/>
      <c r="BR111" s="245"/>
      <c r="BS111" s="245"/>
      <c r="BT111" s="245"/>
      <c r="BU111" s="245"/>
      <c r="BV111" s="245"/>
      <c r="BW111" s="245"/>
      <c r="BX111" s="245"/>
      <c r="BY111" s="245"/>
      <c r="BZ111" s="245"/>
      <c r="CA111" s="245"/>
      <c r="CB111" s="245"/>
      <c r="CC111" s="310"/>
      <c r="CD111" s="303"/>
      <c r="CE111" s="303"/>
      <c r="CF111" s="303"/>
      <c r="CG111" s="303"/>
      <c r="CH111" s="303"/>
      <c r="CI111" s="303"/>
      <c r="CJ111" s="303"/>
      <c r="CK111" s="303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</row>
    <row r="112" spans="5:107" ht="8.15" customHeight="1">
      <c r="E112" s="348"/>
      <c r="F112" s="349"/>
      <c r="G112" s="350"/>
      <c r="H112" s="357"/>
      <c r="I112" s="358"/>
      <c r="J112" s="358"/>
      <c r="K112" s="358"/>
      <c r="L112" s="358"/>
      <c r="M112" s="358"/>
      <c r="N112" s="358"/>
      <c r="O112" s="358"/>
      <c r="P112" s="358"/>
      <c r="Q112" s="358"/>
      <c r="R112" s="358"/>
      <c r="S112" s="358"/>
      <c r="T112" s="358"/>
      <c r="U112" s="358"/>
      <c r="V112" s="358"/>
      <c r="W112" s="359"/>
      <c r="X112" s="303"/>
      <c r="Y112" s="303"/>
      <c r="Z112" s="303"/>
      <c r="AA112" s="303"/>
      <c r="AB112" s="303"/>
      <c r="AC112" s="303"/>
      <c r="AD112" s="303"/>
      <c r="AE112" s="303"/>
      <c r="AF112" s="303"/>
      <c r="AG112" s="303"/>
      <c r="AH112" s="303"/>
      <c r="AI112" s="303"/>
      <c r="AJ112" s="303"/>
      <c r="AK112" s="303"/>
      <c r="AL112" s="303"/>
      <c r="AM112" s="303"/>
      <c r="AN112" s="303"/>
      <c r="AO112" s="303"/>
      <c r="AP112" s="303"/>
      <c r="AQ112" s="303"/>
      <c r="AR112" s="303"/>
      <c r="AS112" s="303"/>
      <c r="AT112" s="303"/>
      <c r="AU112" s="303"/>
      <c r="AV112" s="303"/>
      <c r="AW112" s="303"/>
      <c r="AX112" s="303"/>
      <c r="AY112" s="303"/>
      <c r="AZ112" s="303"/>
      <c r="BA112" s="303"/>
      <c r="BB112" s="303"/>
      <c r="BC112" s="303"/>
      <c r="BD112" s="303"/>
      <c r="BE112" s="303"/>
      <c r="BF112" s="303"/>
      <c r="BG112" s="303"/>
      <c r="BH112" s="304"/>
      <c r="BI112" s="305"/>
      <c r="BJ112" s="305"/>
      <c r="BK112" s="305"/>
      <c r="BL112" s="305"/>
      <c r="BM112" s="305"/>
      <c r="BN112" s="305"/>
      <c r="BO112" s="305"/>
      <c r="BP112" s="305"/>
      <c r="BQ112" s="305"/>
      <c r="BR112" s="305"/>
      <c r="BS112" s="305"/>
      <c r="BT112" s="305"/>
      <c r="BU112" s="305"/>
      <c r="BV112" s="305"/>
      <c r="BW112" s="305"/>
      <c r="BX112" s="305"/>
      <c r="BY112" s="305"/>
      <c r="BZ112" s="305"/>
      <c r="CA112" s="305"/>
      <c r="CB112" s="305"/>
      <c r="CC112" s="306"/>
      <c r="CD112" s="303"/>
      <c r="CE112" s="303"/>
      <c r="CF112" s="303"/>
      <c r="CG112" s="303"/>
      <c r="CH112" s="303"/>
      <c r="CI112" s="303"/>
      <c r="CJ112" s="303"/>
      <c r="CK112" s="303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</row>
    <row r="113" spans="5:107" ht="8.15" customHeight="1">
      <c r="E113" s="351"/>
      <c r="F113" s="352"/>
      <c r="G113" s="353"/>
      <c r="H113" s="360"/>
      <c r="I113" s="361"/>
      <c r="J113" s="361"/>
      <c r="K113" s="361"/>
      <c r="L113" s="361"/>
      <c r="M113" s="361"/>
      <c r="N113" s="361"/>
      <c r="O113" s="361"/>
      <c r="P113" s="361"/>
      <c r="Q113" s="361"/>
      <c r="R113" s="361"/>
      <c r="S113" s="361"/>
      <c r="T113" s="361"/>
      <c r="U113" s="361"/>
      <c r="V113" s="361"/>
      <c r="W113" s="362"/>
      <c r="X113" s="303"/>
      <c r="Y113" s="303"/>
      <c r="Z113" s="303"/>
      <c r="AA113" s="303"/>
      <c r="AB113" s="303"/>
      <c r="AC113" s="303"/>
      <c r="AD113" s="303"/>
      <c r="AE113" s="303"/>
      <c r="AF113" s="303"/>
      <c r="AG113" s="303"/>
      <c r="AH113" s="303"/>
      <c r="AI113" s="303"/>
      <c r="AJ113" s="303"/>
      <c r="AK113" s="303"/>
      <c r="AL113" s="303"/>
      <c r="AM113" s="303"/>
      <c r="AN113" s="303"/>
      <c r="AO113" s="303"/>
      <c r="AP113" s="303"/>
      <c r="AQ113" s="303"/>
      <c r="AR113" s="303"/>
      <c r="AS113" s="303"/>
      <c r="AT113" s="303"/>
      <c r="AU113" s="303"/>
      <c r="AV113" s="303"/>
      <c r="AW113" s="303"/>
      <c r="AX113" s="303"/>
      <c r="AY113" s="303"/>
      <c r="AZ113" s="303"/>
      <c r="BA113" s="303"/>
      <c r="BB113" s="303"/>
      <c r="BC113" s="303"/>
      <c r="BD113" s="303"/>
      <c r="BE113" s="303"/>
      <c r="BF113" s="303"/>
      <c r="BG113" s="303"/>
      <c r="BH113" s="307"/>
      <c r="BI113" s="244"/>
      <c r="BJ113" s="244"/>
      <c r="BK113" s="244"/>
      <c r="BL113" s="244"/>
      <c r="BM113" s="244"/>
      <c r="BN113" s="244"/>
      <c r="BO113" s="244"/>
      <c r="BP113" s="244"/>
      <c r="BQ113" s="244"/>
      <c r="BR113" s="244"/>
      <c r="BS113" s="244"/>
      <c r="BT113" s="244"/>
      <c r="BU113" s="244"/>
      <c r="BV113" s="244"/>
      <c r="BW113" s="244"/>
      <c r="BX113" s="244"/>
      <c r="BY113" s="244"/>
      <c r="BZ113" s="244"/>
      <c r="CA113" s="244"/>
      <c r="CB113" s="244"/>
      <c r="CC113" s="308"/>
      <c r="CD113" s="303"/>
      <c r="CE113" s="303"/>
      <c r="CF113" s="303"/>
      <c r="CG113" s="303"/>
      <c r="CH113" s="303"/>
      <c r="CI113" s="303"/>
      <c r="CJ113" s="303"/>
      <c r="CK113" s="303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</row>
    <row r="114" spans="5:107" ht="8.15" customHeight="1">
      <c r="E114" s="354"/>
      <c r="F114" s="355"/>
      <c r="G114" s="356"/>
      <c r="H114" s="363"/>
      <c r="I114" s="364"/>
      <c r="J114" s="364"/>
      <c r="K114" s="364"/>
      <c r="L114" s="364"/>
      <c r="M114" s="364"/>
      <c r="N114" s="364"/>
      <c r="O114" s="364"/>
      <c r="P114" s="364"/>
      <c r="Q114" s="364"/>
      <c r="R114" s="364"/>
      <c r="S114" s="364"/>
      <c r="T114" s="364"/>
      <c r="U114" s="364"/>
      <c r="V114" s="364"/>
      <c r="W114" s="365"/>
      <c r="X114" s="303"/>
      <c r="Y114" s="303"/>
      <c r="Z114" s="303"/>
      <c r="AA114" s="303"/>
      <c r="AB114" s="303"/>
      <c r="AC114" s="303"/>
      <c r="AD114" s="303"/>
      <c r="AE114" s="303"/>
      <c r="AF114" s="303"/>
      <c r="AG114" s="303"/>
      <c r="AH114" s="303"/>
      <c r="AI114" s="303"/>
      <c r="AJ114" s="303"/>
      <c r="AK114" s="303"/>
      <c r="AL114" s="303"/>
      <c r="AM114" s="303"/>
      <c r="AN114" s="303"/>
      <c r="AO114" s="303"/>
      <c r="AP114" s="303"/>
      <c r="AQ114" s="303"/>
      <c r="AR114" s="303"/>
      <c r="AS114" s="303"/>
      <c r="AT114" s="303"/>
      <c r="AU114" s="303"/>
      <c r="AV114" s="303"/>
      <c r="AW114" s="303"/>
      <c r="AX114" s="303"/>
      <c r="AY114" s="303"/>
      <c r="AZ114" s="303"/>
      <c r="BA114" s="303"/>
      <c r="BB114" s="303"/>
      <c r="BC114" s="303"/>
      <c r="BD114" s="303"/>
      <c r="BE114" s="303"/>
      <c r="BF114" s="303"/>
      <c r="BG114" s="303"/>
      <c r="BH114" s="309"/>
      <c r="BI114" s="245"/>
      <c r="BJ114" s="245"/>
      <c r="BK114" s="245"/>
      <c r="BL114" s="245"/>
      <c r="BM114" s="245"/>
      <c r="BN114" s="245"/>
      <c r="BO114" s="245"/>
      <c r="BP114" s="245"/>
      <c r="BQ114" s="245"/>
      <c r="BR114" s="245"/>
      <c r="BS114" s="245"/>
      <c r="BT114" s="245"/>
      <c r="BU114" s="245"/>
      <c r="BV114" s="245"/>
      <c r="BW114" s="245"/>
      <c r="BX114" s="245"/>
      <c r="BY114" s="245"/>
      <c r="BZ114" s="245"/>
      <c r="CA114" s="245"/>
      <c r="CB114" s="245"/>
      <c r="CC114" s="310"/>
      <c r="CD114" s="303"/>
      <c r="CE114" s="303"/>
      <c r="CF114" s="303"/>
      <c r="CG114" s="303"/>
      <c r="CH114" s="303"/>
      <c r="CI114" s="303"/>
      <c r="CJ114" s="303"/>
      <c r="CK114" s="303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</row>
    <row r="115" spans="5:107" ht="8.15" customHeight="1">
      <c r="E115" s="348"/>
      <c r="F115" s="349"/>
      <c r="G115" s="350"/>
      <c r="H115" s="357"/>
      <c r="I115" s="358"/>
      <c r="J115" s="358"/>
      <c r="K115" s="358"/>
      <c r="L115" s="358"/>
      <c r="M115" s="358"/>
      <c r="N115" s="358"/>
      <c r="O115" s="358"/>
      <c r="P115" s="358"/>
      <c r="Q115" s="358"/>
      <c r="R115" s="358"/>
      <c r="S115" s="358"/>
      <c r="T115" s="358"/>
      <c r="U115" s="358"/>
      <c r="V115" s="358"/>
      <c r="W115" s="359"/>
      <c r="X115" s="303"/>
      <c r="Y115" s="303"/>
      <c r="Z115" s="303"/>
      <c r="AA115" s="303"/>
      <c r="AB115" s="303"/>
      <c r="AC115" s="303"/>
      <c r="AD115" s="303"/>
      <c r="AE115" s="303"/>
      <c r="AF115" s="303"/>
      <c r="AG115" s="303"/>
      <c r="AH115" s="303"/>
      <c r="AI115" s="303"/>
      <c r="AJ115" s="303"/>
      <c r="AK115" s="303"/>
      <c r="AL115" s="303"/>
      <c r="AM115" s="303"/>
      <c r="AN115" s="303"/>
      <c r="AO115" s="303"/>
      <c r="AP115" s="303"/>
      <c r="AQ115" s="303"/>
      <c r="AR115" s="303"/>
      <c r="AS115" s="303"/>
      <c r="AT115" s="303"/>
      <c r="AU115" s="303"/>
      <c r="AV115" s="303"/>
      <c r="AW115" s="303"/>
      <c r="AX115" s="303"/>
      <c r="AY115" s="303"/>
      <c r="AZ115" s="303"/>
      <c r="BA115" s="303"/>
      <c r="BB115" s="303"/>
      <c r="BC115" s="303"/>
      <c r="BD115" s="303"/>
      <c r="BE115" s="303"/>
      <c r="BF115" s="303"/>
      <c r="BG115" s="303"/>
      <c r="BH115" s="304"/>
      <c r="BI115" s="305"/>
      <c r="BJ115" s="305"/>
      <c r="BK115" s="305"/>
      <c r="BL115" s="305"/>
      <c r="BM115" s="305"/>
      <c r="BN115" s="305"/>
      <c r="BO115" s="305"/>
      <c r="BP115" s="305"/>
      <c r="BQ115" s="305"/>
      <c r="BR115" s="305"/>
      <c r="BS115" s="305"/>
      <c r="BT115" s="305"/>
      <c r="BU115" s="305"/>
      <c r="BV115" s="305"/>
      <c r="BW115" s="305"/>
      <c r="BX115" s="305"/>
      <c r="BY115" s="305"/>
      <c r="BZ115" s="305"/>
      <c r="CA115" s="305"/>
      <c r="CB115" s="305"/>
      <c r="CC115" s="306"/>
      <c r="CD115" s="303"/>
      <c r="CE115" s="303"/>
      <c r="CF115" s="303"/>
      <c r="CG115" s="303"/>
      <c r="CH115" s="303"/>
      <c r="CI115" s="303"/>
      <c r="CJ115" s="303"/>
      <c r="CK115" s="303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</row>
    <row r="116" spans="5:107" ht="8.15" customHeight="1">
      <c r="E116" s="351"/>
      <c r="F116" s="352"/>
      <c r="G116" s="353"/>
      <c r="H116" s="360"/>
      <c r="I116" s="361"/>
      <c r="J116" s="361"/>
      <c r="K116" s="361"/>
      <c r="L116" s="361"/>
      <c r="M116" s="361"/>
      <c r="N116" s="361"/>
      <c r="O116" s="361"/>
      <c r="P116" s="361"/>
      <c r="Q116" s="361"/>
      <c r="R116" s="361"/>
      <c r="S116" s="361"/>
      <c r="T116" s="361"/>
      <c r="U116" s="361"/>
      <c r="V116" s="361"/>
      <c r="W116" s="362"/>
      <c r="X116" s="303"/>
      <c r="Y116" s="303"/>
      <c r="Z116" s="303"/>
      <c r="AA116" s="303"/>
      <c r="AB116" s="303"/>
      <c r="AC116" s="303"/>
      <c r="AD116" s="303"/>
      <c r="AE116" s="303"/>
      <c r="AF116" s="303"/>
      <c r="AG116" s="303"/>
      <c r="AH116" s="303"/>
      <c r="AI116" s="303"/>
      <c r="AJ116" s="303"/>
      <c r="AK116" s="303"/>
      <c r="AL116" s="303"/>
      <c r="AM116" s="303"/>
      <c r="AN116" s="303"/>
      <c r="AO116" s="303"/>
      <c r="AP116" s="303"/>
      <c r="AQ116" s="303"/>
      <c r="AR116" s="303"/>
      <c r="AS116" s="303"/>
      <c r="AT116" s="303"/>
      <c r="AU116" s="303"/>
      <c r="AV116" s="303"/>
      <c r="AW116" s="303"/>
      <c r="AX116" s="303"/>
      <c r="AY116" s="303"/>
      <c r="AZ116" s="303"/>
      <c r="BA116" s="303"/>
      <c r="BB116" s="303"/>
      <c r="BC116" s="303"/>
      <c r="BD116" s="303"/>
      <c r="BE116" s="303"/>
      <c r="BF116" s="303"/>
      <c r="BG116" s="303"/>
      <c r="BH116" s="307"/>
      <c r="BI116" s="244"/>
      <c r="BJ116" s="244"/>
      <c r="BK116" s="244"/>
      <c r="BL116" s="244"/>
      <c r="BM116" s="244"/>
      <c r="BN116" s="244"/>
      <c r="BO116" s="244"/>
      <c r="BP116" s="244"/>
      <c r="BQ116" s="244"/>
      <c r="BR116" s="244"/>
      <c r="BS116" s="244"/>
      <c r="BT116" s="244"/>
      <c r="BU116" s="244"/>
      <c r="BV116" s="244"/>
      <c r="BW116" s="244"/>
      <c r="BX116" s="244"/>
      <c r="BY116" s="244"/>
      <c r="BZ116" s="244"/>
      <c r="CA116" s="244"/>
      <c r="CB116" s="244"/>
      <c r="CC116" s="308"/>
      <c r="CD116" s="303"/>
      <c r="CE116" s="303"/>
      <c r="CF116" s="303"/>
      <c r="CG116" s="303"/>
      <c r="CH116" s="303"/>
      <c r="CI116" s="303"/>
      <c r="CJ116" s="303"/>
      <c r="CK116" s="303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</row>
    <row r="117" spans="5:107" ht="8.15" customHeight="1">
      <c r="E117" s="354"/>
      <c r="F117" s="355"/>
      <c r="G117" s="356"/>
      <c r="H117" s="363"/>
      <c r="I117" s="364"/>
      <c r="J117" s="364"/>
      <c r="K117" s="364"/>
      <c r="L117" s="364"/>
      <c r="M117" s="364"/>
      <c r="N117" s="364"/>
      <c r="O117" s="364"/>
      <c r="P117" s="364"/>
      <c r="Q117" s="364"/>
      <c r="R117" s="364"/>
      <c r="S117" s="364"/>
      <c r="T117" s="364"/>
      <c r="U117" s="364"/>
      <c r="V117" s="364"/>
      <c r="W117" s="365"/>
      <c r="X117" s="303"/>
      <c r="Y117" s="303"/>
      <c r="Z117" s="303"/>
      <c r="AA117" s="303"/>
      <c r="AB117" s="303"/>
      <c r="AC117" s="303"/>
      <c r="AD117" s="303"/>
      <c r="AE117" s="303"/>
      <c r="AF117" s="303"/>
      <c r="AG117" s="303"/>
      <c r="AH117" s="303"/>
      <c r="AI117" s="303"/>
      <c r="AJ117" s="303"/>
      <c r="AK117" s="303"/>
      <c r="AL117" s="303"/>
      <c r="AM117" s="303"/>
      <c r="AN117" s="303"/>
      <c r="AO117" s="303"/>
      <c r="AP117" s="303"/>
      <c r="AQ117" s="303"/>
      <c r="AR117" s="303"/>
      <c r="AS117" s="303"/>
      <c r="AT117" s="303"/>
      <c r="AU117" s="303"/>
      <c r="AV117" s="303"/>
      <c r="AW117" s="303"/>
      <c r="AX117" s="303"/>
      <c r="AY117" s="303"/>
      <c r="AZ117" s="303"/>
      <c r="BA117" s="303"/>
      <c r="BB117" s="303"/>
      <c r="BC117" s="303"/>
      <c r="BD117" s="303"/>
      <c r="BE117" s="303"/>
      <c r="BF117" s="303"/>
      <c r="BG117" s="303"/>
      <c r="BH117" s="309"/>
      <c r="BI117" s="245"/>
      <c r="BJ117" s="245"/>
      <c r="BK117" s="245"/>
      <c r="BL117" s="245"/>
      <c r="BM117" s="245"/>
      <c r="BN117" s="245"/>
      <c r="BO117" s="245"/>
      <c r="BP117" s="245"/>
      <c r="BQ117" s="245"/>
      <c r="BR117" s="245"/>
      <c r="BS117" s="245"/>
      <c r="BT117" s="245"/>
      <c r="BU117" s="245"/>
      <c r="BV117" s="245"/>
      <c r="BW117" s="245"/>
      <c r="BX117" s="245"/>
      <c r="BY117" s="245"/>
      <c r="BZ117" s="245"/>
      <c r="CA117" s="245"/>
      <c r="CB117" s="245"/>
      <c r="CC117" s="310"/>
      <c r="CD117" s="303"/>
      <c r="CE117" s="303"/>
      <c r="CF117" s="303"/>
      <c r="CG117" s="303"/>
      <c r="CH117" s="303"/>
      <c r="CI117" s="303"/>
      <c r="CJ117" s="303"/>
      <c r="CK117" s="303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</row>
    <row r="118" spans="5:107" ht="8.15" customHeight="1">
      <c r="E118" s="348"/>
      <c r="F118" s="349"/>
      <c r="G118" s="350"/>
      <c r="H118" s="357"/>
      <c r="I118" s="358"/>
      <c r="J118" s="358"/>
      <c r="K118" s="358"/>
      <c r="L118" s="358"/>
      <c r="M118" s="358"/>
      <c r="N118" s="358"/>
      <c r="O118" s="358"/>
      <c r="P118" s="358"/>
      <c r="Q118" s="358"/>
      <c r="R118" s="358"/>
      <c r="S118" s="358"/>
      <c r="T118" s="358"/>
      <c r="U118" s="358"/>
      <c r="V118" s="358"/>
      <c r="W118" s="359"/>
      <c r="X118" s="303"/>
      <c r="Y118" s="303"/>
      <c r="Z118" s="303"/>
      <c r="AA118" s="303"/>
      <c r="AB118" s="303"/>
      <c r="AC118" s="303"/>
      <c r="AD118" s="303"/>
      <c r="AE118" s="303"/>
      <c r="AF118" s="303"/>
      <c r="AG118" s="303"/>
      <c r="AH118" s="303"/>
      <c r="AI118" s="303"/>
      <c r="AJ118" s="303"/>
      <c r="AK118" s="303"/>
      <c r="AL118" s="303"/>
      <c r="AM118" s="303"/>
      <c r="AN118" s="303"/>
      <c r="AO118" s="303"/>
      <c r="AP118" s="303"/>
      <c r="AQ118" s="303"/>
      <c r="AR118" s="303"/>
      <c r="AS118" s="303"/>
      <c r="AT118" s="303"/>
      <c r="AU118" s="303"/>
      <c r="AV118" s="303"/>
      <c r="AW118" s="303"/>
      <c r="AX118" s="303"/>
      <c r="AY118" s="303"/>
      <c r="AZ118" s="303"/>
      <c r="BA118" s="303"/>
      <c r="BB118" s="303"/>
      <c r="BC118" s="303"/>
      <c r="BD118" s="303"/>
      <c r="BE118" s="303"/>
      <c r="BF118" s="303"/>
      <c r="BG118" s="303"/>
      <c r="BH118" s="304"/>
      <c r="BI118" s="305"/>
      <c r="BJ118" s="305"/>
      <c r="BK118" s="305"/>
      <c r="BL118" s="305"/>
      <c r="BM118" s="305"/>
      <c r="BN118" s="305"/>
      <c r="BO118" s="305"/>
      <c r="BP118" s="305"/>
      <c r="BQ118" s="305"/>
      <c r="BR118" s="305"/>
      <c r="BS118" s="305"/>
      <c r="BT118" s="305"/>
      <c r="BU118" s="305"/>
      <c r="BV118" s="305"/>
      <c r="BW118" s="305"/>
      <c r="BX118" s="305"/>
      <c r="BY118" s="305"/>
      <c r="BZ118" s="305"/>
      <c r="CA118" s="305"/>
      <c r="CB118" s="305"/>
      <c r="CC118" s="306"/>
      <c r="CD118" s="303"/>
      <c r="CE118" s="303"/>
      <c r="CF118" s="303"/>
      <c r="CG118" s="303"/>
      <c r="CH118" s="303"/>
      <c r="CI118" s="303"/>
      <c r="CJ118" s="303"/>
      <c r="CK118" s="303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</row>
    <row r="119" spans="5:107" ht="8.15" customHeight="1">
      <c r="E119" s="351"/>
      <c r="F119" s="352"/>
      <c r="G119" s="353"/>
      <c r="H119" s="360"/>
      <c r="I119" s="361"/>
      <c r="J119" s="361"/>
      <c r="K119" s="361"/>
      <c r="L119" s="361"/>
      <c r="M119" s="361"/>
      <c r="N119" s="361"/>
      <c r="O119" s="361"/>
      <c r="P119" s="361"/>
      <c r="Q119" s="361"/>
      <c r="R119" s="361"/>
      <c r="S119" s="361"/>
      <c r="T119" s="361"/>
      <c r="U119" s="361"/>
      <c r="V119" s="361"/>
      <c r="W119" s="362"/>
      <c r="X119" s="303"/>
      <c r="Y119" s="303"/>
      <c r="Z119" s="303"/>
      <c r="AA119" s="303"/>
      <c r="AB119" s="303"/>
      <c r="AC119" s="303"/>
      <c r="AD119" s="303"/>
      <c r="AE119" s="303"/>
      <c r="AF119" s="303"/>
      <c r="AG119" s="303"/>
      <c r="AH119" s="303"/>
      <c r="AI119" s="303"/>
      <c r="AJ119" s="303"/>
      <c r="AK119" s="303"/>
      <c r="AL119" s="303"/>
      <c r="AM119" s="303"/>
      <c r="AN119" s="303"/>
      <c r="AO119" s="303"/>
      <c r="AP119" s="303"/>
      <c r="AQ119" s="303"/>
      <c r="AR119" s="303"/>
      <c r="AS119" s="303"/>
      <c r="AT119" s="303"/>
      <c r="AU119" s="303"/>
      <c r="AV119" s="303"/>
      <c r="AW119" s="303"/>
      <c r="AX119" s="303"/>
      <c r="AY119" s="303"/>
      <c r="AZ119" s="303"/>
      <c r="BA119" s="303"/>
      <c r="BB119" s="303"/>
      <c r="BC119" s="303"/>
      <c r="BD119" s="303"/>
      <c r="BE119" s="303"/>
      <c r="BF119" s="303"/>
      <c r="BG119" s="303"/>
      <c r="BH119" s="307"/>
      <c r="BI119" s="244"/>
      <c r="BJ119" s="244"/>
      <c r="BK119" s="244"/>
      <c r="BL119" s="244"/>
      <c r="BM119" s="244"/>
      <c r="BN119" s="244"/>
      <c r="BO119" s="244"/>
      <c r="BP119" s="244"/>
      <c r="BQ119" s="244"/>
      <c r="BR119" s="244"/>
      <c r="BS119" s="244"/>
      <c r="BT119" s="244"/>
      <c r="BU119" s="244"/>
      <c r="BV119" s="244"/>
      <c r="BW119" s="244"/>
      <c r="BX119" s="244"/>
      <c r="BY119" s="244"/>
      <c r="BZ119" s="244"/>
      <c r="CA119" s="244"/>
      <c r="CB119" s="244"/>
      <c r="CC119" s="308"/>
      <c r="CD119" s="303"/>
      <c r="CE119" s="303"/>
      <c r="CF119" s="303"/>
      <c r="CG119" s="303"/>
      <c r="CH119" s="303"/>
      <c r="CI119" s="303"/>
      <c r="CJ119" s="303"/>
      <c r="CK119" s="303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</row>
    <row r="120" spans="5:107" ht="8.15" customHeight="1">
      <c r="E120" s="354"/>
      <c r="F120" s="355"/>
      <c r="G120" s="356"/>
      <c r="H120" s="363"/>
      <c r="I120" s="364"/>
      <c r="J120" s="364"/>
      <c r="K120" s="364"/>
      <c r="L120" s="364"/>
      <c r="M120" s="364"/>
      <c r="N120" s="364"/>
      <c r="O120" s="364"/>
      <c r="P120" s="364"/>
      <c r="Q120" s="364"/>
      <c r="R120" s="364"/>
      <c r="S120" s="364"/>
      <c r="T120" s="364"/>
      <c r="U120" s="364"/>
      <c r="V120" s="364"/>
      <c r="W120" s="365"/>
      <c r="X120" s="303"/>
      <c r="Y120" s="303"/>
      <c r="Z120" s="303"/>
      <c r="AA120" s="303"/>
      <c r="AB120" s="303"/>
      <c r="AC120" s="303"/>
      <c r="AD120" s="303"/>
      <c r="AE120" s="303"/>
      <c r="AF120" s="303"/>
      <c r="AG120" s="303"/>
      <c r="AH120" s="303"/>
      <c r="AI120" s="303"/>
      <c r="AJ120" s="303"/>
      <c r="AK120" s="303"/>
      <c r="AL120" s="303"/>
      <c r="AM120" s="303"/>
      <c r="AN120" s="303"/>
      <c r="AO120" s="303"/>
      <c r="AP120" s="303"/>
      <c r="AQ120" s="303"/>
      <c r="AR120" s="303"/>
      <c r="AS120" s="303"/>
      <c r="AT120" s="303"/>
      <c r="AU120" s="303"/>
      <c r="AV120" s="303"/>
      <c r="AW120" s="303"/>
      <c r="AX120" s="303"/>
      <c r="AY120" s="303"/>
      <c r="AZ120" s="303"/>
      <c r="BA120" s="303"/>
      <c r="BB120" s="303"/>
      <c r="BC120" s="303"/>
      <c r="BD120" s="303"/>
      <c r="BE120" s="303"/>
      <c r="BF120" s="303"/>
      <c r="BG120" s="303"/>
      <c r="BH120" s="309"/>
      <c r="BI120" s="245"/>
      <c r="BJ120" s="245"/>
      <c r="BK120" s="245"/>
      <c r="BL120" s="245"/>
      <c r="BM120" s="245"/>
      <c r="BN120" s="245"/>
      <c r="BO120" s="245"/>
      <c r="BP120" s="245"/>
      <c r="BQ120" s="245"/>
      <c r="BR120" s="245"/>
      <c r="BS120" s="245"/>
      <c r="BT120" s="245"/>
      <c r="BU120" s="245"/>
      <c r="BV120" s="245"/>
      <c r="BW120" s="245"/>
      <c r="BX120" s="245"/>
      <c r="BY120" s="245"/>
      <c r="BZ120" s="245"/>
      <c r="CA120" s="245"/>
      <c r="CB120" s="245"/>
      <c r="CC120" s="310"/>
      <c r="CD120" s="303"/>
      <c r="CE120" s="303"/>
      <c r="CF120" s="303"/>
      <c r="CG120" s="303"/>
      <c r="CH120" s="303"/>
      <c r="CI120" s="303"/>
      <c r="CJ120" s="303"/>
      <c r="CK120" s="303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</row>
    <row r="121" spans="5:107" ht="5.5" customHeight="1">
      <c r="CL121" s="9"/>
      <c r="CM121" s="9"/>
      <c r="CN121" s="9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</row>
    <row r="122" spans="5:107" ht="5.5" customHeight="1"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</row>
    <row r="123" spans="5:107" ht="5.5" customHeight="1"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</row>
    <row r="124" spans="5:107" ht="5.5" customHeight="1"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</row>
    <row r="125" spans="5:107" ht="5.5" customHeight="1"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</row>
    <row r="126" spans="5:107" ht="5.5" customHeight="1"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</row>
    <row r="127" spans="5:107" ht="5.5" customHeight="1"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</row>
    <row r="128" spans="5:107" ht="8.15" customHeight="1"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</row>
    <row r="129" spans="5:104" ht="8.15" customHeight="1">
      <c r="E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</row>
    <row r="130" spans="5:104" ht="8.15" customHeight="1"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T130" s="4"/>
      <c r="CU130" s="4"/>
      <c r="CV130" s="4"/>
      <c r="CW130" s="4"/>
      <c r="CX130" s="4"/>
      <c r="CY130" s="4"/>
      <c r="CZ130" s="4"/>
    </row>
    <row r="131" spans="5:104" ht="8.15" customHeight="1"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9"/>
      <c r="CM131" s="9"/>
      <c r="CN131" s="9"/>
      <c r="CO131" s="4"/>
      <c r="CP131" s="4"/>
      <c r="CQ131" s="4"/>
      <c r="CR131" s="4"/>
      <c r="CU131" s="4"/>
      <c r="CV131" s="4"/>
      <c r="CW131" s="4"/>
      <c r="CX131" s="4"/>
      <c r="CY131" s="4"/>
      <c r="CZ131" s="4"/>
    </row>
    <row r="132" spans="5:104" ht="8.15" customHeight="1"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U132" s="4"/>
      <c r="CV132" s="4"/>
      <c r="CW132" s="4"/>
      <c r="CX132" s="4"/>
      <c r="CY132" s="4"/>
      <c r="CZ132" s="4"/>
    </row>
    <row r="133" spans="5:104" ht="8.15" customHeight="1"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U133" s="4"/>
      <c r="CV133" s="4"/>
      <c r="CW133" s="4"/>
      <c r="CX133" s="4"/>
      <c r="CY133" s="4"/>
      <c r="CZ133" s="4"/>
    </row>
    <row r="134" spans="5:104" ht="8.15" customHeight="1"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U134" s="4"/>
      <c r="CV134" s="4"/>
      <c r="CW134" s="4"/>
      <c r="CX134" s="4"/>
    </row>
    <row r="135" spans="5:104" ht="8.15" customHeight="1"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</row>
    <row r="136" spans="5:104" ht="8.15" customHeight="1"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</row>
    <row r="137" spans="5:104" ht="8.15" customHeight="1"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</row>
    <row r="138" spans="5:104" ht="8.15" customHeight="1"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</row>
    <row r="139" spans="5:104" ht="8.15" customHeight="1"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</row>
    <row r="140" spans="5:104" ht="8.15" customHeight="1"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</row>
    <row r="141" spans="5:104" ht="8.15" customHeight="1"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</row>
    <row r="142" spans="5:104" ht="8.15" customHeight="1"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</row>
    <row r="143" spans="5:104" ht="8.15" customHeight="1"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</row>
    <row r="144" spans="5:104" ht="8.15" customHeight="1"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</row>
    <row r="145" spans="5:93" ht="8.15" customHeight="1"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</row>
    <row r="146" spans="5:93" ht="8.15" customHeight="1"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</row>
    <row r="147" spans="5:93" ht="8.15" customHeight="1"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</row>
    <row r="148" spans="5:93" ht="8.15" customHeight="1"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</row>
    <row r="149" spans="5:93" ht="8.15" customHeight="1"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</row>
    <row r="150" spans="5:93" ht="8.15" customHeight="1"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</row>
    <row r="151" spans="5:93" ht="8.15" customHeight="1"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</row>
    <row r="152" spans="5:93" ht="8.15" customHeight="1"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</row>
    <row r="153" spans="5:93" ht="8.15" customHeight="1"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</row>
    <row r="154" spans="5:93" ht="8.15" customHeight="1"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</row>
    <row r="155" spans="5:93" ht="8.15" customHeight="1"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</row>
    <row r="156" spans="5:93" ht="8.15" customHeight="1"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</row>
    <row r="157" spans="5:93" ht="8.15" customHeight="1"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</row>
    <row r="158" spans="5:93" ht="8.15" customHeight="1"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</row>
    <row r="159" spans="5:93" ht="8.15" customHeight="1"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</row>
    <row r="160" spans="5:93" ht="8.15" customHeight="1"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</row>
    <row r="161" spans="5:89" ht="8.15" customHeight="1"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</row>
    <row r="162" spans="5:89" ht="8.15" customHeight="1"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</row>
    <row r="163" spans="5:89" ht="8.15" customHeight="1"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</row>
    <row r="164" spans="5:89" ht="8.15" customHeight="1"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</row>
    <row r="165" spans="5:89" ht="8.15" customHeight="1"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</row>
    <row r="166" spans="5:89" ht="8.15" customHeight="1"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</row>
    <row r="167" spans="5:89" ht="8.15" customHeight="1"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</row>
    <row r="168" spans="5:89" ht="8.15" customHeight="1"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</row>
    <row r="169" spans="5:89" ht="8.15" customHeight="1"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</row>
    <row r="170" spans="5:89" ht="8.15" customHeight="1"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</row>
    <row r="171" spans="5:89" ht="8.15" customHeight="1"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</row>
    <row r="172" spans="5:89" ht="8.15" customHeight="1"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</row>
    <row r="173" spans="5:89" ht="8.15" customHeight="1"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</row>
    <row r="174" spans="5:89" ht="8.15" customHeight="1"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</row>
    <row r="175" spans="5:89" ht="8.15" customHeight="1"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</row>
    <row r="176" spans="5:89" ht="8.15" customHeight="1"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</row>
    <row r="177" spans="5:89" ht="8.15" customHeight="1"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</row>
    <row r="178" spans="5:89" ht="8.15" customHeight="1"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</row>
    <row r="179" spans="5:89" ht="8.15" customHeight="1"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</row>
    <row r="180" spans="5:89" ht="8.15" customHeight="1"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</row>
    <row r="181" spans="5:89" ht="8.15" customHeight="1"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</row>
    <row r="182" spans="5:89" ht="8.15" customHeight="1"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</row>
    <row r="183" spans="5:89" ht="8.15" customHeight="1"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</row>
    <row r="184" spans="5:89" ht="8.15" customHeight="1"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</row>
    <row r="185" spans="5:89" ht="8.15" customHeight="1"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</row>
    <row r="186" spans="5:89" ht="8.15" customHeight="1"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</row>
    <row r="187" spans="5:89" ht="8.15" customHeight="1"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</row>
    <row r="188" spans="5:89" ht="8.15" customHeight="1"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</row>
    <row r="189" spans="5:89" ht="8.15" customHeight="1"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</row>
    <row r="190" spans="5:89" ht="8.15" customHeight="1"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</row>
    <row r="191" spans="5:89" ht="8.15" customHeight="1"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</row>
    <row r="192" spans="5:89" ht="8.15" customHeight="1"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</row>
    <row r="193" spans="5:89" ht="8.15" customHeight="1"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</row>
    <row r="194" spans="5:89" ht="8.15" customHeight="1"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</row>
    <row r="195" spans="5:89" ht="8.15" customHeight="1"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</row>
    <row r="196" spans="5:89" ht="8.15" customHeight="1"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</row>
    <row r="197" spans="5:89" ht="8.15" customHeight="1"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</row>
    <row r="198" spans="5:89" ht="8.15" customHeight="1"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</row>
    <row r="199" spans="5:89" ht="8.15" customHeight="1"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</row>
    <row r="200" spans="5:89" ht="8.15" customHeight="1"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</row>
    <row r="201" spans="5:89" ht="8.15" customHeight="1"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</row>
    <row r="202" spans="5:89" ht="8.15" customHeight="1"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</row>
    <row r="203" spans="5:89" ht="8.15" customHeight="1"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</row>
    <row r="204" spans="5:89" ht="8.15" customHeight="1"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</row>
    <row r="205" spans="5:89" ht="8.15" customHeight="1"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</row>
    <row r="206" spans="5:89" ht="8.15" customHeight="1"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</row>
    <row r="207" spans="5:89" ht="8.15" customHeight="1"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</row>
    <row r="208" spans="5:89" ht="8.15" customHeight="1"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</row>
    <row r="209" spans="5:89" ht="8.15" customHeight="1"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</row>
    <row r="210" spans="5:89" ht="8.15" customHeight="1"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</row>
    <row r="211" spans="5:89" ht="8.15" customHeight="1"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</row>
    <row r="212" spans="5:89" ht="8.15" customHeight="1"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</row>
    <row r="213" spans="5:89" ht="8.15" customHeight="1"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</row>
    <row r="214" spans="5:89" ht="8.15" customHeight="1"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</row>
    <row r="215" spans="5:89" ht="8.15" customHeight="1"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</row>
    <row r="216" spans="5:89" ht="8.15" customHeight="1"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</row>
    <row r="217" spans="5:89" ht="8.15" customHeight="1"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</row>
    <row r="218" spans="5:89" ht="8.15" customHeight="1"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</row>
    <row r="219" spans="5:89" ht="8.15" customHeight="1"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</row>
    <row r="220" spans="5:89" ht="8.15" customHeight="1"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</row>
    <row r="221" spans="5:89" ht="8.15" customHeight="1"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</row>
    <row r="222" spans="5:89" ht="8.15" customHeight="1"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</row>
    <row r="223" spans="5:89" ht="8.15" customHeight="1"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</row>
    <row r="224" spans="5:89" ht="8.15" customHeight="1"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</row>
    <row r="225" spans="5:89" ht="8.15" customHeight="1"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</row>
    <row r="226" spans="5:89" ht="8.15" customHeight="1"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</row>
    <row r="227" spans="5:89" ht="8.15" customHeight="1"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</row>
    <row r="228" spans="5:89" ht="8.15" customHeight="1"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</row>
    <row r="229" spans="5:89" ht="8.15" customHeight="1"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</row>
    <row r="230" spans="5:89" ht="8.15" customHeight="1"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</row>
    <row r="231" spans="5:89" ht="8.15" customHeight="1"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</row>
    <row r="232" spans="5:89" ht="8.15" customHeight="1"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</row>
    <row r="233" spans="5:89" ht="8.15" customHeight="1"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</row>
    <row r="234" spans="5:89" ht="8.15" customHeight="1"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</row>
    <row r="235" spans="5:89" ht="8.15" customHeight="1"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</row>
    <row r="236" spans="5:89" ht="8.15" customHeight="1"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</row>
    <row r="237" spans="5:89" ht="8.15" customHeight="1"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</row>
    <row r="238" spans="5:89" ht="8.15" customHeight="1"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</row>
    <row r="239" spans="5:89" ht="8.15" customHeight="1"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</row>
    <row r="240" spans="5:89" ht="8.15" customHeight="1"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</row>
    <row r="241" spans="5:89" ht="8.15" customHeight="1"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</row>
    <row r="242" spans="5:89" ht="8.15" customHeight="1"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</row>
    <row r="243" spans="5:89" ht="8.15" customHeight="1"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</row>
    <row r="244" spans="5:89" ht="8.15" customHeight="1"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</row>
    <row r="245" spans="5:89" ht="8.15" customHeight="1"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</row>
    <row r="246" spans="5:89" ht="8.15" customHeight="1"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</row>
    <row r="247" spans="5:89" ht="8.15" customHeight="1"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</row>
    <row r="248" spans="5:89" ht="8.15" customHeight="1"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</row>
    <row r="249" spans="5:89" ht="8.15" customHeight="1"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</row>
    <row r="250" spans="5:89" ht="8.15" customHeight="1"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</row>
    <row r="251" spans="5:89" ht="8.15" customHeight="1"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</row>
    <row r="252" spans="5:89" ht="8.15" customHeight="1"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</row>
    <row r="253" spans="5:89" ht="8.15" customHeight="1"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</row>
    <row r="254" spans="5:89" ht="8.15" customHeight="1"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</row>
    <row r="255" spans="5:89" ht="8.15" customHeight="1"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</row>
    <row r="256" spans="5:89" ht="8.15" customHeight="1"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</row>
    <row r="257" spans="5:89" ht="8.15" customHeight="1"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</row>
    <row r="258" spans="5:89" ht="8.15" customHeight="1"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</row>
    <row r="259" spans="5:89" ht="8.15" customHeight="1"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</row>
    <row r="260" spans="5:89" ht="8.15" customHeight="1"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</row>
    <row r="261" spans="5:89" ht="8.15" customHeight="1"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</row>
    <row r="262" spans="5:89" ht="8.15" customHeight="1"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</row>
    <row r="263" spans="5:89" ht="8.15" customHeight="1"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</row>
    <row r="264" spans="5:89" ht="8.15" customHeight="1"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</row>
    <row r="265" spans="5:89" ht="8.15" customHeight="1"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</row>
    <row r="266" spans="5:89" ht="8.15" customHeight="1"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</row>
    <row r="267" spans="5:89" ht="8.15" customHeight="1"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</row>
    <row r="268" spans="5:89" ht="8.15" customHeight="1"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</row>
    <row r="269" spans="5:89" ht="8.15" customHeight="1"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</row>
    <row r="270" spans="5:89" ht="8.15" customHeight="1"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</row>
    <row r="271" spans="5:89" ht="8.15" customHeight="1"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</row>
    <row r="272" spans="5:89" ht="8.15" customHeight="1"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</row>
    <row r="273" spans="5:89" ht="8.15" customHeight="1"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</row>
    <row r="274" spans="5:89" ht="8.15" customHeight="1"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</row>
    <row r="275" spans="5:89" ht="8.15" customHeight="1"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</row>
    <row r="276" spans="5:89" ht="8.15" customHeight="1"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</row>
    <row r="277" spans="5:89" ht="8.15" customHeight="1"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</row>
    <row r="278" spans="5:89" ht="8.15" customHeight="1"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</row>
    <row r="279" spans="5:89" ht="8.15" customHeight="1"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</row>
    <row r="280" spans="5:89" ht="8.15" customHeight="1"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</row>
    <row r="281" spans="5:89" ht="8.15" customHeight="1"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</row>
    <row r="282" spans="5:89" ht="8.15" customHeight="1"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</row>
    <row r="283" spans="5:89" ht="8.15" customHeight="1"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</row>
    <row r="284" spans="5:89" ht="8.15" customHeight="1"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</row>
    <row r="285" spans="5:89" ht="8.15" customHeight="1"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</row>
    <row r="286" spans="5:89" ht="8.15" customHeight="1"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</row>
    <row r="287" spans="5:89" ht="8.15" customHeight="1"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</row>
    <row r="288" spans="5:89" ht="8.15" customHeight="1"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</row>
    <row r="289" spans="5:89" ht="8.15" customHeight="1"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</row>
    <row r="290" spans="5:89" ht="8.15" customHeight="1"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</row>
    <row r="291" spans="5:89" ht="8.15" customHeight="1"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</row>
    <row r="292" spans="5:89" ht="8.15" customHeight="1"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</row>
    <row r="293" spans="5:89" ht="8.15" customHeight="1"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</row>
    <row r="294" spans="5:89" ht="8.15" customHeight="1"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</row>
    <row r="295" spans="5:89" ht="8.15" customHeight="1"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</row>
    <row r="296" spans="5:89" ht="15" customHeight="1"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</row>
    <row r="297" spans="5:89" ht="15" customHeight="1"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</row>
    <row r="298" spans="5:89" ht="15" customHeight="1"/>
    <row r="299" spans="5:89" ht="15" customHeight="1"/>
    <row r="300" spans="5:89" ht="15" customHeight="1"/>
    <row r="301" spans="5:89" ht="15" customHeight="1"/>
    <row r="302" spans="5:89" ht="15" customHeight="1"/>
    <row r="303" spans="5:89" ht="15" customHeight="1"/>
    <row r="304" spans="5:89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8.15" customHeight="1"/>
    <row r="366" ht="8.15" customHeight="1"/>
    <row r="367" ht="8.15" customHeight="1"/>
    <row r="368" ht="8.15" customHeight="1"/>
    <row r="369" ht="8.15" customHeight="1"/>
    <row r="370" ht="8.15" customHeight="1"/>
    <row r="371" ht="8.15" customHeight="1"/>
    <row r="372" ht="8.15" customHeight="1"/>
    <row r="373" ht="8.15" customHeight="1"/>
    <row r="374" ht="8.15" customHeight="1"/>
    <row r="375" ht="8.15" customHeight="1"/>
    <row r="376" ht="8.15" customHeight="1"/>
    <row r="377" ht="8.15" customHeight="1"/>
    <row r="378" ht="8.15" customHeight="1"/>
    <row r="379" ht="8.15" customHeight="1"/>
    <row r="380" ht="8.15" customHeight="1"/>
    <row r="381" ht="8.15" customHeight="1"/>
    <row r="382" ht="8.15" customHeight="1"/>
    <row r="383" ht="8.15" customHeight="1"/>
    <row r="384" ht="8.15" customHeight="1"/>
    <row r="385" ht="8.15" customHeight="1"/>
    <row r="386" ht="8.15" customHeight="1"/>
    <row r="387" ht="8.15" customHeight="1"/>
    <row r="388" ht="8.15" customHeight="1"/>
    <row r="389" ht="8.15" customHeight="1"/>
    <row r="390" ht="8.15" customHeight="1"/>
    <row r="391" ht="8.15" customHeight="1"/>
    <row r="392" ht="8.15" customHeight="1"/>
    <row r="393" ht="8.15" customHeight="1"/>
    <row r="394" ht="8.15" customHeight="1"/>
    <row r="395" ht="8.15" customHeight="1"/>
    <row r="396" ht="8.15" customHeight="1"/>
    <row r="397" ht="8.15" customHeight="1"/>
    <row r="398" ht="8.15" customHeight="1"/>
    <row r="399" ht="8.15" customHeight="1"/>
    <row r="400" ht="8.15" customHeight="1"/>
    <row r="401" ht="8.15" customHeight="1"/>
    <row r="402" ht="8.15" customHeight="1"/>
    <row r="403" ht="8.15" customHeight="1"/>
    <row r="404" ht="8.15" customHeight="1"/>
    <row r="405" ht="8.15" customHeight="1"/>
    <row r="406" ht="8.15" customHeight="1"/>
    <row r="407" ht="8.15" customHeight="1"/>
    <row r="408" ht="8.15" customHeight="1"/>
    <row r="409" ht="8.15" customHeight="1"/>
    <row r="410" ht="8.15" customHeight="1"/>
    <row r="411" ht="8.15" customHeight="1"/>
    <row r="412" ht="8.15" customHeight="1"/>
    <row r="413" ht="8.15" customHeight="1"/>
    <row r="414" ht="8.15" customHeight="1"/>
    <row r="415" ht="8.15" customHeight="1"/>
    <row r="416" ht="8.15" customHeight="1"/>
    <row r="417" ht="8.15" customHeight="1"/>
    <row r="418" ht="8.15" customHeight="1"/>
    <row r="419" ht="8.15" customHeight="1"/>
    <row r="420" ht="8.15" customHeight="1"/>
    <row r="421" ht="8.15" customHeight="1"/>
    <row r="422" ht="8.15" customHeight="1"/>
    <row r="423" ht="8.15" customHeight="1"/>
    <row r="424" ht="8.15" customHeight="1"/>
    <row r="425" ht="8.15" customHeight="1"/>
    <row r="426" ht="8.15" customHeight="1"/>
    <row r="427" ht="8.15" customHeight="1"/>
    <row r="428" ht="8.15" customHeight="1"/>
    <row r="429" ht="8.15" customHeight="1"/>
    <row r="430" ht="8.15" customHeight="1"/>
    <row r="431" ht="8.15" customHeight="1"/>
    <row r="432" ht="8.15" customHeight="1"/>
    <row r="433" ht="8.15" customHeight="1"/>
    <row r="434" ht="8.15" customHeight="1"/>
    <row r="435" ht="8.15" customHeight="1"/>
    <row r="436" ht="8.15" customHeight="1"/>
    <row r="437" ht="8.15" customHeight="1"/>
    <row r="438" ht="8.15" customHeight="1"/>
    <row r="439" ht="8.15" customHeight="1"/>
    <row r="440" ht="8.15" customHeight="1"/>
    <row r="441" ht="8.15" customHeight="1"/>
    <row r="442" ht="8.15" customHeight="1"/>
    <row r="443" ht="8.15" customHeight="1"/>
    <row r="444" ht="8.15" customHeight="1"/>
    <row r="445" ht="8.15" customHeight="1"/>
    <row r="446" ht="8.15" customHeight="1"/>
    <row r="447" ht="8.15" customHeight="1"/>
    <row r="448" ht="8.15" customHeight="1"/>
    <row r="449" ht="8.15" customHeight="1"/>
    <row r="450" ht="8.15" customHeight="1"/>
    <row r="451" ht="8.15" customHeight="1"/>
    <row r="452" ht="8.15" customHeight="1"/>
    <row r="453" ht="8.15" customHeight="1"/>
    <row r="454" ht="8.15" customHeight="1"/>
    <row r="455" ht="8.15" customHeight="1"/>
    <row r="456" ht="8.15" customHeight="1"/>
    <row r="457" ht="8.15" customHeight="1"/>
    <row r="458" ht="8.15" customHeight="1"/>
    <row r="459" ht="8.15" customHeight="1"/>
    <row r="460" ht="8.15" customHeight="1"/>
    <row r="461" ht="8.15" customHeight="1"/>
    <row r="462" ht="8.15" customHeight="1"/>
    <row r="463" ht="8.15" customHeight="1"/>
    <row r="464" ht="8.15" customHeight="1"/>
    <row r="465" ht="8.15" customHeight="1"/>
    <row r="466" ht="8.15" customHeight="1"/>
    <row r="467" ht="8.15" customHeight="1"/>
    <row r="468" ht="8.15" customHeight="1"/>
    <row r="469" ht="8.15" customHeight="1"/>
    <row r="470" ht="8.15" customHeight="1"/>
    <row r="471" ht="8.15" customHeight="1"/>
    <row r="472" ht="8.15" customHeight="1"/>
    <row r="473" ht="8.15" customHeight="1"/>
    <row r="474" ht="8.15" customHeight="1"/>
    <row r="475" ht="8.15" customHeight="1"/>
    <row r="476" ht="8.15" customHeight="1"/>
    <row r="477" ht="8.15" customHeight="1"/>
    <row r="478" ht="8.15" customHeight="1"/>
    <row r="479" ht="8.15" customHeight="1"/>
    <row r="480" ht="8.15" customHeight="1"/>
    <row r="481" ht="8.15" customHeight="1"/>
    <row r="482" ht="8.15" customHeight="1"/>
    <row r="483" ht="8.15" customHeight="1"/>
    <row r="484" ht="8.15" customHeight="1"/>
    <row r="485" ht="8.15" customHeight="1"/>
    <row r="486" ht="8.15" customHeight="1"/>
    <row r="487" ht="8.15" customHeight="1"/>
    <row r="488" ht="8.15" customHeight="1"/>
    <row r="489" ht="8.15" customHeight="1"/>
    <row r="490" ht="8.15" customHeight="1"/>
    <row r="491" ht="8.15" customHeight="1"/>
    <row r="492" ht="8.15" customHeight="1"/>
    <row r="493" ht="8.15" customHeight="1"/>
    <row r="494" ht="8.15" customHeight="1"/>
    <row r="495" ht="8.15" customHeight="1"/>
    <row r="496" ht="8.15" customHeight="1"/>
    <row r="497" ht="8.15" customHeight="1"/>
    <row r="498" ht="8.15" customHeight="1"/>
    <row r="499" ht="8.15" customHeight="1"/>
    <row r="500" ht="8.15" customHeight="1"/>
    <row r="501" ht="8.15" customHeight="1"/>
    <row r="502" ht="8.15" customHeight="1"/>
    <row r="503" ht="8.15" customHeight="1"/>
    <row r="504" ht="8.15" customHeight="1"/>
    <row r="505" ht="8.15" customHeight="1"/>
    <row r="506" ht="8.15" customHeight="1"/>
    <row r="507" ht="8.15" customHeight="1"/>
    <row r="508" ht="8.15" customHeight="1"/>
    <row r="509" ht="8.15" customHeight="1"/>
    <row r="510" ht="8.15" customHeight="1"/>
    <row r="511" ht="8.15" customHeight="1"/>
    <row r="512" ht="8.15" customHeight="1"/>
    <row r="513" ht="8.15" customHeight="1"/>
    <row r="514" ht="8.15" customHeight="1"/>
    <row r="515" ht="8.15" customHeight="1"/>
    <row r="516" ht="8.15" customHeight="1"/>
    <row r="517" ht="8.15" customHeight="1"/>
    <row r="518" ht="8.15" customHeight="1"/>
    <row r="519" ht="8.15" customHeight="1"/>
    <row r="520" ht="8.15" customHeight="1"/>
    <row r="521" ht="8.15" customHeight="1"/>
    <row r="522" ht="8.15" customHeight="1"/>
    <row r="523" ht="8.15" customHeight="1"/>
    <row r="524" ht="8.15" customHeight="1"/>
    <row r="525" ht="8.15" customHeight="1"/>
    <row r="526" ht="8.15" customHeight="1"/>
    <row r="527" ht="8.15" customHeight="1"/>
    <row r="528" ht="8.15" customHeight="1"/>
    <row r="529" ht="8.15" customHeight="1"/>
    <row r="530" ht="8.15" customHeight="1"/>
    <row r="531" ht="8.15" customHeight="1"/>
    <row r="532" ht="8.15" customHeight="1"/>
    <row r="533" ht="8.15" customHeight="1"/>
    <row r="534" ht="8.15" customHeight="1"/>
    <row r="535" ht="8.15" customHeight="1"/>
    <row r="536" ht="8.15" customHeight="1"/>
    <row r="537" ht="8.15" customHeight="1"/>
    <row r="538" ht="8.15" customHeight="1"/>
    <row r="539" ht="8.15" customHeight="1"/>
    <row r="540" ht="8.15" customHeight="1"/>
    <row r="541" ht="8.15" customHeight="1"/>
    <row r="542" ht="8.15" customHeight="1"/>
    <row r="543" ht="8.15" customHeight="1"/>
    <row r="544" ht="8.15" customHeight="1"/>
    <row r="545" ht="8.15" customHeight="1"/>
    <row r="546" ht="8.15" customHeight="1"/>
    <row r="547" ht="8.15" customHeight="1"/>
    <row r="548" ht="8.15" customHeight="1"/>
    <row r="549" ht="8.15" customHeight="1"/>
    <row r="550" ht="8.15" customHeight="1"/>
    <row r="551" ht="8.15" customHeight="1"/>
    <row r="552" ht="8.15" customHeight="1"/>
    <row r="553" ht="8.15" customHeight="1"/>
    <row r="554" ht="8.15" customHeight="1"/>
    <row r="555" ht="8.15" customHeight="1"/>
    <row r="556" ht="8.15" customHeight="1"/>
    <row r="557" ht="8.15" customHeight="1"/>
    <row r="558" ht="8.15" customHeight="1"/>
    <row r="559" ht="8.15" customHeight="1"/>
    <row r="560" ht="8.15" customHeight="1"/>
    <row r="561" ht="8.15" customHeight="1"/>
    <row r="562" ht="8.15" customHeight="1"/>
    <row r="563" ht="8.15" customHeight="1"/>
    <row r="564" ht="8.15" customHeight="1"/>
    <row r="565" ht="8.15" customHeight="1"/>
    <row r="566" ht="8.15" customHeight="1"/>
    <row r="567" ht="8.15" customHeight="1"/>
    <row r="568" ht="8.15" customHeight="1"/>
    <row r="569" ht="8.15" customHeight="1"/>
    <row r="570" ht="8.15" customHeight="1"/>
    <row r="571" ht="8.15" customHeight="1"/>
    <row r="572" ht="8.15" customHeight="1"/>
    <row r="573" ht="8.15" customHeight="1"/>
    <row r="574" ht="8.15" customHeight="1"/>
    <row r="575" ht="8.15" customHeight="1"/>
    <row r="576" ht="8.15" customHeight="1"/>
    <row r="577" ht="8.15" customHeight="1"/>
    <row r="578" ht="8.15" customHeight="1"/>
    <row r="579" ht="8.15" customHeight="1"/>
    <row r="580" ht="8.15" customHeight="1"/>
    <row r="581" ht="8.15" customHeight="1"/>
    <row r="582" ht="8.15" customHeight="1"/>
    <row r="583" ht="8.15" customHeight="1"/>
    <row r="584" ht="8.15" customHeight="1"/>
    <row r="585" ht="8.15" customHeight="1"/>
    <row r="586" ht="8.15" customHeight="1"/>
    <row r="587" ht="8.15" customHeight="1"/>
    <row r="588" ht="8.15" customHeight="1"/>
    <row r="589" ht="8.15" customHeight="1"/>
    <row r="590" ht="8.15" customHeight="1"/>
    <row r="591" ht="8.15" customHeight="1"/>
    <row r="592" ht="8.15" customHeight="1"/>
    <row r="593" ht="8.15" customHeight="1"/>
    <row r="594" ht="8.15" customHeight="1"/>
    <row r="595" ht="8.15" customHeight="1"/>
    <row r="596" ht="8.15" customHeight="1"/>
    <row r="597" ht="8.15" customHeight="1"/>
    <row r="598" ht="8.15" customHeight="1"/>
    <row r="599" ht="8.15" customHeight="1"/>
    <row r="600" ht="8.15" customHeight="1"/>
    <row r="601" ht="8.15" customHeight="1"/>
    <row r="602" ht="8.15" customHeight="1"/>
    <row r="603" ht="8.15" customHeight="1"/>
    <row r="604" ht="8.15" customHeight="1"/>
    <row r="605" ht="8.15" customHeight="1"/>
    <row r="606" ht="8.15" customHeight="1"/>
    <row r="607" ht="8.15" customHeight="1"/>
    <row r="608" ht="8.15" customHeight="1"/>
    <row r="609" ht="8.15" customHeight="1"/>
    <row r="610" ht="8.15" customHeight="1"/>
    <row r="611" ht="8.15" customHeight="1"/>
    <row r="612" ht="8.15" customHeight="1"/>
    <row r="613" ht="8.15" customHeight="1"/>
    <row r="614" ht="8.15" customHeight="1"/>
    <row r="615" ht="8.15" customHeight="1"/>
    <row r="616" ht="8.15" customHeight="1"/>
    <row r="617" ht="8.15" customHeight="1"/>
    <row r="618" ht="8.15" customHeight="1"/>
    <row r="619" ht="8.15" customHeight="1"/>
    <row r="620" ht="8.15" customHeight="1"/>
    <row r="621" ht="8.15" customHeight="1"/>
    <row r="622" ht="8.15" customHeight="1"/>
    <row r="623" ht="8.15" customHeight="1"/>
    <row r="624" ht="8.15" customHeight="1"/>
    <row r="625" ht="8.15" customHeight="1"/>
    <row r="626" ht="8.15" customHeight="1"/>
    <row r="627" ht="8.15" customHeight="1"/>
    <row r="628" ht="8.15" customHeight="1"/>
    <row r="629" ht="8.15" customHeight="1"/>
    <row r="630" ht="8.15" customHeight="1"/>
    <row r="631" ht="8.15" customHeight="1"/>
    <row r="632" ht="8.15" customHeight="1"/>
    <row r="633" ht="8.15" customHeight="1"/>
    <row r="634" ht="8.15" customHeight="1"/>
    <row r="635" ht="8.15" customHeight="1"/>
    <row r="636" ht="8.15" customHeight="1"/>
    <row r="637" ht="8.15" customHeight="1"/>
    <row r="638" ht="8.15" customHeight="1"/>
    <row r="639" ht="8.15" customHeight="1"/>
    <row r="640" ht="8.15" customHeight="1"/>
    <row r="641" ht="8.15" customHeight="1"/>
    <row r="642" ht="8.15" customHeight="1"/>
    <row r="643" ht="8.15" customHeight="1"/>
    <row r="644" ht="8.15" customHeight="1"/>
    <row r="645" ht="8.15" customHeight="1"/>
    <row r="646" ht="8.15" customHeight="1"/>
    <row r="647" ht="8.15" customHeight="1"/>
    <row r="648" ht="8.15" customHeight="1"/>
    <row r="649" ht="8.15" customHeight="1"/>
    <row r="650" ht="8.15" customHeight="1"/>
    <row r="651" ht="8.15" customHeight="1"/>
    <row r="652" ht="8.15" customHeight="1"/>
    <row r="653" ht="8.15" customHeight="1"/>
    <row r="654" ht="8.15" customHeight="1"/>
    <row r="655" ht="8.15" customHeight="1"/>
    <row r="656" ht="8.15" customHeight="1"/>
    <row r="657" ht="8.15" customHeight="1"/>
    <row r="658" ht="8.15" customHeight="1"/>
    <row r="659" ht="8.15" customHeight="1"/>
    <row r="660" ht="8.15" customHeight="1"/>
    <row r="661" ht="8.15" customHeight="1"/>
    <row r="662" ht="8.15" customHeight="1"/>
    <row r="663" ht="8.15" customHeight="1"/>
    <row r="664" ht="8.15" customHeight="1"/>
    <row r="665" ht="8.15" customHeight="1"/>
    <row r="666" ht="8.15" customHeight="1"/>
    <row r="667" ht="8.15" customHeight="1"/>
    <row r="668" ht="8.15" customHeight="1"/>
    <row r="669" ht="8.15" customHeight="1"/>
    <row r="670" ht="8.15" customHeight="1"/>
    <row r="671" ht="8.15" customHeight="1"/>
    <row r="672" ht="8.15" customHeight="1"/>
    <row r="673" ht="8.15" customHeight="1"/>
    <row r="674" ht="8.15" customHeight="1"/>
    <row r="675" ht="8.15" customHeight="1"/>
    <row r="676" ht="8.15" customHeight="1"/>
    <row r="677" ht="8.15" customHeight="1"/>
    <row r="678" ht="8.15" customHeight="1"/>
    <row r="679" ht="8.15" customHeight="1"/>
    <row r="680" ht="8.15" customHeight="1"/>
    <row r="681" ht="8.15" customHeight="1"/>
    <row r="682" ht="8.15" customHeight="1"/>
    <row r="683" ht="8.15" customHeight="1"/>
    <row r="684" ht="8.15" customHeight="1"/>
    <row r="685" ht="8.15" customHeight="1"/>
    <row r="686" ht="8.15" customHeight="1"/>
    <row r="687" ht="8.15" customHeight="1"/>
    <row r="688" ht="8.15" customHeight="1"/>
    <row r="689" ht="8.15" customHeight="1"/>
    <row r="690" ht="8.15" customHeight="1"/>
    <row r="691" ht="8.15" customHeight="1"/>
    <row r="692" ht="8.15" customHeight="1"/>
    <row r="693" ht="8.15" customHeight="1"/>
    <row r="694" ht="8.15" customHeight="1"/>
    <row r="695" ht="8.15" customHeight="1"/>
    <row r="696" ht="8.15" customHeight="1"/>
    <row r="697" ht="8.15" customHeight="1"/>
    <row r="698" ht="8.15" customHeight="1"/>
    <row r="699" ht="8.15" customHeight="1"/>
    <row r="700" ht="8.15" customHeight="1"/>
    <row r="701" ht="8.15" customHeight="1"/>
    <row r="702" ht="8.15" customHeight="1"/>
    <row r="703" ht="8.15" customHeight="1"/>
    <row r="704" ht="8.15" customHeight="1"/>
    <row r="705" ht="8.15" customHeight="1"/>
    <row r="706" ht="8.15" customHeight="1"/>
    <row r="707" ht="8.15" customHeight="1"/>
    <row r="708" ht="8.15" customHeight="1"/>
    <row r="709" ht="8.15" customHeight="1"/>
    <row r="710" ht="8.15" customHeight="1"/>
    <row r="711" ht="8.15" customHeight="1"/>
    <row r="712" ht="8.15" customHeight="1"/>
    <row r="713" ht="8.15" customHeight="1"/>
    <row r="714" ht="8.15" customHeight="1"/>
    <row r="715" ht="8.15" customHeight="1"/>
    <row r="716" ht="8.15" customHeight="1"/>
    <row r="717" ht="8.15" customHeight="1"/>
    <row r="718" ht="8.15" customHeight="1"/>
    <row r="719" ht="8.15" customHeight="1"/>
    <row r="720" ht="8.15" customHeight="1"/>
    <row r="721" ht="8.15" customHeight="1"/>
    <row r="722" ht="8.15" customHeight="1"/>
    <row r="723" ht="8.15" customHeight="1"/>
    <row r="724" ht="8.15" customHeight="1"/>
    <row r="725" ht="8.15" customHeight="1"/>
    <row r="726" ht="8.15" customHeight="1"/>
    <row r="727" ht="8.15" customHeight="1"/>
    <row r="728" ht="8.15" customHeight="1"/>
    <row r="729" ht="8.15" customHeight="1"/>
    <row r="730" ht="8.15" customHeight="1"/>
    <row r="731" ht="8.15" customHeight="1"/>
    <row r="732" ht="8.15" customHeight="1"/>
    <row r="733" ht="8.15" customHeight="1"/>
    <row r="734" ht="8.15" customHeight="1"/>
    <row r="735" ht="8.15" customHeight="1"/>
    <row r="736" ht="8.15" customHeight="1"/>
    <row r="737" ht="8.15" customHeight="1"/>
    <row r="738" ht="8.15" customHeight="1"/>
    <row r="739" ht="8.15" customHeight="1"/>
    <row r="740" ht="8.15" customHeight="1"/>
    <row r="741" ht="8.15" customHeight="1"/>
    <row r="742" ht="8.15" customHeight="1"/>
    <row r="743" ht="8.15" customHeight="1"/>
    <row r="744" ht="8.15" customHeight="1"/>
    <row r="745" ht="8.15" customHeight="1"/>
    <row r="746" ht="8.15" customHeight="1"/>
    <row r="747" ht="8.15" customHeight="1"/>
    <row r="748" ht="8.15" customHeight="1"/>
    <row r="749" ht="8.15" customHeight="1"/>
    <row r="750" ht="8.15" customHeight="1"/>
    <row r="751" ht="8.15" customHeight="1"/>
    <row r="752" ht="8.15" customHeight="1"/>
    <row r="753" ht="8.15" customHeight="1"/>
    <row r="754" ht="8.15" customHeight="1"/>
    <row r="755" ht="8.15" customHeight="1"/>
    <row r="756" ht="8.15" customHeight="1"/>
    <row r="757" ht="8.15" customHeight="1"/>
    <row r="758" ht="8.15" customHeight="1"/>
    <row r="759" ht="8.15" customHeight="1"/>
    <row r="760" ht="8.15" customHeight="1"/>
    <row r="761" ht="8.15" customHeight="1"/>
    <row r="762" ht="8.15" customHeight="1"/>
    <row r="763" ht="8.15" customHeight="1"/>
    <row r="764" ht="8.15" customHeight="1"/>
    <row r="765" ht="8.15" customHeight="1"/>
    <row r="766" ht="8.15" customHeight="1"/>
    <row r="767" ht="8.15" customHeight="1"/>
    <row r="768" ht="8.15" customHeight="1"/>
    <row r="769" ht="8.15" customHeight="1"/>
    <row r="770" ht="8.15" customHeight="1"/>
    <row r="771" ht="8.15" customHeight="1"/>
    <row r="772" ht="8.15" customHeight="1"/>
    <row r="773" ht="8.15" customHeight="1"/>
    <row r="774" ht="8.15" customHeight="1"/>
    <row r="775" ht="8.15" customHeight="1"/>
    <row r="776" ht="8.15" customHeight="1"/>
    <row r="777" ht="8.15" customHeight="1"/>
    <row r="778" ht="8.15" customHeight="1"/>
    <row r="779" ht="8.15" customHeight="1"/>
    <row r="780" ht="8.15" customHeight="1"/>
    <row r="781" ht="8.15" customHeight="1"/>
    <row r="782" ht="8.15" customHeight="1"/>
    <row r="783" ht="8.15" customHeight="1"/>
    <row r="784" ht="8.15" customHeight="1"/>
    <row r="785" ht="8.15" customHeight="1"/>
    <row r="786" ht="8.15" customHeight="1"/>
    <row r="787" ht="8.15" customHeight="1"/>
    <row r="788" ht="8.15" customHeight="1"/>
    <row r="789" ht="8.15" customHeight="1"/>
    <row r="790" ht="8.15" customHeight="1"/>
    <row r="791" ht="8.15" customHeight="1"/>
    <row r="792" ht="8.15" customHeight="1"/>
    <row r="793" ht="8.15" customHeight="1"/>
    <row r="794" ht="8.15" customHeight="1"/>
    <row r="795" ht="8.15" customHeight="1"/>
    <row r="796" ht="8.15" customHeight="1"/>
    <row r="797" ht="8.15" customHeight="1"/>
    <row r="798" ht="8.15" customHeight="1"/>
    <row r="799" ht="8.15" customHeight="1"/>
    <row r="800" ht="8.15" customHeight="1"/>
    <row r="801" ht="8.15" customHeight="1"/>
    <row r="802" ht="8.15" customHeight="1"/>
    <row r="803" ht="8.15" customHeight="1"/>
    <row r="804" ht="8.15" customHeight="1"/>
    <row r="805" ht="8.15" customHeight="1"/>
    <row r="806" ht="8.15" customHeight="1"/>
    <row r="807" ht="8.15" customHeight="1"/>
    <row r="808" ht="8.15" customHeight="1"/>
    <row r="809" ht="8.15" customHeight="1"/>
    <row r="810" ht="8.15" customHeight="1"/>
    <row r="811" ht="8.15" customHeight="1"/>
    <row r="812" ht="8.15" customHeight="1"/>
    <row r="813" ht="8.15" customHeight="1"/>
    <row r="814" ht="8.15" customHeight="1"/>
    <row r="815" ht="8.15" customHeight="1"/>
    <row r="816" ht="8.15" customHeight="1"/>
    <row r="817" ht="8.15" customHeight="1"/>
    <row r="818" ht="8.15" customHeight="1"/>
    <row r="819" ht="8.15" customHeight="1"/>
    <row r="820" ht="8.15" customHeight="1"/>
    <row r="821" ht="8.15" customHeight="1"/>
    <row r="822" ht="8.15" customHeight="1"/>
    <row r="823" ht="8.15" customHeight="1"/>
    <row r="824" ht="8.15" customHeight="1"/>
    <row r="825" ht="8.15" customHeight="1"/>
    <row r="826" ht="8.15" customHeight="1"/>
    <row r="827" ht="8.15" customHeight="1"/>
    <row r="828" ht="8.15" customHeight="1"/>
    <row r="829" ht="8.15" customHeight="1"/>
    <row r="830" ht="8.15" customHeight="1"/>
    <row r="831" ht="8.15" customHeight="1"/>
    <row r="832" ht="8.15" customHeight="1"/>
    <row r="833" ht="8.15" customHeight="1"/>
    <row r="834" ht="8.15" customHeight="1"/>
    <row r="835" ht="8.15" customHeight="1"/>
    <row r="836" ht="8.15" customHeight="1"/>
    <row r="837" ht="8.15" customHeight="1"/>
    <row r="838" ht="8.15" customHeight="1"/>
    <row r="839" ht="8.15" customHeight="1"/>
    <row r="840" ht="8.15" customHeight="1"/>
    <row r="841" ht="8.15" customHeight="1"/>
    <row r="842" ht="8.15" customHeight="1"/>
    <row r="843" ht="8.15" customHeight="1"/>
    <row r="844" ht="8.15" customHeight="1"/>
    <row r="845" ht="8.15" customHeight="1"/>
    <row r="846" ht="8.15" customHeight="1"/>
    <row r="847" ht="8.15" customHeight="1"/>
    <row r="848" ht="8.15" customHeight="1"/>
    <row r="849" ht="8.15" customHeight="1"/>
    <row r="850" ht="8.15" customHeight="1"/>
    <row r="851" ht="8.15" customHeight="1"/>
    <row r="852" ht="8.15" customHeight="1"/>
    <row r="853" ht="8.15" customHeight="1"/>
    <row r="854" ht="8.15" customHeight="1"/>
    <row r="855" ht="8.15" customHeight="1"/>
    <row r="856" ht="8.15" customHeight="1"/>
    <row r="857" ht="8.15" customHeight="1"/>
    <row r="858" ht="8.15" customHeight="1"/>
    <row r="859" ht="8.15" customHeight="1"/>
    <row r="860" ht="8.15" customHeight="1"/>
    <row r="861" ht="8.15" customHeight="1"/>
    <row r="862" ht="8.15" customHeight="1"/>
    <row r="863" ht="8.15" customHeight="1"/>
    <row r="864" ht="8.15" customHeight="1"/>
    <row r="865" ht="8.15" customHeight="1"/>
    <row r="866" ht="8.15" customHeight="1"/>
    <row r="867" ht="8.15" customHeight="1"/>
    <row r="868" ht="8.15" customHeight="1"/>
    <row r="869" ht="8.15" customHeight="1"/>
    <row r="870" ht="8.15" customHeight="1"/>
    <row r="871" ht="8.15" customHeight="1"/>
    <row r="872" ht="8.15" customHeight="1"/>
    <row r="873" ht="8.15" customHeight="1"/>
    <row r="874" ht="8.15" customHeight="1"/>
    <row r="875" ht="8.15" customHeight="1"/>
    <row r="876" ht="8.15" customHeight="1"/>
    <row r="877" ht="8.15" customHeight="1"/>
    <row r="878" ht="8.15" customHeight="1"/>
    <row r="879" ht="8.15" customHeight="1"/>
    <row r="880" ht="8.15" customHeight="1"/>
    <row r="881" ht="8.15" customHeight="1"/>
    <row r="882" ht="8.15" customHeight="1"/>
    <row r="883" ht="8.15" customHeight="1"/>
    <row r="884" ht="8.15" customHeight="1"/>
    <row r="885" ht="8.15" customHeight="1"/>
    <row r="886" ht="8.15" customHeight="1"/>
    <row r="887" ht="8.15" customHeight="1"/>
    <row r="888" ht="8.15" customHeight="1"/>
    <row r="889" ht="8.15" customHeight="1"/>
    <row r="890" ht="8.15" customHeight="1"/>
    <row r="891" ht="8.15" customHeight="1"/>
    <row r="892" ht="8.15" customHeight="1"/>
    <row r="893" ht="8.15" customHeight="1"/>
    <row r="894" ht="8.15" customHeight="1"/>
    <row r="895" ht="8.15" customHeight="1"/>
    <row r="896" ht="8.15" customHeight="1"/>
    <row r="897" ht="8.15" customHeight="1"/>
    <row r="898" ht="8.15" customHeight="1"/>
    <row r="899" ht="8.15" customHeight="1"/>
    <row r="900" ht="8.15" customHeight="1"/>
    <row r="901" ht="8.15" customHeight="1"/>
    <row r="902" ht="8.15" customHeight="1"/>
    <row r="903" ht="8.15" customHeight="1"/>
    <row r="904" ht="8.15" customHeight="1"/>
    <row r="905" ht="8.15" customHeight="1"/>
    <row r="906" ht="8.15" customHeight="1"/>
    <row r="907" ht="8.15" customHeight="1"/>
    <row r="908" ht="8.15" customHeight="1"/>
    <row r="909" ht="8.15" customHeight="1"/>
    <row r="910" ht="8.15" customHeight="1"/>
    <row r="911" ht="8.15" customHeight="1"/>
    <row r="912" ht="8.15" customHeight="1"/>
    <row r="913" ht="8.15" customHeight="1"/>
    <row r="914" ht="8.15" customHeight="1"/>
    <row r="915" ht="8.15" customHeight="1"/>
    <row r="916" ht="8.15" customHeight="1"/>
    <row r="917" ht="8.15" customHeight="1"/>
    <row r="918" ht="8.15" customHeight="1"/>
    <row r="919" ht="8.15" customHeight="1"/>
    <row r="920" ht="8.15" customHeight="1"/>
    <row r="921" ht="8.15" customHeight="1"/>
    <row r="922" ht="8.15" customHeight="1"/>
    <row r="923" ht="8.15" customHeight="1"/>
    <row r="924" ht="8.15" customHeight="1"/>
    <row r="925" ht="8.15" customHeight="1"/>
    <row r="926" ht="8.15" customHeight="1"/>
    <row r="927" ht="8.15" customHeight="1"/>
    <row r="928" ht="8.15" customHeight="1"/>
    <row r="929" ht="8.15" customHeight="1"/>
    <row r="930" ht="8.15" customHeight="1"/>
    <row r="931" ht="8.15" customHeight="1"/>
    <row r="932" ht="8.15" customHeight="1"/>
    <row r="933" ht="8.15" customHeight="1"/>
    <row r="934" ht="8.15" customHeight="1"/>
    <row r="935" ht="8.15" customHeight="1"/>
    <row r="936" ht="8.15" customHeight="1"/>
    <row r="937" ht="8.15" customHeight="1"/>
    <row r="938" ht="8.15" customHeight="1"/>
    <row r="939" ht="8.15" customHeight="1"/>
    <row r="940" ht="8.15" customHeight="1"/>
    <row r="941" ht="8.15" customHeight="1"/>
    <row r="942" ht="8.15" customHeight="1"/>
    <row r="943" ht="8.15" customHeight="1"/>
    <row r="944" ht="8.15" customHeight="1"/>
    <row r="945" ht="8.15" customHeight="1"/>
    <row r="946" ht="8.15" customHeight="1"/>
    <row r="947" ht="8.15" customHeight="1"/>
    <row r="948" ht="8.15" customHeight="1"/>
    <row r="949" ht="8.15" customHeight="1"/>
    <row r="950" ht="8.15" customHeight="1"/>
    <row r="951" ht="8.15" customHeight="1"/>
    <row r="952" ht="8.15" customHeight="1"/>
    <row r="953" ht="8.15" customHeight="1"/>
    <row r="954" ht="8.15" customHeight="1"/>
    <row r="955" ht="8.15" customHeight="1"/>
    <row r="956" ht="8.15" customHeight="1"/>
    <row r="957" ht="8.15" customHeight="1"/>
    <row r="958" ht="8.15" customHeight="1"/>
    <row r="959" ht="8.15" customHeight="1"/>
    <row r="960" ht="8.15" customHeight="1"/>
    <row r="961" ht="8.15" customHeight="1"/>
    <row r="962" ht="8.15" customHeight="1"/>
    <row r="963" ht="8.15" customHeight="1"/>
    <row r="964" ht="8.15" customHeight="1"/>
    <row r="965" ht="8.15" customHeight="1"/>
    <row r="966" ht="8.15" customHeight="1"/>
    <row r="967" ht="8.15" customHeight="1"/>
    <row r="968" ht="8.15" customHeight="1"/>
    <row r="969" ht="8.15" customHeight="1"/>
    <row r="970" ht="8.15" customHeight="1"/>
    <row r="971" ht="8.15" customHeight="1"/>
    <row r="972" ht="8.15" customHeight="1"/>
    <row r="973" ht="8.15" customHeight="1"/>
    <row r="974" ht="8.15" customHeight="1"/>
  </sheetData>
  <sheetProtection algorithmName="SHA-512" hashValue="1NVzPylySkCzTHhe62m0gasZAGNLGBAjHL5WBxg2pcZPHXAG7U7Ub3BAf1SPQnjVKiS/f4z7i7HzmAoxvj1duQ==" saltValue="vHjRYX3hyzidYdXKDRqKbw==" spinCount="100000" sheet="1" formatCells="0"/>
  <mergeCells count="222">
    <mergeCell ref="X17:AJ21"/>
    <mergeCell ref="BI24:BL25"/>
    <mergeCell ref="BI22:BU23"/>
    <mergeCell ref="BO24:BP25"/>
    <mergeCell ref="BS24:BT25"/>
    <mergeCell ref="AK30:BG33"/>
    <mergeCell ref="AK34:BG37"/>
    <mergeCell ref="G22:L69"/>
    <mergeCell ref="E22:F69"/>
    <mergeCell ref="X22:AJ37"/>
    <mergeCell ref="BM24:BN25"/>
    <mergeCell ref="BQ24:BR25"/>
    <mergeCell ref="AK109:BG111"/>
    <mergeCell ref="AK118:BG120"/>
    <mergeCell ref="X109:AJ111"/>
    <mergeCell ref="H105:W108"/>
    <mergeCell ref="BH112:CC114"/>
    <mergeCell ref="F14:O15"/>
    <mergeCell ref="P14:P15"/>
    <mergeCell ref="Q14:AN15"/>
    <mergeCell ref="BW81:CA97"/>
    <mergeCell ref="X81:AJ82"/>
    <mergeCell ref="AB95:AG96"/>
    <mergeCell ref="AQ14:AV15"/>
    <mergeCell ref="AW14:AY15"/>
    <mergeCell ref="AZ14:BA15"/>
    <mergeCell ref="BB14:BC15"/>
    <mergeCell ref="BD14:BE15"/>
    <mergeCell ref="BF14:BG15"/>
    <mergeCell ref="BH14:BI15"/>
    <mergeCell ref="BJ14:BK15"/>
    <mergeCell ref="E17:L21"/>
    <mergeCell ref="M17:W21"/>
    <mergeCell ref="M38:W45"/>
    <mergeCell ref="AK22:BG25"/>
    <mergeCell ref="AK26:BG29"/>
    <mergeCell ref="CB19:CF21"/>
    <mergeCell ref="BW19:CA21"/>
    <mergeCell ref="BH17:BV21"/>
    <mergeCell ref="BO14:BV15"/>
    <mergeCell ref="BW17:CK18"/>
    <mergeCell ref="E109:G111"/>
    <mergeCell ref="E112:G114"/>
    <mergeCell ref="E115:G117"/>
    <mergeCell ref="E118:G120"/>
    <mergeCell ref="H109:W111"/>
    <mergeCell ref="H112:W114"/>
    <mergeCell ref="H115:W117"/>
    <mergeCell ref="H118:W120"/>
    <mergeCell ref="M102:CK104"/>
    <mergeCell ref="CD118:CK120"/>
    <mergeCell ref="AK105:BG108"/>
    <mergeCell ref="BH105:CC108"/>
    <mergeCell ref="CD105:CK106"/>
    <mergeCell ref="CD107:CK108"/>
    <mergeCell ref="AK112:BG114"/>
    <mergeCell ref="X118:AJ120"/>
    <mergeCell ref="BH118:CC120"/>
    <mergeCell ref="X115:AJ117"/>
    <mergeCell ref="X105:AJ108"/>
    <mergeCell ref="E3:CK4"/>
    <mergeCell ref="F10:O11"/>
    <mergeCell ref="P10:P11"/>
    <mergeCell ref="F12:O13"/>
    <mergeCell ref="Q12:AN13"/>
    <mergeCell ref="CI14:CK15"/>
    <mergeCell ref="P12:P13"/>
    <mergeCell ref="AA5:AK6"/>
    <mergeCell ref="AQ8:AV9"/>
    <mergeCell ref="BJ12:BM13"/>
    <mergeCell ref="BL14:BM15"/>
    <mergeCell ref="Q8:AN11"/>
    <mergeCell ref="BW14:CH15"/>
    <mergeCell ref="CD115:CK117"/>
    <mergeCell ref="BH109:CC111"/>
    <mergeCell ref="CD109:CK111"/>
    <mergeCell ref="CD112:CK114"/>
    <mergeCell ref="X112:AJ114"/>
    <mergeCell ref="AK115:BG117"/>
    <mergeCell ref="BH115:CC117"/>
    <mergeCell ref="AQ12:AV13"/>
    <mergeCell ref="BQ5:BS6"/>
    <mergeCell ref="AW12:BF13"/>
    <mergeCell ref="AW8:BA9"/>
    <mergeCell ref="BB8:BF9"/>
    <mergeCell ref="AX5:BF6"/>
    <mergeCell ref="AL5:AW6"/>
    <mergeCell ref="BN10:CK11"/>
    <mergeCell ref="BB10:BF11"/>
    <mergeCell ref="AQ10:AV11"/>
    <mergeCell ref="AW10:BA11"/>
    <mergeCell ref="BG5:BP6"/>
    <mergeCell ref="CB65:CF69"/>
    <mergeCell ref="CG65:CK69"/>
    <mergeCell ref="X46:AJ50"/>
    <mergeCell ref="AK17:BG21"/>
    <mergeCell ref="CG19:CK21"/>
    <mergeCell ref="CL17:CO21"/>
    <mergeCell ref="CG22:CK29"/>
    <mergeCell ref="CL46:CO50"/>
    <mergeCell ref="CL55:CO58"/>
    <mergeCell ref="CL59:CO64"/>
    <mergeCell ref="AK46:BG50"/>
    <mergeCell ref="CB46:CF50"/>
    <mergeCell ref="BW46:CA50"/>
    <mergeCell ref="CL22:CO29"/>
    <mergeCell ref="BS27:BU28"/>
    <mergeCell ref="AK38:BG41"/>
    <mergeCell ref="BI30:BU31"/>
    <mergeCell ref="BW30:CA37"/>
    <mergeCell ref="CB30:CF37"/>
    <mergeCell ref="CG30:CK37"/>
    <mergeCell ref="CL30:CO37"/>
    <mergeCell ref="BI32:BL33"/>
    <mergeCell ref="BM32:BN33"/>
    <mergeCell ref="BO32:BP33"/>
    <mergeCell ref="BQ32:BR33"/>
    <mergeCell ref="BS32:BT33"/>
    <mergeCell ref="BU32:BV33"/>
    <mergeCell ref="AK42:BG45"/>
    <mergeCell ref="BI35:BL36"/>
    <mergeCell ref="CL38:CO41"/>
    <mergeCell ref="CL42:CO45"/>
    <mergeCell ref="BH38:BV41"/>
    <mergeCell ref="BH42:BV45"/>
    <mergeCell ref="CL81:CO97"/>
    <mergeCell ref="CG81:CK97"/>
    <mergeCell ref="BW55:CA58"/>
    <mergeCell ref="CB55:CF58"/>
    <mergeCell ref="CG46:CK50"/>
    <mergeCell ref="BW38:CA41"/>
    <mergeCell ref="CG38:CK41"/>
    <mergeCell ref="CL51:CO54"/>
    <mergeCell ref="CG51:CK54"/>
    <mergeCell ref="CL65:CO69"/>
    <mergeCell ref="BW42:CA45"/>
    <mergeCell ref="BW59:CA64"/>
    <mergeCell ref="CB59:CF64"/>
    <mergeCell ref="CG59:CK64"/>
    <mergeCell ref="CG42:CK45"/>
    <mergeCell ref="BJ78:BQ79"/>
    <mergeCell ref="BJ87:BQ88"/>
    <mergeCell ref="BR87:BT88"/>
    <mergeCell ref="BJ90:BP92"/>
    <mergeCell ref="BJ83:BP85"/>
    <mergeCell ref="CS50:CT50"/>
    <mergeCell ref="AK81:BG87"/>
    <mergeCell ref="BH59:BV64"/>
    <mergeCell ref="M59:W64"/>
    <mergeCell ref="BH65:BV69"/>
    <mergeCell ref="BW65:CA69"/>
    <mergeCell ref="CG70:CK80"/>
    <mergeCell ref="AK70:BG71"/>
    <mergeCell ref="BJ56:BQ57"/>
    <mergeCell ref="BW70:CA80"/>
    <mergeCell ref="AK78:BG79"/>
    <mergeCell ref="BR73:BT74"/>
    <mergeCell ref="BJ73:BQ74"/>
    <mergeCell ref="CB70:CF80"/>
    <mergeCell ref="M70:W80"/>
    <mergeCell ref="AW72:BG73"/>
    <mergeCell ref="AK74:AV75"/>
    <mergeCell ref="AW74:BG75"/>
    <mergeCell ref="X65:AJ69"/>
    <mergeCell ref="AK65:BG69"/>
    <mergeCell ref="X59:AJ64"/>
    <mergeCell ref="AW76:BG77"/>
    <mergeCell ref="CP78:CR80"/>
    <mergeCell ref="CL70:CO73"/>
    <mergeCell ref="CP70:CR71"/>
    <mergeCell ref="CP72:CR73"/>
    <mergeCell ref="CL79:CO80"/>
    <mergeCell ref="CL77:CO78"/>
    <mergeCell ref="CL74:CO76"/>
    <mergeCell ref="BR56:BT57"/>
    <mergeCell ref="AK59:BG64"/>
    <mergeCell ref="AK76:AV77"/>
    <mergeCell ref="G70:L80"/>
    <mergeCell ref="AK72:AV73"/>
    <mergeCell ref="M46:W58"/>
    <mergeCell ref="CG55:CK58"/>
    <mergeCell ref="BR78:BT79"/>
    <mergeCell ref="BJ76:BM77"/>
    <mergeCell ref="BJ71:BM72"/>
    <mergeCell ref="BW51:CA54"/>
    <mergeCell ref="CB51:CF54"/>
    <mergeCell ref="BJ52:BQ53"/>
    <mergeCell ref="BR52:BT53"/>
    <mergeCell ref="BW22:CA29"/>
    <mergeCell ref="CB22:CF29"/>
    <mergeCell ref="M22:W37"/>
    <mergeCell ref="E105:G108"/>
    <mergeCell ref="E102:L104"/>
    <mergeCell ref="E81:F97"/>
    <mergeCell ref="E70:F80"/>
    <mergeCell ref="X51:AJ58"/>
    <mergeCell ref="AK51:BG58"/>
    <mergeCell ref="X70:AJ80"/>
    <mergeCell ref="AH95:AJ96"/>
    <mergeCell ref="Y93:AD94"/>
    <mergeCell ref="CB81:CF97"/>
    <mergeCell ref="BR94:BT95"/>
    <mergeCell ref="BJ94:BQ95"/>
    <mergeCell ref="AK88:BG97"/>
    <mergeCell ref="BM35:BN36"/>
    <mergeCell ref="BO35:BQ36"/>
    <mergeCell ref="BS35:BU36"/>
    <mergeCell ref="BU24:BV25"/>
    <mergeCell ref="BI27:BL28"/>
    <mergeCell ref="BM27:BN28"/>
    <mergeCell ref="BO27:BQ28"/>
    <mergeCell ref="E98:CK101"/>
    <mergeCell ref="CB38:CF41"/>
    <mergeCell ref="CB42:CF45"/>
    <mergeCell ref="X38:AJ45"/>
    <mergeCell ref="M65:W69"/>
    <mergeCell ref="M81:W97"/>
    <mergeCell ref="G81:L97"/>
    <mergeCell ref="X83:AJ87"/>
    <mergeCell ref="Y88:AD89"/>
    <mergeCell ref="AB90:AG92"/>
    <mergeCell ref="AH90:AJ92"/>
  </mergeCells>
  <phoneticPr fontId="20"/>
  <dataValidations count="17">
    <dataValidation imeMode="off" allowBlank="1" showInputMessage="1" showErrorMessage="1" sqref="Q16:AN16 Q14 Q12:AN13 BF14:BG15 BB14:BC15" xr:uid="{00000000-0002-0000-0000-000000000000}"/>
    <dataValidation type="list" allowBlank="1" showInputMessage="1" showErrorMessage="1" sqref="DA38" xr:uid="{00000000-0002-0000-0000-000001000000}">
      <formula1>$DA$36:$DA$38</formula1>
    </dataValidation>
    <dataValidation imeMode="halfKatakana" allowBlank="1" showInputMessage="1" showErrorMessage="1" sqref="P12 P10" xr:uid="{00000000-0002-0000-0000-000002000000}"/>
    <dataValidation type="list" allowBlank="1" showInputMessage="1" showErrorMessage="1" sqref="BM11 BG9" xr:uid="{00000000-0002-0000-0000-000003000000}">
      <formula1>#REF!</formula1>
    </dataValidation>
    <dataValidation type="list" allowBlank="1" showInputMessage="1" showErrorMessage="1" sqref="AW10:BA11" xr:uid="{00000000-0002-0000-0000-000004000000}">
      <formula1>$DA$26:$DA$33</formula1>
    </dataValidation>
    <dataValidation type="list" allowBlank="1" showInputMessage="1" showErrorMessage="1" sqref="AW16:BF16" xr:uid="{00000000-0002-0000-0000-000005000000}">
      <formula1>$DA$63:$DA$69</formula1>
    </dataValidation>
    <dataValidation type="list" imeMode="off" allowBlank="1" showInputMessage="1" showErrorMessage="1" sqref="AZ14:BA15" xr:uid="{24817CE5-C122-4EBC-B9CD-676A5E6D2001}">
      <formula1>$CW$26:$CW$59</formula1>
    </dataValidation>
    <dataValidation type="list" imeMode="off" allowBlank="1" showInputMessage="1" showErrorMessage="1" sqref="BH14:BI15" xr:uid="{4C5B1A9A-476D-440B-BB27-A76DE15E7B45}">
      <formula1>$CY$26:$CY$58</formula1>
    </dataValidation>
    <dataValidation type="list" imeMode="off" allowBlank="1" showInputMessage="1" showErrorMessage="1" sqref="BD14:BE15" xr:uid="{5FA034CC-F3A9-43F4-846E-81974A2F40A8}">
      <formula1>$CX$26:$CX$39</formula1>
    </dataValidation>
    <dataValidation type="list" allowBlank="1" showInputMessage="1" showErrorMessage="1" sqref="AW14:AY15" xr:uid="{CCE35E5E-3DC4-4FC5-BF0C-204DADE60C16}">
      <formula1>$CV$26:$CV$30</formula1>
    </dataValidation>
    <dataValidation type="list" allowBlank="1" showInputMessage="1" showErrorMessage="1" sqref="BW59:CA69 CG59:CK69 CG38:CK50 BW38:CA50" xr:uid="{00000000-0002-0000-0000-00000A000000}">
      <formula1>$CU$26:$CU$27</formula1>
    </dataValidation>
    <dataValidation type="list" allowBlank="1" showInputMessage="1" showErrorMessage="1" sqref="AW12:BF13" xr:uid="{00000000-0002-0000-0000-00000B000000}">
      <formula1>$DB$26:$DB$28</formula1>
    </dataValidation>
    <dataValidation imeMode="halfAlpha" allowBlank="1" showInputMessage="1" showErrorMessage="1" sqref="BJ52:BQ53 BJ56:BQ57 E109:G120" xr:uid="{00000000-0002-0000-0000-00000C000000}"/>
    <dataValidation imeMode="hiragana" allowBlank="1" showInputMessage="1" showErrorMessage="1" sqref="H109:CK120" xr:uid="{00000000-0002-0000-0000-00000D000000}"/>
    <dataValidation type="list" allowBlank="1" showInputMessage="1" showErrorMessage="1" sqref="BI24:BL25 BI32:BL33" xr:uid="{2CC370A6-868D-460C-827D-B5CBEA656E43}">
      <formula1>$DC$27:$DC$47</formula1>
    </dataValidation>
    <dataValidation type="list" allowBlank="1" showInputMessage="1" showErrorMessage="1" sqref="BO24:BP25 BO32:BP33" xr:uid="{E1C2B7B5-EE0B-4C58-9DCC-8D31AEDD2DD7}">
      <formula1>$CX$27:$CX$38</formula1>
    </dataValidation>
    <dataValidation type="list" allowBlank="1" showInputMessage="1" showErrorMessage="1" sqref="BS24:BT25 BS32:BT33" xr:uid="{BD4597B2-4253-445B-AA88-1702CB02A725}">
      <formula1>$CY$27:$CY$57</formula1>
    </dataValidation>
  </dataValidations>
  <printOptions horizontalCentered="1"/>
  <pageMargins left="0.19685039370078741" right="0.19685039370078741" top="0.19685039370078741" bottom="0.19685039370078741" header="0.51181102362204722" footer="0.19685039370078741"/>
  <pageSetup paperSize="9" scale="88" orientation="portrait" r:id="rId1"/>
  <headerFooter alignWithMargins="0">
    <oddFooter>&amp;C版権所有：日本オーチス・エレベータ株式会社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1"/>
  <sheetViews>
    <sheetView zoomScaleNormal="100" workbookViewId="0">
      <selection activeCell="B5" sqref="B5"/>
    </sheetView>
  </sheetViews>
  <sheetFormatPr defaultRowHeight="13"/>
  <cols>
    <col min="1" max="1" width="12.08984375" customWidth="1"/>
    <col min="2" max="2" width="111.08984375" customWidth="1"/>
  </cols>
  <sheetData>
    <row r="1" spans="1:2" ht="13.5" thickBot="1">
      <c r="A1" s="32" t="s">
        <v>72</v>
      </c>
      <c r="B1" s="33" t="s">
        <v>73</v>
      </c>
    </row>
    <row r="2" spans="1:2">
      <c r="A2" s="34">
        <v>44846</v>
      </c>
      <c r="B2" s="35" t="s">
        <v>74</v>
      </c>
    </row>
    <row r="3" spans="1:2">
      <c r="A3" s="36"/>
      <c r="B3" s="37"/>
    </row>
    <row r="4" spans="1:2">
      <c r="A4" s="36"/>
      <c r="B4" s="37"/>
    </row>
    <row r="5" spans="1:2">
      <c r="A5" s="36"/>
      <c r="B5" s="37"/>
    </row>
    <row r="6" spans="1:2">
      <c r="A6" s="36"/>
      <c r="B6" s="37"/>
    </row>
    <row r="7" spans="1:2">
      <c r="A7" s="36"/>
      <c r="B7" s="37"/>
    </row>
    <row r="8" spans="1:2">
      <c r="A8" s="36"/>
      <c r="B8" s="37"/>
    </row>
    <row r="9" spans="1:2">
      <c r="A9" s="36"/>
      <c r="B9" s="37"/>
    </row>
    <row r="10" spans="1:2">
      <c r="A10" s="36"/>
      <c r="B10" s="37"/>
    </row>
    <row r="11" spans="1:2">
      <c r="A11" s="36"/>
      <c r="B11" s="37"/>
    </row>
    <row r="12" spans="1:2">
      <c r="A12" s="36"/>
      <c r="B12" s="37"/>
    </row>
    <row r="13" spans="1:2">
      <c r="A13" s="36"/>
      <c r="B13" s="37"/>
    </row>
    <row r="14" spans="1:2">
      <c r="A14" s="36"/>
      <c r="B14" s="37"/>
    </row>
    <row r="15" spans="1:2">
      <c r="A15" s="36"/>
      <c r="B15" s="37"/>
    </row>
    <row r="16" spans="1:2">
      <c r="A16" s="36"/>
      <c r="B16" s="37"/>
    </row>
    <row r="17" spans="1:2">
      <c r="A17" s="36"/>
      <c r="B17" s="37"/>
    </row>
    <row r="18" spans="1:2">
      <c r="A18" s="36"/>
      <c r="B18" s="37"/>
    </row>
    <row r="19" spans="1:2">
      <c r="A19" s="36"/>
      <c r="B19" s="37"/>
    </row>
    <row r="20" spans="1:2">
      <c r="A20" s="36"/>
      <c r="B20" s="37"/>
    </row>
    <row r="21" spans="1:2" ht="13.5" thickBot="1">
      <c r="A21" s="38"/>
      <c r="B21" s="39"/>
    </row>
  </sheetData>
  <phoneticPr fontId="20"/>
  <pageMargins left="0.7" right="0.7" top="0.75" bottom="0.75" header="0.3" footer="0.3"/>
  <pageSetup scale="6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0D8B15339071478869B62FCA354EBA" ma:contentTypeVersion="14" ma:contentTypeDescription="Create a new document." ma:contentTypeScope="" ma:versionID="52ce0bc71f3743b241f32248083a5f9f">
  <xsd:schema xmlns:xsd="http://www.w3.org/2001/XMLSchema" xmlns:xs="http://www.w3.org/2001/XMLSchema" xmlns:p="http://schemas.microsoft.com/office/2006/metadata/properties" xmlns:ns3="49117fb1-943f-47bb-9f53-2594fdbd08a5" xmlns:ns4="9cacca7d-bcd8-47e3-97f8-04daa82fb632" targetNamespace="http://schemas.microsoft.com/office/2006/metadata/properties" ma:root="true" ma:fieldsID="b61f72bf02aa1fd38e121c2b97241fb9" ns3:_="" ns4:_="">
    <xsd:import namespace="49117fb1-943f-47bb-9f53-2594fdbd08a5"/>
    <xsd:import namespace="9cacca7d-bcd8-47e3-97f8-04daa82fb63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GenerationTime" minOccurs="0"/>
                <xsd:element ref="ns4:MediaServiceEventHashCode" minOccurs="0"/>
                <xsd:element ref="ns4:MediaServiceObjectDetectorVersions" minOccurs="0"/>
                <xsd:element ref="ns4:MediaServiceOCR" minOccurs="0"/>
                <xsd:element ref="ns4:MediaServiceLocation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117fb1-943f-47bb-9f53-2594fdbd08a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cca7d-bcd8-47e3-97f8-04daa82fb6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cacca7d-bcd8-47e3-97f8-04daa82fb632" xsi:nil="true"/>
  </documentManagement>
</p:properties>
</file>

<file path=customXml/itemProps1.xml><?xml version="1.0" encoding="utf-8"?>
<ds:datastoreItem xmlns:ds="http://schemas.openxmlformats.org/officeDocument/2006/customXml" ds:itemID="{63E15FF4-832C-4E80-B959-BFE455D956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57F649-4E8E-4E62-8646-AF04B409AC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117fb1-943f-47bb-9f53-2594fdbd08a5"/>
    <ds:schemaRef ds:uri="9cacca7d-bcd8-47e3-97f8-04daa82fb6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0A3590-AA7D-4875-B0C0-E3D1948BCB14}">
  <ds:schemaRefs>
    <ds:schemaRef ds:uri="http://schemas.microsoft.com/office/2006/metadata/properties"/>
    <ds:schemaRef ds:uri="http://schemas.microsoft.com/office/infopath/2007/PartnerControls"/>
    <ds:schemaRef ds:uri="9cacca7d-bcd8-47e3-97f8-04daa82fb63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ENNSNN-2613</vt:lpstr>
      <vt:lpstr>改定履歴</vt:lpstr>
      <vt:lpstr>'ENNSNN-2613'!Print_Area</vt:lpstr>
      <vt:lpstr>改定履歴!Print_Area</vt:lpstr>
      <vt:lpstr>'ENNSNN-2613'!Print_Titles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Sato, Takayuki</cp:lastModifiedBy>
  <cp:lastPrinted>2025-06-15T23:53:33Z</cp:lastPrinted>
  <dcterms:created xsi:type="dcterms:W3CDTF">2009-08-17T04:44:12Z</dcterms:created>
  <dcterms:modified xsi:type="dcterms:W3CDTF">2025-06-16T08:59:08Z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0x010100D70D8B15339071478869B62FCA354EBA</vt:lpwstr>
  </property>
</Properties>
</file>