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140" tabRatio="854" activeTab="0"/>
  </bookViews>
  <sheets>
    <sheet name="ENNNUN-0134T" sheetId="1" r:id="rId1"/>
  </sheets>
  <definedNames>
    <definedName name="_xlnm.Print_Area" localSheetId="0">'ENNNUN-0134T'!$E$3:$CF$85</definedName>
  </definedNames>
  <calcPr fullCalcOnLoad="1"/>
</workbook>
</file>

<file path=xl/comments1.xml><?xml version="1.0" encoding="utf-8"?>
<comments xmlns="http://schemas.openxmlformats.org/spreadsheetml/2006/main">
  <authors>
    <author>Otis User</author>
  </authors>
  <commentList>
    <comment ref="BI35" authorId="0">
      <text>
        <r>
          <rPr>
            <sz val="8"/>
            <rFont val="ＭＳ Ｐゴシック"/>
            <family val="3"/>
          </rPr>
          <t>固定式､可動式を選択する｡</t>
        </r>
      </text>
    </comment>
    <comment ref="AT63" authorId="0">
      <text>
        <r>
          <rPr>
            <sz val="8"/>
            <rFont val="ＭＳ Ｐゴシック"/>
            <family val="3"/>
          </rPr>
          <t>積載及び速度により規定値が変る｡</t>
        </r>
      </text>
    </comment>
    <comment ref="Q7" authorId="0">
      <text>
        <r>
          <rPr>
            <sz val="9"/>
            <rFont val="ＭＳ Ｐゴシック"/>
            <family val="3"/>
          </rPr>
          <t>ﾌｫﾝﾄ変更可</t>
        </r>
      </text>
    </comment>
  </commentList>
</comments>
</file>

<file path=xl/sharedStrings.xml><?xml version="1.0" encoding="utf-8"?>
<sst xmlns="http://schemas.openxmlformats.org/spreadsheetml/2006/main" count="154" uniqueCount="121">
  <si>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</si>
  <si>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</si>
  <si>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</si>
  <si>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</si>
  <si>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</si>
  <si>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</si>
  <si>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</si>
  <si>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</si>
  <si>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</si>
  <si>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</si>
  <si>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</si>
  <si>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規定部品の
交換基準</t>
  </si>
  <si>
    <t>制動力の状況</t>
  </si>
  <si>
    <t>目視及び触診により
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</si>
  <si>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</si>
  <si>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</si>
  <si>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</si>
  <si>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</si>
  <si>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指定型番 : JAA26807CEZ104</t>
  </si>
  <si>
    <t>｢GECB｣型番</t>
  </si>
  <si>
    <t>かご床面からつま先
保護板直線部までの
長さを測定する｡</t>
  </si>
  <si>
    <t>規定値</t>
  </si>
  <si>
    <t>固定式</t>
  </si>
  <si>
    <t>可動式</t>
  </si>
  <si>
    <t>(2)</t>
  </si>
  <si>
    <t>規定部品の形式</t>
  </si>
  <si>
    <t>各階に走行させ
着床させる｡</t>
  </si>
  <si>
    <t>?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</si>
  <si>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</si>
  <si>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</si>
  <si>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</si>
  <si>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</si>
  <si>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</si>
  <si>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</si>
  <si>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</si>
  <si>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</si>
  <si>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</si>
  <si>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</si>
  <si>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</si>
  <si>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積載入力 :</t>
  </si>
  <si>
    <t>速度入力 :</t>
  </si>
  <si>
    <t>:</t>
  </si>
  <si>
    <t>○</t>
  </si>
  <si>
    <t>(1)</t>
  </si>
  <si>
    <t>JAA26807CEZ</t>
  </si>
  <si>
    <t>(4)</t>
  </si>
  <si>
    <t>mm</t>
  </si>
  <si>
    <t>mm</t>
  </si>
  <si>
    <t>?</t>
  </si>
  <si>
    <t>mm</t>
  </si>
  <si>
    <t>?</t>
  </si>
  <si>
    <t>(3)</t>
  </si>
  <si>
    <t>機種       :</t>
  </si>
  <si>
    <t>GeN2 P</t>
  </si>
  <si>
    <r>
      <t>規定値</t>
    </r>
    <r>
      <rPr>
        <b/>
        <sz val="10"/>
        <rFont val="ＭＳ Ｐゴシック"/>
        <family val="3"/>
      </rPr>
      <t>:</t>
    </r>
  </si>
  <si>
    <t>?</t>
  </si>
  <si>
    <t>判定は手動で入力する｡</t>
  </si>
  <si>
    <t>｢型番｣を入力する事により
自動で判定される｡</t>
  </si>
  <si>
    <t>固定式･可動式を選択し
測定値を入力する事により
自動で判定される｡</t>
  </si>
  <si>
    <t>制動距離を入力する事により
自動で判定される｡</t>
  </si>
  <si>
    <r>
      <t>4</t>
    </r>
    <r>
      <rPr>
        <sz val="11"/>
        <rFont val="ＭＳ Ｐゴシック"/>
        <family val="3"/>
      </rPr>
      <t>5m/min</t>
    </r>
  </si>
  <si>
    <r>
      <t>6</t>
    </r>
    <r>
      <rPr>
        <sz val="11"/>
        <rFont val="ＭＳ Ｐゴシック"/>
        <family val="3"/>
      </rPr>
      <t>0m/min</t>
    </r>
  </si>
  <si>
    <r>
      <t>9</t>
    </r>
    <r>
      <rPr>
        <sz val="11"/>
        <rFont val="ＭＳ Ｐゴシック"/>
        <family val="3"/>
      </rPr>
      <t>0m/min</t>
    </r>
  </si>
  <si>
    <r>
      <t>105m/m</t>
    </r>
    <r>
      <rPr>
        <sz val="11"/>
        <rFont val="ＭＳ Ｐゴシック"/>
        <family val="3"/>
      </rPr>
      <t>in</t>
    </r>
  </si>
  <si>
    <t xml:space="preserve">検査者氏名           </t>
  </si>
  <si>
    <t>号機</t>
  </si>
  <si>
    <t>年</t>
  </si>
  <si>
    <t>月</t>
  </si>
  <si>
    <t>日</t>
  </si>
  <si>
    <t>元号</t>
  </si>
  <si>
    <t>昭和</t>
  </si>
  <si>
    <t>平成</t>
  </si>
  <si>
    <t>？？</t>
  </si>
  <si>
    <t>検査日 :</t>
  </si>
  <si>
    <t>交換基準</t>
  </si>
  <si>
    <t>S1,S2 :</t>
  </si>
  <si>
    <t>UDX　:　</t>
  </si>
  <si>
    <t>100万回 / 6 年</t>
  </si>
  <si>
    <t>S1,S2 :</t>
  </si>
  <si>
    <t>UDX :</t>
  </si>
  <si>
    <t>万回</t>
  </si>
  <si>
    <t>動作回数及び経年を記入すると自動で判定される。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</si>
  <si>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</si>
  <si>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</si>
  <si>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1000万回/15年</t>
  </si>
  <si>
    <r>
      <t>450</t>
    </r>
    <r>
      <rPr>
        <sz val="11"/>
        <rFont val="ＭＳ Ｐゴシック"/>
        <family val="3"/>
      </rPr>
      <t>kg</t>
    </r>
  </si>
  <si>
    <r>
      <t>600</t>
    </r>
    <r>
      <rPr>
        <sz val="11"/>
        <rFont val="ＭＳ Ｐゴシック"/>
        <family val="3"/>
      </rPr>
      <t>kg</t>
    </r>
  </si>
  <si>
    <r>
      <t>750</t>
    </r>
    <r>
      <rPr>
        <sz val="11"/>
        <rFont val="ＭＳ Ｐゴシック"/>
        <family val="3"/>
      </rPr>
      <t>kg</t>
    </r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</si>
  <si>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</si>
  <si>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</si>
  <si>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r>
      <t>7</t>
    </r>
    <r>
      <rPr>
        <sz val="11"/>
        <rFont val="ＭＳ Ｐゴシック"/>
        <family val="3"/>
      </rPr>
      <t>50kg</t>
    </r>
  </si>
  <si>
    <r>
      <t>8</t>
    </r>
    <r>
      <rPr>
        <sz val="11"/>
        <rFont val="ＭＳ Ｐゴシック"/>
        <family val="3"/>
      </rPr>
      <t>50kg</t>
    </r>
  </si>
  <si>
    <r>
      <t>9</t>
    </r>
    <r>
      <rPr>
        <sz val="11"/>
        <rFont val="ＭＳ Ｐゴシック"/>
        <family val="3"/>
      </rPr>
      <t>00kg</t>
    </r>
  </si>
  <si>
    <r>
      <t>1</t>
    </r>
    <r>
      <rPr>
        <sz val="11"/>
        <rFont val="ＭＳ Ｐゴシック"/>
        <family val="3"/>
      </rPr>
      <t>000kg</t>
    </r>
  </si>
  <si>
    <r>
      <t>6</t>
    </r>
    <r>
      <rPr>
        <sz val="11"/>
        <rFont val="ＭＳ Ｐゴシック"/>
        <family val="3"/>
      </rPr>
      <t>0m/min</t>
    </r>
  </si>
  <si>
    <r>
      <t>1</t>
    </r>
    <r>
      <rPr>
        <sz val="11"/>
        <rFont val="ＭＳ Ｐゴシック"/>
        <family val="3"/>
      </rPr>
      <t>05m/min</t>
    </r>
  </si>
  <si>
    <t>ブレーキ動作感知装置</t>
  </si>
  <si>
    <t>かごの無積載上昇時のブレーキ制動を確認する｡</t>
  </si>
  <si>
    <t>パッドの状況</t>
  </si>
  <si>
    <t>パッドに欠損､割れがあること又はディスクから剥離していること｡</t>
  </si>
  <si>
    <t>ブレーキが制動しないこと又はかごが規定の距離を超えていること｡</t>
  </si>
  <si>
    <t>ブレーキ開及び閉時の動作信号が異なる信号であること｡</t>
  </si>
  <si>
    <t>上記( 1 )～( 5 )の検査結果で ｢否｣ 又は別記第一号 1－(14)･3－(3)･4－(11)の検査結果で ｢要是正｣ 又は ｢要重点点検｣ の判定がある場合は､別記第一号 2－(9)｢戸開走行保護装置｣の検査結果を ｢要是正｣ 又は ｢要重点点検｣ と判定する｡</t>
  </si>
  <si>
    <t>安全プログラムバージョン</t>
  </si>
  <si>
    <t>走行中戸開時の動作確認</t>
  </si>
  <si>
    <t>エレベーターがドアゾーン外にいる時に乗場戸の鍵を外す｡</t>
  </si>
  <si>
    <t>取付けが堅固でないこと｡</t>
  </si>
  <si>
    <t>電動機動力電源及びブレーキの励磁コイル電源を遮断するリレー(S1.S2.UDX)が消磁しないこと｡エレベーターが停止しないこと｡</t>
  </si>
  <si>
    <t>プリント基盤｢GECB｣の型番を確認し、指定型番でないこと。</t>
  </si>
  <si>
    <t>固定式 : 675mm未満であること｡</t>
  </si>
  <si>
    <t>可動式 : 750mm未満であること｡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</si>
  <si>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</si>
  <si>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</si>
  <si>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</si>
  <si>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発行 :平成 30年 6月25日Ver.6T</t>
  </si>
  <si>
    <t>戸開走行保護回路</t>
  </si>
  <si>
    <t>つま先保護板</t>
  </si>
  <si>
    <t>特定距離感知装置</t>
  </si>
  <si>
    <t>ブレーキ</t>
  </si>
  <si>
    <t>大臣認定番号 ENNNUN－0134     UCMP型式 DBGP－1</t>
  </si>
  <si>
    <t>(5)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</si>
</sst>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3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3" fillId="0" borderId="23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3" fillId="0" borderId="25" xfId="0" applyFont="1" applyBorder="1" applyAlignment="1" applyProtection="1">
      <alignment horizontal="right" vertical="center"/>
      <protection locked="0"/>
    </xf>
    <xf numFmtId="0" fontId="23" fillId="0" borderId="25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26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vertical="center"/>
      <protection locked="0"/>
    </xf>
    <xf numFmtId="0" fontId="23" fillId="0" borderId="2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3" fillId="0" borderId="32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3" fillId="0" borderId="31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23" fillId="0" borderId="12" xfId="0" applyFont="1" applyBorder="1" applyAlignment="1">
      <alignment horizontal="right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0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23" xfId="0" applyFont="1" applyBorder="1" applyAlignment="1">
      <alignment vertical="center" wrapText="1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25" xfId="0" applyFont="1" applyBorder="1" applyAlignment="1">
      <alignment vertical="center" wrapText="1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23" fillId="0" borderId="3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0" xfId="0" applyFont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right" vertical="center"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2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3" xfId="0" applyFont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87" fontId="24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2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36</xdr:row>
      <xdr:rowOff>0</xdr:rowOff>
    </xdr:from>
    <xdr:to>
      <xdr:col>72</xdr:col>
      <xdr:colOff>0</xdr:colOff>
      <xdr:row>36</xdr:row>
      <xdr:rowOff>0</xdr:rowOff>
    </xdr:to>
    <xdr:sp>
      <xdr:nvSpPr>
        <xdr:cNvPr id="1" name="Line 45"/>
        <xdr:cNvSpPr>
          <a:spLocks/>
        </xdr:cNvSpPr>
      </xdr:nvSpPr>
      <xdr:spPr>
        <a:xfrm flipV="1">
          <a:off x="5934075" y="342900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64</xdr:row>
      <xdr:rowOff>0</xdr:rowOff>
    </xdr:from>
    <xdr:to>
      <xdr:col>52</xdr:col>
      <xdr:colOff>76200</xdr:colOff>
      <xdr:row>64</xdr:row>
      <xdr:rowOff>0</xdr:rowOff>
    </xdr:to>
    <xdr:sp>
      <xdr:nvSpPr>
        <xdr:cNvPr id="2" name="Line 46"/>
        <xdr:cNvSpPr>
          <a:spLocks/>
        </xdr:cNvSpPr>
      </xdr:nvSpPr>
      <xdr:spPr>
        <a:xfrm flipV="1">
          <a:off x="3990975" y="60960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61</xdr:row>
      <xdr:rowOff>0</xdr:rowOff>
    </xdr:from>
    <xdr:to>
      <xdr:col>73</xdr:col>
      <xdr:colOff>0</xdr:colOff>
      <xdr:row>61</xdr:row>
      <xdr:rowOff>0</xdr:rowOff>
    </xdr:to>
    <xdr:sp>
      <xdr:nvSpPr>
        <xdr:cNvPr id="3" name="Line 50"/>
        <xdr:cNvSpPr>
          <a:spLocks/>
        </xdr:cNvSpPr>
      </xdr:nvSpPr>
      <xdr:spPr>
        <a:xfrm>
          <a:off x="5829300" y="58102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64</xdr:row>
      <xdr:rowOff>9525</xdr:rowOff>
    </xdr:from>
    <xdr:to>
      <xdr:col>73</xdr:col>
      <xdr:colOff>19050</xdr:colOff>
      <xdr:row>64</xdr:row>
      <xdr:rowOff>9525</xdr:rowOff>
    </xdr:to>
    <xdr:sp>
      <xdr:nvSpPr>
        <xdr:cNvPr id="4" name="Line 51"/>
        <xdr:cNvSpPr>
          <a:spLocks/>
        </xdr:cNvSpPr>
      </xdr:nvSpPr>
      <xdr:spPr>
        <a:xfrm>
          <a:off x="5848350" y="61055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A268"/>
  <sheetViews>
    <sheetView showGridLines="0" tabSelected="1" view="pageBreakPreview" zoomScale="90" zoomScaleNormal="90" zoomScaleSheetLayoutView="90" zoomScalePageLayoutView="0" workbookViewId="0" topLeftCell="A19">
      <selection activeCell="E69" sqref="E69:CF71"/>
    </sheetView>
  </sheetViews>
  <sheetFormatPr defaultColWidth="9.00390625" defaultRowHeight="13.5"/>
  <cols>
    <col min="1" max="6" width="1.625" style="1" customWidth="1"/>
    <col min="7" max="105" width="1.25" style="1" customWidth="1"/>
    <col min="106" max="106" width="5.625" style="1" customWidth="1"/>
    <col min="107" max="115" width="5.625" style="1" hidden="1" customWidth="1"/>
    <col min="116" max="116" width="5.625" style="1" customWidth="1"/>
    <col min="117" max="121" width="6.625" style="1" customWidth="1"/>
    <col min="122" max="16384" width="9.00390625" style="1" customWidth="1"/>
  </cols>
  <sheetData>
    <row r="1" ht="7.5" customHeight="1"/>
    <row r="2" ht="7.5" customHeight="1"/>
    <row r="3" spans="5:84" ht="7.5" customHeight="1">
      <c r="E3" s="294" t="s">
        <v>15</v>
      </c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</row>
    <row r="4" spans="5:84" ht="7.5" customHeight="1"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</row>
    <row r="5" spans="5:84" ht="7.5" customHeight="1">
      <c r="E5" s="258" t="s">
        <v>119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33"/>
      <c r="BK5" s="33"/>
      <c r="BL5" s="33"/>
      <c r="BM5" s="3"/>
      <c r="BN5" s="310" t="s">
        <v>114</v>
      </c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"/>
    </row>
    <row r="6" spans="5:84" ht="7.5" customHeight="1"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33"/>
      <c r="BK6" s="33"/>
      <c r="BL6" s="33"/>
      <c r="BM6" s="3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"/>
    </row>
    <row r="7" spans="6:84" ht="7.5" customHeight="1">
      <c r="F7" s="280" t="s">
        <v>36</v>
      </c>
      <c r="G7" s="280"/>
      <c r="H7" s="280"/>
      <c r="I7" s="280"/>
      <c r="J7" s="280"/>
      <c r="K7" s="280"/>
      <c r="L7" s="280"/>
      <c r="M7" s="280"/>
      <c r="N7" s="280"/>
      <c r="O7" s="280"/>
      <c r="P7" s="295" t="s">
        <v>38</v>
      </c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Q7" s="280" t="s">
        <v>52</v>
      </c>
      <c r="AR7" s="280"/>
      <c r="AS7" s="280"/>
      <c r="AT7" s="280"/>
      <c r="AU7" s="280"/>
      <c r="AV7" s="280"/>
      <c r="AW7" s="282" t="s">
        <v>53</v>
      </c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V7" s="19"/>
      <c r="BW7" s="277"/>
      <c r="BX7" s="277"/>
      <c r="BY7" s="277"/>
      <c r="BZ7" s="277"/>
      <c r="CA7" s="277"/>
      <c r="CB7" s="277"/>
      <c r="CC7" s="277"/>
      <c r="CD7" s="277"/>
      <c r="CE7" s="277"/>
      <c r="CF7" s="277"/>
    </row>
    <row r="8" spans="6:84" ht="7.5" customHeight="1"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96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Q8" s="281"/>
      <c r="AR8" s="281"/>
      <c r="AS8" s="281"/>
      <c r="AT8" s="281"/>
      <c r="AU8" s="281"/>
      <c r="AV8" s="281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16"/>
      <c r="BV8" s="19"/>
      <c r="BW8" s="277"/>
      <c r="BX8" s="277"/>
      <c r="BY8" s="277"/>
      <c r="BZ8" s="277"/>
      <c r="CA8" s="277"/>
      <c r="CB8" s="277"/>
      <c r="CC8" s="277"/>
      <c r="CD8" s="277"/>
      <c r="CE8" s="277"/>
      <c r="CF8" s="277"/>
    </row>
    <row r="9" spans="6:84" ht="7.5" customHeight="1">
      <c r="F9" s="280" t="s">
        <v>37</v>
      </c>
      <c r="G9" s="280"/>
      <c r="H9" s="280"/>
      <c r="I9" s="280"/>
      <c r="J9" s="280"/>
      <c r="K9" s="280"/>
      <c r="L9" s="280"/>
      <c r="M9" s="280"/>
      <c r="N9" s="280"/>
      <c r="O9" s="280"/>
      <c r="P9" s="295" t="s">
        <v>41</v>
      </c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Q9" s="280" t="s">
        <v>39</v>
      </c>
      <c r="AR9" s="313"/>
      <c r="AS9" s="313"/>
      <c r="AT9" s="313"/>
      <c r="AU9" s="313"/>
      <c r="AV9" s="313"/>
      <c r="AW9" s="104" t="s">
        <v>27</v>
      </c>
      <c r="AX9" s="166"/>
      <c r="AY9" s="166"/>
      <c r="AZ9" s="166"/>
      <c r="BA9" s="308"/>
      <c r="BB9" s="16"/>
      <c r="BC9" s="280" t="s">
        <v>40</v>
      </c>
      <c r="BD9" s="287"/>
      <c r="BE9" s="287"/>
      <c r="BF9" s="287"/>
      <c r="BG9" s="287"/>
      <c r="BH9" s="287"/>
      <c r="BI9" s="104" t="s">
        <v>27</v>
      </c>
      <c r="BJ9" s="308"/>
      <c r="BK9" s="308"/>
      <c r="BL9" s="308"/>
      <c r="BM9" s="308"/>
      <c r="BN9" s="308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6:84" ht="7.5" customHeight="1"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96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Q10" s="314"/>
      <c r="AR10" s="314"/>
      <c r="AS10" s="314"/>
      <c r="AT10" s="314"/>
      <c r="AU10" s="314"/>
      <c r="AV10" s="314"/>
      <c r="AW10" s="169"/>
      <c r="AX10" s="169"/>
      <c r="AY10" s="169"/>
      <c r="AZ10" s="169"/>
      <c r="BA10" s="309"/>
      <c r="BB10" s="31"/>
      <c r="BC10" s="289"/>
      <c r="BD10" s="289"/>
      <c r="BE10" s="289"/>
      <c r="BF10" s="289"/>
      <c r="BG10" s="289"/>
      <c r="BH10" s="289"/>
      <c r="BI10" s="309"/>
      <c r="BJ10" s="309"/>
      <c r="BK10" s="309"/>
      <c r="BL10" s="309"/>
      <c r="BM10" s="309"/>
      <c r="BN10" s="309"/>
      <c r="BO10" s="2"/>
      <c r="BP10" s="16"/>
      <c r="BQ10" s="16"/>
      <c r="BR10" s="16"/>
      <c r="BS10" s="16"/>
      <c r="BT10" s="16"/>
      <c r="BU10" s="16"/>
      <c r="BV10" s="16"/>
      <c r="BW10" s="32"/>
      <c r="BX10" s="32"/>
      <c r="BY10" s="32"/>
      <c r="BZ10" s="32"/>
      <c r="CA10" s="32"/>
      <c r="CB10" s="32"/>
      <c r="CC10" s="32"/>
      <c r="CD10" s="32"/>
      <c r="CE10" s="32"/>
      <c r="CF10" s="32"/>
    </row>
    <row r="11" spans="6:111" ht="7.5" customHeight="1">
      <c r="F11" s="280" t="s">
        <v>64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95" t="s">
        <v>38</v>
      </c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Q11" s="96" t="s">
        <v>73</v>
      </c>
      <c r="AR11" s="96"/>
      <c r="AS11" s="96"/>
      <c r="AT11" s="96"/>
      <c r="AU11" s="96"/>
      <c r="AV11" s="96"/>
      <c r="AW11" s="94" t="s">
        <v>69</v>
      </c>
      <c r="AX11" s="94"/>
      <c r="AY11" s="94"/>
      <c r="AZ11" s="110"/>
      <c r="BA11" s="110"/>
      <c r="BB11" s="110" t="s">
        <v>66</v>
      </c>
      <c r="BC11" s="111"/>
      <c r="BD11" s="110"/>
      <c r="BE11" s="111"/>
      <c r="BF11" s="110" t="s">
        <v>67</v>
      </c>
      <c r="BG11" s="111"/>
      <c r="BH11" s="110"/>
      <c r="BI11" s="111"/>
      <c r="BJ11" s="110" t="s">
        <v>68</v>
      </c>
      <c r="BK11" s="111"/>
      <c r="BL11" s="39"/>
      <c r="BM11" s="39"/>
      <c r="BN11" s="39"/>
      <c r="BP11" s="65" t="s">
        <v>33</v>
      </c>
      <c r="BQ11" s="65"/>
      <c r="BR11" s="65"/>
      <c r="BS11" s="65"/>
      <c r="BT11" s="65"/>
      <c r="BU11" s="65"/>
      <c r="BV11" s="65"/>
      <c r="BW11" s="273"/>
      <c r="BX11" s="273"/>
      <c r="BY11" s="273"/>
      <c r="BZ11" s="273"/>
      <c r="CA11" s="273"/>
      <c r="CB11" s="273"/>
      <c r="CC11" s="311" t="s">
        <v>65</v>
      </c>
      <c r="CD11" s="311"/>
      <c r="CE11" s="311"/>
      <c r="CF11" s="311"/>
      <c r="DF11" s="41">
        <v>104</v>
      </c>
      <c r="DG11" s="41" t="s">
        <v>42</v>
      </c>
    </row>
    <row r="12" spans="6:111" ht="7.5" customHeight="1"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96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Q12" s="97"/>
      <c r="AR12" s="97"/>
      <c r="AS12" s="97"/>
      <c r="AT12" s="97"/>
      <c r="AU12" s="97"/>
      <c r="AV12" s="97"/>
      <c r="AW12" s="93"/>
      <c r="AX12" s="93"/>
      <c r="AY12" s="93"/>
      <c r="AZ12" s="257"/>
      <c r="BA12" s="257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4"/>
      <c r="BM12" s="4"/>
      <c r="BN12" s="4"/>
      <c r="BO12" s="16"/>
      <c r="BP12" s="97"/>
      <c r="BQ12" s="97"/>
      <c r="BR12" s="97"/>
      <c r="BS12" s="97"/>
      <c r="BT12" s="97"/>
      <c r="BU12" s="97"/>
      <c r="BV12" s="97"/>
      <c r="BW12" s="169"/>
      <c r="BX12" s="169"/>
      <c r="BY12" s="169"/>
      <c r="BZ12" s="169"/>
      <c r="CA12" s="169"/>
      <c r="CB12" s="169"/>
      <c r="CC12" s="312"/>
      <c r="CD12" s="312"/>
      <c r="CE12" s="312"/>
      <c r="CF12" s="312"/>
      <c r="CI12" s="2"/>
      <c r="CJ12" s="16"/>
      <c r="CK12" s="16"/>
      <c r="CL12" s="16"/>
      <c r="CM12" s="16"/>
      <c r="CN12" s="16"/>
      <c r="CO12" s="16"/>
      <c r="CP12" s="16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F12" s="41">
        <v>204</v>
      </c>
      <c r="DG12" s="41"/>
    </row>
    <row r="13" spans="87:111" ht="7.5" customHeight="1">
      <c r="CI13" s="16"/>
      <c r="CJ13" s="16"/>
      <c r="CK13" s="16"/>
      <c r="CL13" s="16"/>
      <c r="CM13" s="16"/>
      <c r="CN13" s="16"/>
      <c r="CO13" s="16"/>
      <c r="CP13" s="16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F13" s="41">
        <v>304</v>
      </c>
      <c r="DG13" s="41"/>
    </row>
    <row r="14" spans="5:111" ht="7.5" customHeight="1">
      <c r="E14" s="219" t="s">
        <v>0</v>
      </c>
      <c r="F14" s="106"/>
      <c r="G14" s="106"/>
      <c r="H14" s="106"/>
      <c r="I14" s="106"/>
      <c r="J14" s="106"/>
      <c r="K14" s="106"/>
      <c r="L14" s="107"/>
      <c r="M14" s="249" t="s">
        <v>1</v>
      </c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49" t="s">
        <v>4</v>
      </c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49" t="s">
        <v>3</v>
      </c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49" t="s">
        <v>5</v>
      </c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49" t="s">
        <v>6</v>
      </c>
      <c r="BX14" s="233"/>
      <c r="BY14" s="233"/>
      <c r="BZ14" s="233"/>
      <c r="CA14" s="233"/>
      <c r="CB14" s="233"/>
      <c r="CC14" s="233"/>
      <c r="CD14" s="233"/>
      <c r="CE14" s="233"/>
      <c r="CF14" s="233"/>
      <c r="DF14" s="41">
        <v>404</v>
      </c>
      <c r="DG14" s="41"/>
    </row>
    <row r="15" spans="3:111" ht="7.5" customHeight="1">
      <c r="C15" s="14"/>
      <c r="D15" s="14"/>
      <c r="E15" s="286"/>
      <c r="F15" s="287"/>
      <c r="G15" s="287"/>
      <c r="H15" s="287"/>
      <c r="I15" s="287"/>
      <c r="J15" s="287"/>
      <c r="K15" s="287"/>
      <c r="L15" s="173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29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DF15" s="41">
        <v>512</v>
      </c>
      <c r="DG15" s="41"/>
    </row>
    <row r="16" spans="5:111" ht="7.5" customHeight="1">
      <c r="E16" s="286"/>
      <c r="F16" s="287"/>
      <c r="G16" s="287"/>
      <c r="H16" s="287"/>
      <c r="I16" s="287"/>
      <c r="J16" s="287"/>
      <c r="K16" s="287"/>
      <c r="L16" s="173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264" t="s">
        <v>16</v>
      </c>
      <c r="BX16" s="265"/>
      <c r="BY16" s="265"/>
      <c r="BZ16" s="265"/>
      <c r="CA16" s="266"/>
      <c r="CB16" s="270" t="s">
        <v>17</v>
      </c>
      <c r="CC16" s="265"/>
      <c r="CD16" s="265"/>
      <c r="CE16" s="266"/>
      <c r="CF16" s="271"/>
      <c r="CG16" s="29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DF16" s="41">
        <v>612</v>
      </c>
      <c r="DG16" s="41"/>
    </row>
    <row r="17" spans="5:111" ht="7.5" customHeight="1">
      <c r="E17" s="288"/>
      <c r="F17" s="289"/>
      <c r="G17" s="289"/>
      <c r="H17" s="289"/>
      <c r="I17" s="289"/>
      <c r="J17" s="289"/>
      <c r="K17" s="289"/>
      <c r="L17" s="174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267"/>
      <c r="BX17" s="268"/>
      <c r="BY17" s="268"/>
      <c r="BZ17" s="268"/>
      <c r="CA17" s="269"/>
      <c r="CB17" s="268"/>
      <c r="CC17" s="268"/>
      <c r="CD17" s="268"/>
      <c r="CE17" s="269"/>
      <c r="CF17" s="272"/>
      <c r="CG17" s="29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DF17" s="41"/>
      <c r="DG17" s="41"/>
    </row>
    <row r="18" spans="5:111" ht="7.5" customHeight="1">
      <c r="E18" s="49" t="s">
        <v>43</v>
      </c>
      <c r="F18" s="50"/>
      <c r="G18" s="284" t="s">
        <v>115</v>
      </c>
      <c r="H18" s="56"/>
      <c r="I18" s="56"/>
      <c r="J18" s="56"/>
      <c r="K18" s="56"/>
      <c r="L18" s="56"/>
      <c r="M18" s="75" t="s">
        <v>7</v>
      </c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75" t="s">
        <v>8</v>
      </c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69" t="s">
        <v>106</v>
      </c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106"/>
      <c r="BE18" s="106"/>
      <c r="BF18" s="106"/>
      <c r="BG18" s="107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274"/>
      <c r="BX18" s="275"/>
      <c r="BY18" s="275"/>
      <c r="BZ18" s="275"/>
      <c r="CA18" s="275"/>
      <c r="CB18" s="276"/>
      <c r="CC18" s="275"/>
      <c r="CD18" s="275"/>
      <c r="CE18" s="275"/>
      <c r="CF18" s="194"/>
      <c r="CG18" s="291" t="s">
        <v>56</v>
      </c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DF18" s="41" t="s">
        <v>48</v>
      </c>
      <c r="DG18" s="41"/>
    </row>
    <row r="19" spans="5:115" ht="7.5" customHeight="1">
      <c r="E19" s="51"/>
      <c r="F19" s="52"/>
      <c r="G19" s="285"/>
      <c r="H19" s="285"/>
      <c r="I19" s="285"/>
      <c r="J19" s="285"/>
      <c r="K19" s="285"/>
      <c r="L19" s="285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72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108"/>
      <c r="BE19" s="108"/>
      <c r="BF19" s="108"/>
      <c r="BG19" s="109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204"/>
      <c r="BX19" s="125"/>
      <c r="BY19" s="125"/>
      <c r="BZ19" s="125"/>
      <c r="CA19" s="125"/>
      <c r="CB19" s="263"/>
      <c r="CC19" s="125"/>
      <c r="CD19" s="125"/>
      <c r="CE19" s="125"/>
      <c r="CF19" s="195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DF19" s="41" t="s">
        <v>22</v>
      </c>
      <c r="DG19" s="41"/>
      <c r="DH19" s="43" t="s">
        <v>69</v>
      </c>
      <c r="DI19" s="41"/>
      <c r="DJ19" s="41"/>
      <c r="DK19" s="41"/>
    </row>
    <row r="20" spans="5:115" ht="7.5" customHeight="1">
      <c r="E20" s="51"/>
      <c r="F20" s="52"/>
      <c r="G20" s="285"/>
      <c r="H20" s="285"/>
      <c r="I20" s="285"/>
      <c r="J20" s="285"/>
      <c r="K20" s="285"/>
      <c r="L20" s="285"/>
      <c r="M20" s="235" t="s">
        <v>104</v>
      </c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235" t="s">
        <v>105</v>
      </c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98" t="s">
        <v>107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100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162"/>
      <c r="BX20" s="163"/>
      <c r="BY20" s="163"/>
      <c r="BZ20" s="163"/>
      <c r="CA20" s="163"/>
      <c r="CB20" s="261"/>
      <c r="CC20" s="163"/>
      <c r="CD20" s="163"/>
      <c r="CE20" s="163"/>
      <c r="CF20" s="262"/>
      <c r="CG20" s="291" t="s">
        <v>56</v>
      </c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DF20" s="41" t="s">
        <v>23</v>
      </c>
      <c r="DG20" s="41"/>
      <c r="DH20" s="43" t="s">
        <v>70</v>
      </c>
      <c r="DI20" s="41">
        <v>1</v>
      </c>
      <c r="DJ20" s="41">
        <v>1</v>
      </c>
      <c r="DK20" s="41">
        <v>1</v>
      </c>
    </row>
    <row r="21" spans="5:115" ht="7.5" customHeight="1">
      <c r="E21" s="51"/>
      <c r="F21" s="52"/>
      <c r="G21" s="285"/>
      <c r="H21" s="285"/>
      <c r="I21" s="285"/>
      <c r="J21" s="285"/>
      <c r="K21" s="285"/>
      <c r="L21" s="285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01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165"/>
      <c r="BX21" s="166"/>
      <c r="BY21" s="166"/>
      <c r="BZ21" s="166"/>
      <c r="CA21" s="166"/>
      <c r="CB21" s="179"/>
      <c r="CC21" s="166"/>
      <c r="CD21" s="166"/>
      <c r="CE21" s="166"/>
      <c r="CF21" s="180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DH21" s="40" t="s">
        <v>71</v>
      </c>
      <c r="DI21" s="41">
        <v>2</v>
      </c>
      <c r="DJ21" s="41">
        <v>2</v>
      </c>
      <c r="DK21" s="41">
        <v>2</v>
      </c>
    </row>
    <row r="22" spans="5:115" ht="7.5" customHeight="1">
      <c r="E22" s="51"/>
      <c r="F22" s="52"/>
      <c r="G22" s="285"/>
      <c r="H22" s="285"/>
      <c r="I22" s="285"/>
      <c r="J22" s="285"/>
      <c r="K22" s="285"/>
      <c r="L22" s="285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01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165"/>
      <c r="BX22" s="166"/>
      <c r="BY22" s="166"/>
      <c r="BZ22" s="166"/>
      <c r="CA22" s="166"/>
      <c r="CB22" s="179"/>
      <c r="CC22" s="166"/>
      <c r="CD22" s="166"/>
      <c r="CE22" s="166"/>
      <c r="CF22" s="180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DH22" s="40" t="s">
        <v>72</v>
      </c>
      <c r="DI22" s="41">
        <v>3</v>
      </c>
      <c r="DJ22" s="41">
        <v>3</v>
      </c>
      <c r="DK22" s="41">
        <v>3</v>
      </c>
    </row>
    <row r="23" spans="5:115" ht="7.5" customHeight="1">
      <c r="E23" s="51"/>
      <c r="F23" s="52"/>
      <c r="G23" s="285"/>
      <c r="H23" s="285"/>
      <c r="I23" s="285"/>
      <c r="J23" s="285"/>
      <c r="K23" s="285"/>
      <c r="L23" s="285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01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165"/>
      <c r="BX23" s="166"/>
      <c r="BY23" s="166"/>
      <c r="BZ23" s="166"/>
      <c r="CA23" s="166"/>
      <c r="CB23" s="179"/>
      <c r="CC23" s="166"/>
      <c r="CD23" s="166"/>
      <c r="CE23" s="166"/>
      <c r="CF23" s="180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DH23" s="41"/>
      <c r="DI23" s="41">
        <v>4</v>
      </c>
      <c r="DJ23" s="41">
        <v>4</v>
      </c>
      <c r="DK23" s="41">
        <v>4</v>
      </c>
    </row>
    <row r="24" spans="5:115" ht="7.5" customHeight="1">
      <c r="E24" s="51"/>
      <c r="F24" s="52"/>
      <c r="G24" s="285"/>
      <c r="H24" s="285"/>
      <c r="I24" s="285"/>
      <c r="J24" s="285"/>
      <c r="K24" s="285"/>
      <c r="L24" s="285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01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204"/>
      <c r="BX24" s="125"/>
      <c r="BY24" s="125"/>
      <c r="BZ24" s="125"/>
      <c r="CA24" s="125"/>
      <c r="CB24" s="263"/>
      <c r="CC24" s="125"/>
      <c r="CD24" s="125"/>
      <c r="CE24" s="125"/>
      <c r="CF24" s="195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DH24" s="41"/>
      <c r="DI24" s="41">
        <v>5</v>
      </c>
      <c r="DJ24" s="41">
        <v>5</v>
      </c>
      <c r="DK24" s="41">
        <v>5</v>
      </c>
    </row>
    <row r="25" spans="5:115" ht="7.5" customHeight="1">
      <c r="E25" s="51"/>
      <c r="F25" s="52"/>
      <c r="G25" s="285"/>
      <c r="H25" s="285"/>
      <c r="I25" s="285"/>
      <c r="J25" s="285"/>
      <c r="K25" s="285"/>
      <c r="L25" s="285"/>
      <c r="M25" s="235" t="s">
        <v>103</v>
      </c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 t="s">
        <v>9</v>
      </c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59" t="s">
        <v>108</v>
      </c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51"/>
      <c r="BH25" s="254" t="s">
        <v>19</v>
      </c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6"/>
      <c r="BW25" s="196">
        <f>IF(BQ27="","",IF(BQ27=104,"○",""))</f>
      </c>
      <c r="BX25" s="197"/>
      <c r="BY25" s="197"/>
      <c r="BZ25" s="197"/>
      <c r="CA25" s="197"/>
      <c r="CB25" s="259">
        <f>IF(BQ27="","",IF(BQ27&lt;&gt;104,"○",""))</f>
      </c>
      <c r="CC25" s="197"/>
      <c r="CD25" s="197"/>
      <c r="CE25" s="197"/>
      <c r="CF25" s="260"/>
      <c r="CG25" s="293" t="s">
        <v>57</v>
      </c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DH25" s="41"/>
      <c r="DI25" s="41">
        <v>6</v>
      </c>
      <c r="DJ25" s="41">
        <v>6</v>
      </c>
      <c r="DK25" s="41">
        <v>6</v>
      </c>
    </row>
    <row r="26" spans="5:115" ht="7.5" customHeight="1">
      <c r="E26" s="51"/>
      <c r="F26" s="52"/>
      <c r="G26" s="285"/>
      <c r="H26" s="285"/>
      <c r="I26" s="285"/>
      <c r="J26" s="285"/>
      <c r="K26" s="285"/>
      <c r="L26" s="285"/>
      <c r="M26" s="250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3"/>
      <c r="BH26" s="58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60"/>
      <c r="BW26" s="199"/>
      <c r="BX26" s="78"/>
      <c r="BY26" s="78"/>
      <c r="BZ26" s="78"/>
      <c r="CA26" s="78"/>
      <c r="CB26" s="77"/>
      <c r="CC26" s="78"/>
      <c r="CD26" s="78"/>
      <c r="CE26" s="78"/>
      <c r="CF26" s="79"/>
      <c r="CG26" s="293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DH26" s="41"/>
      <c r="DI26" s="41">
        <v>7</v>
      </c>
      <c r="DJ26" s="41">
        <v>7</v>
      </c>
      <c r="DK26" s="41">
        <v>7</v>
      </c>
    </row>
    <row r="27" spans="5:115" ht="7.5" customHeight="1">
      <c r="E27" s="51"/>
      <c r="F27" s="52"/>
      <c r="G27" s="285"/>
      <c r="H27" s="285"/>
      <c r="I27" s="285"/>
      <c r="J27" s="285"/>
      <c r="K27" s="285"/>
      <c r="L27" s="285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3"/>
      <c r="BH27" s="64" t="s">
        <v>44</v>
      </c>
      <c r="BI27" s="65"/>
      <c r="BJ27" s="65"/>
      <c r="BK27" s="65"/>
      <c r="BL27" s="65"/>
      <c r="BM27" s="65"/>
      <c r="BN27" s="65"/>
      <c r="BO27" s="65"/>
      <c r="BP27" s="65"/>
      <c r="BQ27" s="95"/>
      <c r="BR27" s="95"/>
      <c r="BS27" s="95"/>
      <c r="BT27" s="95"/>
      <c r="BU27" s="95"/>
      <c r="BV27" s="19"/>
      <c r="BW27" s="199"/>
      <c r="BX27" s="78"/>
      <c r="BY27" s="78"/>
      <c r="BZ27" s="78"/>
      <c r="CA27" s="78"/>
      <c r="CB27" s="77"/>
      <c r="CC27" s="78"/>
      <c r="CD27" s="78"/>
      <c r="CE27" s="78"/>
      <c r="CF27" s="79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DH27" s="41"/>
      <c r="DI27" s="41">
        <v>8</v>
      </c>
      <c r="DJ27" s="41">
        <v>8</v>
      </c>
      <c r="DK27" s="41">
        <v>8</v>
      </c>
    </row>
    <row r="28" spans="5:115" ht="7.5" customHeight="1">
      <c r="E28" s="51"/>
      <c r="F28" s="52"/>
      <c r="G28" s="285"/>
      <c r="H28" s="285"/>
      <c r="I28" s="285"/>
      <c r="J28" s="285"/>
      <c r="K28" s="285"/>
      <c r="L28" s="285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242" t="s">
        <v>18</v>
      </c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4"/>
      <c r="BH28" s="64"/>
      <c r="BI28" s="65"/>
      <c r="BJ28" s="65"/>
      <c r="BK28" s="65"/>
      <c r="BL28" s="65"/>
      <c r="BM28" s="65"/>
      <c r="BN28" s="65"/>
      <c r="BO28" s="65"/>
      <c r="BP28" s="65"/>
      <c r="BQ28" s="93"/>
      <c r="BR28" s="93"/>
      <c r="BS28" s="93"/>
      <c r="BT28" s="93"/>
      <c r="BU28" s="93"/>
      <c r="BV28" s="3"/>
      <c r="BW28" s="199"/>
      <c r="BX28" s="78"/>
      <c r="BY28" s="78"/>
      <c r="BZ28" s="78"/>
      <c r="CA28" s="78"/>
      <c r="CB28" s="77"/>
      <c r="CC28" s="78"/>
      <c r="CD28" s="78"/>
      <c r="CE28" s="78"/>
      <c r="CF28" s="79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DH28" s="41"/>
      <c r="DI28" s="41">
        <v>9</v>
      </c>
      <c r="DJ28" s="41">
        <v>9</v>
      </c>
      <c r="DK28" s="41">
        <v>9</v>
      </c>
    </row>
    <row r="29" spans="5:115" ht="7.5" customHeight="1">
      <c r="E29" s="53"/>
      <c r="F29" s="54"/>
      <c r="G29" s="62"/>
      <c r="H29" s="62"/>
      <c r="I29" s="62"/>
      <c r="J29" s="62"/>
      <c r="K29" s="62"/>
      <c r="L29" s="62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245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7"/>
      <c r="BH29" s="31"/>
      <c r="BI29" s="31"/>
      <c r="BJ29" s="31"/>
      <c r="BK29" s="31"/>
      <c r="BL29" s="31"/>
      <c r="BM29" s="31"/>
      <c r="BN29" s="31"/>
      <c r="BO29" s="31"/>
      <c r="BP29" s="31"/>
      <c r="BQ29" s="45"/>
      <c r="BR29" s="45"/>
      <c r="BS29" s="45"/>
      <c r="BT29" s="4"/>
      <c r="BU29" s="4"/>
      <c r="BV29" s="4"/>
      <c r="BW29" s="206"/>
      <c r="BX29" s="81"/>
      <c r="BY29" s="81"/>
      <c r="BZ29" s="81"/>
      <c r="CA29" s="81"/>
      <c r="CB29" s="80"/>
      <c r="CC29" s="81"/>
      <c r="CD29" s="81"/>
      <c r="CE29" s="81"/>
      <c r="CF29" s="8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DC29" s="40" t="s">
        <v>48</v>
      </c>
      <c r="DH29" s="41"/>
      <c r="DI29" s="41">
        <v>10</v>
      </c>
      <c r="DJ29" s="41">
        <v>10</v>
      </c>
      <c r="DK29" s="41">
        <v>10</v>
      </c>
    </row>
    <row r="30" spans="5:115" ht="7.5" customHeight="1">
      <c r="E30" s="49" t="s">
        <v>24</v>
      </c>
      <c r="F30" s="236"/>
      <c r="G30" s="232" t="s">
        <v>116</v>
      </c>
      <c r="H30" s="56"/>
      <c r="I30" s="56"/>
      <c r="J30" s="56"/>
      <c r="K30" s="56"/>
      <c r="L30" s="57"/>
      <c r="M30" s="75" t="s">
        <v>7</v>
      </c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4" t="s">
        <v>13</v>
      </c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 t="s">
        <v>106</v>
      </c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190"/>
      <c r="BX30" s="190"/>
      <c r="BY30" s="190"/>
      <c r="BZ30" s="190"/>
      <c r="CA30" s="274"/>
      <c r="CB30" s="290"/>
      <c r="CC30" s="190"/>
      <c r="CD30" s="190"/>
      <c r="CE30" s="190"/>
      <c r="CF30" s="190"/>
      <c r="CG30" s="291" t="s">
        <v>56</v>
      </c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DC30" s="40" t="s">
        <v>85</v>
      </c>
      <c r="DH30" s="41"/>
      <c r="DI30" s="41">
        <v>11</v>
      </c>
      <c r="DJ30" s="41">
        <v>11</v>
      </c>
      <c r="DK30" s="41">
        <v>11</v>
      </c>
    </row>
    <row r="31" spans="5:115" ht="7.5" customHeight="1">
      <c r="E31" s="237"/>
      <c r="F31" s="238"/>
      <c r="G31" s="58"/>
      <c r="H31" s="59"/>
      <c r="I31" s="59"/>
      <c r="J31" s="59"/>
      <c r="K31" s="59"/>
      <c r="L31" s="60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225"/>
      <c r="BX31" s="225"/>
      <c r="BY31" s="225"/>
      <c r="BZ31" s="225"/>
      <c r="CA31" s="165"/>
      <c r="CB31" s="212"/>
      <c r="CC31" s="225"/>
      <c r="CD31" s="225"/>
      <c r="CE31" s="225"/>
      <c r="CF31" s="225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DC31" s="40" t="s">
        <v>86</v>
      </c>
      <c r="DH31" s="41"/>
      <c r="DI31" s="41">
        <v>12</v>
      </c>
      <c r="DJ31" s="41">
        <v>12</v>
      </c>
      <c r="DK31" s="41">
        <v>12</v>
      </c>
    </row>
    <row r="32" spans="5:115" ht="7.5" customHeight="1">
      <c r="E32" s="237"/>
      <c r="F32" s="238"/>
      <c r="G32" s="58"/>
      <c r="H32" s="59"/>
      <c r="I32" s="59"/>
      <c r="J32" s="59"/>
      <c r="K32" s="59"/>
      <c r="L32" s="60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225"/>
      <c r="BX32" s="225"/>
      <c r="BY32" s="225"/>
      <c r="BZ32" s="225"/>
      <c r="CA32" s="165"/>
      <c r="CB32" s="212"/>
      <c r="CC32" s="225"/>
      <c r="CD32" s="225"/>
      <c r="CE32" s="225"/>
      <c r="CF32" s="225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DC32" s="40" t="s">
        <v>87</v>
      </c>
      <c r="DH32" s="41"/>
      <c r="DI32" s="41">
        <v>13</v>
      </c>
      <c r="DJ32" s="41"/>
      <c r="DK32" s="41">
        <v>13</v>
      </c>
    </row>
    <row r="33" spans="5:115" ht="7.5" customHeight="1">
      <c r="E33" s="237"/>
      <c r="F33" s="238"/>
      <c r="G33" s="58"/>
      <c r="H33" s="59"/>
      <c r="I33" s="59"/>
      <c r="J33" s="59"/>
      <c r="K33" s="59"/>
      <c r="L33" s="60"/>
      <c r="M33" s="171" t="s">
        <v>10</v>
      </c>
      <c r="N33" s="160"/>
      <c r="O33" s="160"/>
      <c r="P33" s="160"/>
      <c r="Q33" s="160"/>
      <c r="R33" s="160"/>
      <c r="S33" s="160"/>
      <c r="T33" s="160"/>
      <c r="U33" s="160"/>
      <c r="V33" s="160"/>
      <c r="W33" s="161"/>
      <c r="X33" s="241" t="s">
        <v>20</v>
      </c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71" t="s">
        <v>21</v>
      </c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1"/>
      <c r="BH33" s="20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6">
        <f>IF(BN35="","",IF(BN35&gt;=$DC$38,"○",""))</f>
      </c>
      <c r="BX33" s="197"/>
      <c r="BY33" s="197"/>
      <c r="BZ33" s="197"/>
      <c r="CA33" s="197"/>
      <c r="CB33" s="259">
        <f>IF(BN35="","",IF(BN35&lt;$DC$38,"○",""))</f>
      </c>
      <c r="CC33" s="197"/>
      <c r="CD33" s="197"/>
      <c r="CE33" s="197"/>
      <c r="CF33" s="260"/>
      <c r="CG33" s="293" t="s">
        <v>58</v>
      </c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DH33" s="41"/>
      <c r="DI33" s="41">
        <v>14</v>
      </c>
      <c r="DJ33" s="41"/>
      <c r="DK33" s="41">
        <v>14</v>
      </c>
    </row>
    <row r="34" spans="5:115" ht="7.5" customHeight="1">
      <c r="E34" s="237"/>
      <c r="F34" s="238"/>
      <c r="G34" s="58"/>
      <c r="H34" s="59"/>
      <c r="I34" s="59"/>
      <c r="J34" s="59"/>
      <c r="K34" s="59"/>
      <c r="L34" s="60"/>
      <c r="M34" s="155"/>
      <c r="N34" s="153"/>
      <c r="O34" s="153"/>
      <c r="P34" s="153"/>
      <c r="Q34" s="153"/>
      <c r="R34" s="153"/>
      <c r="S34" s="153"/>
      <c r="T34" s="153"/>
      <c r="U34" s="153"/>
      <c r="V34" s="153"/>
      <c r="W34" s="154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5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/>
      <c r="BH34" s="22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9"/>
      <c r="BX34" s="78"/>
      <c r="BY34" s="78"/>
      <c r="BZ34" s="78"/>
      <c r="CA34" s="78"/>
      <c r="CB34" s="77"/>
      <c r="CC34" s="78"/>
      <c r="CD34" s="78"/>
      <c r="CE34" s="78"/>
      <c r="CF34" s="79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DH34" s="41"/>
      <c r="DI34" s="41">
        <v>15</v>
      </c>
      <c r="DJ34" s="41"/>
      <c r="DK34" s="41">
        <v>15</v>
      </c>
    </row>
    <row r="35" spans="5:115" ht="7.5" customHeight="1">
      <c r="E35" s="237"/>
      <c r="F35" s="238"/>
      <c r="G35" s="58"/>
      <c r="H35" s="59"/>
      <c r="I35" s="59"/>
      <c r="J35" s="59"/>
      <c r="K35" s="59"/>
      <c r="L35" s="60"/>
      <c r="M35" s="155"/>
      <c r="N35" s="153"/>
      <c r="O35" s="153"/>
      <c r="P35" s="153"/>
      <c r="Q35" s="153"/>
      <c r="R35" s="153"/>
      <c r="S35" s="153"/>
      <c r="T35" s="153"/>
      <c r="U35" s="153"/>
      <c r="V35" s="153"/>
      <c r="W35" s="154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242" t="s">
        <v>109</v>
      </c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4"/>
      <c r="BH35" s="22"/>
      <c r="BI35" s="104" t="s">
        <v>23</v>
      </c>
      <c r="BJ35" s="105"/>
      <c r="BK35" s="105"/>
      <c r="BL35" s="105"/>
      <c r="BM35" s="105"/>
      <c r="BN35" s="303"/>
      <c r="BO35" s="304"/>
      <c r="BP35" s="304"/>
      <c r="BQ35" s="304"/>
      <c r="BR35" s="304"/>
      <c r="BS35" s="280" t="s">
        <v>49</v>
      </c>
      <c r="BT35" s="280"/>
      <c r="BU35" s="280"/>
      <c r="BV35" s="19"/>
      <c r="BW35" s="199"/>
      <c r="BX35" s="78"/>
      <c r="BY35" s="78"/>
      <c r="BZ35" s="78"/>
      <c r="CA35" s="78"/>
      <c r="CB35" s="77"/>
      <c r="CC35" s="78"/>
      <c r="CD35" s="78"/>
      <c r="CE35" s="78"/>
      <c r="CF35" s="79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DC35" s="41" t="s">
        <v>50</v>
      </c>
      <c r="DD35" s="41" t="s">
        <v>50</v>
      </c>
      <c r="DH35" s="41"/>
      <c r="DI35" s="41">
        <v>16</v>
      </c>
      <c r="DJ35" s="41"/>
      <c r="DK35" s="41">
        <v>16</v>
      </c>
    </row>
    <row r="36" spans="5:115" ht="7.5" customHeight="1">
      <c r="E36" s="237"/>
      <c r="F36" s="238"/>
      <c r="G36" s="58"/>
      <c r="H36" s="59"/>
      <c r="I36" s="59"/>
      <c r="J36" s="59"/>
      <c r="K36" s="59"/>
      <c r="L36" s="60"/>
      <c r="M36" s="155"/>
      <c r="N36" s="153"/>
      <c r="O36" s="153"/>
      <c r="P36" s="153"/>
      <c r="Q36" s="153"/>
      <c r="R36" s="153"/>
      <c r="S36" s="153"/>
      <c r="T36" s="153"/>
      <c r="U36" s="153"/>
      <c r="V36" s="153"/>
      <c r="W36" s="154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242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4"/>
      <c r="BH36" s="22"/>
      <c r="BI36" s="105"/>
      <c r="BJ36" s="105"/>
      <c r="BK36" s="105"/>
      <c r="BL36" s="105"/>
      <c r="BM36" s="105"/>
      <c r="BN36" s="304"/>
      <c r="BO36" s="304"/>
      <c r="BP36" s="304"/>
      <c r="BQ36" s="304"/>
      <c r="BR36" s="304"/>
      <c r="BS36" s="305"/>
      <c r="BT36" s="280"/>
      <c r="BU36" s="280"/>
      <c r="BV36" s="19"/>
      <c r="BW36" s="199"/>
      <c r="BX36" s="78"/>
      <c r="BY36" s="78"/>
      <c r="BZ36" s="78"/>
      <c r="CA36" s="78"/>
      <c r="CB36" s="77"/>
      <c r="CC36" s="78"/>
      <c r="CD36" s="78"/>
      <c r="CE36" s="78"/>
      <c r="CF36" s="79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DC36" s="41" t="s">
        <v>22</v>
      </c>
      <c r="DD36" s="41">
        <v>675</v>
      </c>
      <c r="DH36" s="41"/>
      <c r="DI36" s="41">
        <v>17</v>
      </c>
      <c r="DJ36" s="41"/>
      <c r="DK36" s="41">
        <v>17</v>
      </c>
    </row>
    <row r="37" spans="5:115" ht="7.5" customHeight="1">
      <c r="E37" s="237"/>
      <c r="F37" s="238"/>
      <c r="G37" s="58"/>
      <c r="H37" s="59"/>
      <c r="I37" s="59"/>
      <c r="J37" s="59"/>
      <c r="K37" s="59"/>
      <c r="L37" s="60"/>
      <c r="M37" s="155"/>
      <c r="N37" s="153"/>
      <c r="O37" s="153"/>
      <c r="P37" s="153"/>
      <c r="Q37" s="153"/>
      <c r="R37" s="153"/>
      <c r="S37" s="153"/>
      <c r="T37" s="153"/>
      <c r="U37" s="153"/>
      <c r="V37" s="153"/>
      <c r="W37" s="154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242" t="s">
        <v>110</v>
      </c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4"/>
      <c r="BH37" s="22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9"/>
      <c r="BX37" s="78"/>
      <c r="BY37" s="78"/>
      <c r="BZ37" s="78"/>
      <c r="CA37" s="78"/>
      <c r="CB37" s="77"/>
      <c r="CC37" s="78"/>
      <c r="CD37" s="78"/>
      <c r="CE37" s="78"/>
      <c r="CF37" s="79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DC37" s="41" t="s">
        <v>23</v>
      </c>
      <c r="DD37" s="41">
        <v>750</v>
      </c>
      <c r="DH37" s="41"/>
      <c r="DI37" s="41">
        <v>18</v>
      </c>
      <c r="DJ37" s="41"/>
      <c r="DK37" s="41">
        <v>18</v>
      </c>
    </row>
    <row r="38" spans="5:115" ht="7.5" customHeight="1">
      <c r="E38" s="239"/>
      <c r="F38" s="240"/>
      <c r="G38" s="61"/>
      <c r="H38" s="62"/>
      <c r="I38" s="62"/>
      <c r="J38" s="62"/>
      <c r="K38" s="62"/>
      <c r="L38" s="63"/>
      <c r="M38" s="156"/>
      <c r="N38" s="157"/>
      <c r="O38" s="157"/>
      <c r="P38" s="157"/>
      <c r="Q38" s="157"/>
      <c r="R38" s="157"/>
      <c r="S38" s="157"/>
      <c r="T38" s="157"/>
      <c r="U38" s="157"/>
      <c r="V38" s="157"/>
      <c r="W38" s="158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245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7"/>
      <c r="BH38" s="23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06"/>
      <c r="BX38" s="81"/>
      <c r="BY38" s="81"/>
      <c r="BZ38" s="81"/>
      <c r="CA38" s="81"/>
      <c r="CB38" s="80"/>
      <c r="CC38" s="81"/>
      <c r="CD38" s="81"/>
      <c r="CE38" s="81"/>
      <c r="CF38" s="8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DC38" s="41">
        <f>VLOOKUP(BI35,DC35:DD37,2,0)</f>
        <v>750</v>
      </c>
      <c r="DD38" s="41"/>
      <c r="DH38" s="41"/>
      <c r="DI38" s="41">
        <v>19</v>
      </c>
      <c r="DJ38" s="41"/>
      <c r="DK38" s="41">
        <v>19</v>
      </c>
    </row>
    <row r="39" spans="5:115" ht="7.5" customHeight="1">
      <c r="E39" s="49" t="s">
        <v>51</v>
      </c>
      <c r="F39" s="227"/>
      <c r="G39" s="232" t="s">
        <v>117</v>
      </c>
      <c r="H39" s="56"/>
      <c r="I39" s="56"/>
      <c r="J39" s="56"/>
      <c r="K39" s="56"/>
      <c r="L39" s="57"/>
      <c r="M39" s="75" t="s">
        <v>7</v>
      </c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4" t="s">
        <v>13</v>
      </c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 t="s">
        <v>106</v>
      </c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190"/>
      <c r="BX39" s="190"/>
      <c r="BY39" s="190"/>
      <c r="BZ39" s="190"/>
      <c r="CA39" s="274"/>
      <c r="CB39" s="290"/>
      <c r="CC39" s="190"/>
      <c r="CD39" s="190"/>
      <c r="CE39" s="190"/>
      <c r="CF39" s="190"/>
      <c r="CG39" s="291" t="s">
        <v>56</v>
      </c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DH39" s="41"/>
      <c r="DI39" s="41">
        <v>20</v>
      </c>
      <c r="DJ39" s="41"/>
      <c r="DK39" s="41">
        <v>20</v>
      </c>
    </row>
    <row r="40" spans="5:115" ht="7.5" customHeight="1">
      <c r="E40" s="228"/>
      <c r="F40" s="229"/>
      <c r="G40" s="58"/>
      <c r="H40" s="59"/>
      <c r="I40" s="59"/>
      <c r="J40" s="59"/>
      <c r="K40" s="59"/>
      <c r="L40" s="60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225"/>
      <c r="BX40" s="225"/>
      <c r="BY40" s="225"/>
      <c r="BZ40" s="225"/>
      <c r="CA40" s="165"/>
      <c r="CB40" s="212"/>
      <c r="CC40" s="225"/>
      <c r="CD40" s="225"/>
      <c r="CE40" s="225"/>
      <c r="CF40" s="225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DH40" s="41"/>
      <c r="DI40" s="41">
        <v>21</v>
      </c>
      <c r="DJ40" s="41"/>
      <c r="DK40" s="41">
        <v>21</v>
      </c>
    </row>
    <row r="41" spans="5:115" ht="7.5" customHeight="1">
      <c r="E41" s="228"/>
      <c r="F41" s="229"/>
      <c r="G41" s="58"/>
      <c r="H41" s="59"/>
      <c r="I41" s="59"/>
      <c r="J41" s="59"/>
      <c r="K41" s="59"/>
      <c r="L41" s="60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225"/>
      <c r="BX41" s="225"/>
      <c r="BY41" s="225"/>
      <c r="BZ41" s="225"/>
      <c r="CA41" s="165"/>
      <c r="CB41" s="212"/>
      <c r="CC41" s="225"/>
      <c r="CD41" s="225"/>
      <c r="CE41" s="225"/>
      <c r="CF41" s="225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DC41" s="40" t="s">
        <v>48</v>
      </c>
      <c r="DD41" s="41"/>
      <c r="DH41" s="41"/>
      <c r="DI41" s="41">
        <v>22</v>
      </c>
      <c r="DJ41" s="41"/>
      <c r="DK41" s="41">
        <v>22</v>
      </c>
    </row>
    <row r="42" spans="5:115" ht="7.5" customHeight="1">
      <c r="E42" s="228"/>
      <c r="F42" s="229"/>
      <c r="G42" s="58"/>
      <c r="H42" s="59"/>
      <c r="I42" s="59"/>
      <c r="J42" s="59"/>
      <c r="K42" s="59"/>
      <c r="L42" s="60"/>
      <c r="M42" s="128" t="s">
        <v>14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235" t="s">
        <v>26</v>
      </c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 t="s">
        <v>111</v>
      </c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224"/>
      <c r="BX42" s="224"/>
      <c r="BY42" s="224"/>
      <c r="BZ42" s="224"/>
      <c r="CA42" s="162"/>
      <c r="CB42" s="306"/>
      <c r="CC42" s="224"/>
      <c r="CD42" s="224"/>
      <c r="CE42" s="224"/>
      <c r="CF42" s="224"/>
      <c r="CG42" s="291" t="s">
        <v>56</v>
      </c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DC42" s="42" t="s">
        <v>60</v>
      </c>
      <c r="DD42" s="41"/>
      <c r="DH42" s="41"/>
      <c r="DI42" s="41">
        <v>23</v>
      </c>
      <c r="DJ42" s="41"/>
      <c r="DK42" s="41">
        <v>23</v>
      </c>
    </row>
    <row r="43" spans="5:115" ht="7.5" customHeight="1">
      <c r="E43" s="228"/>
      <c r="F43" s="229"/>
      <c r="G43" s="58"/>
      <c r="H43" s="59"/>
      <c r="I43" s="59"/>
      <c r="J43" s="59"/>
      <c r="K43" s="59"/>
      <c r="L43" s="60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225"/>
      <c r="BX43" s="225"/>
      <c r="BY43" s="225"/>
      <c r="BZ43" s="225"/>
      <c r="CA43" s="165"/>
      <c r="CB43" s="212"/>
      <c r="CC43" s="225"/>
      <c r="CD43" s="225"/>
      <c r="CE43" s="225"/>
      <c r="CF43" s="225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DC43" s="42" t="s">
        <v>61</v>
      </c>
      <c r="DD43" s="41"/>
      <c r="DH43" s="41"/>
      <c r="DI43" s="41">
        <v>24</v>
      </c>
      <c r="DJ43" s="41"/>
      <c r="DK43" s="41">
        <v>24</v>
      </c>
    </row>
    <row r="44" spans="5:115" ht="7.5" customHeight="1">
      <c r="E44" s="230"/>
      <c r="F44" s="231"/>
      <c r="G44" s="61"/>
      <c r="H44" s="62"/>
      <c r="I44" s="62"/>
      <c r="J44" s="62"/>
      <c r="K44" s="62"/>
      <c r="L44" s="6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226"/>
      <c r="BX44" s="226"/>
      <c r="BY44" s="226"/>
      <c r="BZ44" s="226"/>
      <c r="CA44" s="168"/>
      <c r="CB44" s="307"/>
      <c r="CC44" s="226"/>
      <c r="CD44" s="226"/>
      <c r="CE44" s="226"/>
      <c r="CF44" s="226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DC44" s="42" t="s">
        <v>62</v>
      </c>
      <c r="DD44" s="41"/>
      <c r="DH44" s="41"/>
      <c r="DI44" s="41">
        <v>25</v>
      </c>
      <c r="DJ44" s="41"/>
      <c r="DK44" s="41">
        <v>25</v>
      </c>
    </row>
    <row r="45" spans="5:115" ht="7.5" customHeight="1">
      <c r="E45" s="49" t="s">
        <v>45</v>
      </c>
      <c r="F45" s="50"/>
      <c r="G45" s="55" t="s">
        <v>2</v>
      </c>
      <c r="H45" s="56"/>
      <c r="I45" s="56"/>
      <c r="J45" s="56"/>
      <c r="K45" s="56"/>
      <c r="L45" s="57"/>
      <c r="M45" s="69" t="s">
        <v>25</v>
      </c>
      <c r="N45" s="70"/>
      <c r="O45" s="70"/>
      <c r="P45" s="70"/>
      <c r="Q45" s="70"/>
      <c r="R45" s="70"/>
      <c r="S45" s="70"/>
      <c r="T45" s="70"/>
      <c r="U45" s="70"/>
      <c r="V45" s="70"/>
      <c r="W45" s="71"/>
      <c r="X45" s="75" t="s">
        <v>9</v>
      </c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 t="s">
        <v>112</v>
      </c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190"/>
      <c r="BX45" s="190"/>
      <c r="BY45" s="190"/>
      <c r="BZ45" s="190"/>
      <c r="CA45" s="191"/>
      <c r="CB45" s="194"/>
      <c r="CC45" s="190"/>
      <c r="CD45" s="190"/>
      <c r="CE45" s="190"/>
      <c r="CF45" s="190"/>
      <c r="CG45" s="291" t="s">
        <v>56</v>
      </c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DC45" s="42" t="s">
        <v>63</v>
      </c>
      <c r="DD45" s="41"/>
      <c r="DH45" s="41"/>
      <c r="DI45" s="41">
        <v>26</v>
      </c>
      <c r="DJ45" s="41"/>
      <c r="DK45" s="41">
        <v>26</v>
      </c>
    </row>
    <row r="46" spans="5:115" ht="7.5" customHeight="1">
      <c r="E46" s="51"/>
      <c r="F46" s="52"/>
      <c r="G46" s="58"/>
      <c r="H46" s="59"/>
      <c r="I46" s="59"/>
      <c r="J46" s="59"/>
      <c r="K46" s="59"/>
      <c r="L46" s="60"/>
      <c r="M46" s="72"/>
      <c r="N46" s="73"/>
      <c r="O46" s="73"/>
      <c r="P46" s="73"/>
      <c r="Q46" s="73"/>
      <c r="R46" s="73"/>
      <c r="S46" s="73"/>
      <c r="T46" s="73"/>
      <c r="U46" s="73"/>
      <c r="V46" s="73"/>
      <c r="W46" s="74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192"/>
      <c r="BX46" s="192"/>
      <c r="BY46" s="192"/>
      <c r="BZ46" s="192"/>
      <c r="CA46" s="193"/>
      <c r="CB46" s="195"/>
      <c r="CC46" s="192"/>
      <c r="CD46" s="192"/>
      <c r="CE46" s="192"/>
      <c r="CF46" s="1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DH46" s="41"/>
      <c r="DI46" s="41">
        <v>27</v>
      </c>
      <c r="DJ46" s="41"/>
      <c r="DK46" s="41">
        <v>27</v>
      </c>
    </row>
    <row r="47" spans="5:115" ht="7.5" customHeight="1">
      <c r="E47" s="51"/>
      <c r="F47" s="52"/>
      <c r="G47" s="58"/>
      <c r="H47" s="59"/>
      <c r="I47" s="59"/>
      <c r="J47" s="59"/>
      <c r="K47" s="59"/>
      <c r="L47" s="60"/>
      <c r="M47" s="46" t="s">
        <v>11</v>
      </c>
      <c r="N47" s="47"/>
      <c r="O47" s="47"/>
      <c r="P47" s="47"/>
      <c r="Q47" s="47"/>
      <c r="R47" s="47"/>
      <c r="S47" s="47"/>
      <c r="T47" s="47"/>
      <c r="U47" s="47"/>
      <c r="V47" s="47"/>
      <c r="W47" s="48"/>
      <c r="X47" s="46" t="s">
        <v>13</v>
      </c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/>
      <c r="AK47" s="46" t="s">
        <v>113</v>
      </c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8"/>
      <c r="BH47" s="64" t="s">
        <v>78</v>
      </c>
      <c r="BI47" s="65"/>
      <c r="BJ47" s="65"/>
      <c r="BK47" s="65"/>
      <c r="BL47" s="95"/>
      <c r="BM47" s="95"/>
      <c r="BN47" s="95"/>
      <c r="BO47" s="95"/>
      <c r="BP47" s="95"/>
      <c r="BQ47" s="65" t="s">
        <v>66</v>
      </c>
      <c r="BR47" s="65"/>
      <c r="BS47" s="65"/>
      <c r="BT47" s="2"/>
      <c r="BU47" s="2"/>
      <c r="BV47" s="36"/>
      <c r="BW47" s="199">
        <f>IF(OR(DD47="",DD48=""),"",IF(AND(DD47="○",DD48="○"),"○",""))</f>
      </c>
      <c r="BX47" s="78"/>
      <c r="BY47" s="78"/>
      <c r="BZ47" s="78"/>
      <c r="CA47" s="200"/>
      <c r="CB47" s="77">
        <f>IF(OR(DD47="",DD48=""),"",IF(OR(DD47="×",DD48="×"),"○",""))</f>
      </c>
      <c r="CC47" s="78"/>
      <c r="CD47" s="78"/>
      <c r="CE47" s="78"/>
      <c r="CF47" s="79"/>
      <c r="CG47" s="83" t="s">
        <v>81</v>
      </c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5"/>
      <c r="DC47" s="40" t="s">
        <v>82</v>
      </c>
      <c r="DD47" s="41">
        <f>IF(OR(BL47="",BL49=""),"",IF(AND(BL47&lt;=15,BL49&lt;1000),"○","×"))</f>
      </c>
      <c r="DH47" s="41"/>
      <c r="DI47" s="41">
        <v>28</v>
      </c>
      <c r="DJ47" s="41"/>
      <c r="DK47" s="41">
        <v>28</v>
      </c>
    </row>
    <row r="48" spans="5:115" ht="7.5" customHeight="1">
      <c r="E48" s="51"/>
      <c r="F48" s="52"/>
      <c r="G48" s="58"/>
      <c r="H48" s="59"/>
      <c r="I48" s="59"/>
      <c r="J48" s="59"/>
      <c r="K48" s="59"/>
      <c r="L48" s="60"/>
      <c r="M48" s="46"/>
      <c r="N48" s="47"/>
      <c r="O48" s="47"/>
      <c r="P48" s="47"/>
      <c r="Q48" s="47"/>
      <c r="R48" s="47"/>
      <c r="S48" s="47"/>
      <c r="T48" s="47"/>
      <c r="U48" s="47"/>
      <c r="V48" s="47"/>
      <c r="W48" s="48"/>
      <c r="X48" s="46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8"/>
      <c r="AK48" s="46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8"/>
      <c r="BH48" s="64"/>
      <c r="BI48" s="65"/>
      <c r="BJ48" s="65"/>
      <c r="BK48" s="65"/>
      <c r="BL48" s="93"/>
      <c r="BM48" s="93"/>
      <c r="BN48" s="93"/>
      <c r="BO48" s="93"/>
      <c r="BP48" s="93"/>
      <c r="BQ48" s="65"/>
      <c r="BR48" s="65"/>
      <c r="BS48" s="65"/>
      <c r="BT48" s="2"/>
      <c r="BU48" s="2"/>
      <c r="BV48" s="36"/>
      <c r="BW48" s="199"/>
      <c r="BX48" s="78"/>
      <c r="BY48" s="78"/>
      <c r="BZ48" s="78"/>
      <c r="CA48" s="200"/>
      <c r="CB48" s="77"/>
      <c r="CC48" s="78"/>
      <c r="CD48" s="78"/>
      <c r="CE48" s="78"/>
      <c r="CF48" s="79"/>
      <c r="CG48" s="86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8"/>
      <c r="DC48" s="40" t="s">
        <v>83</v>
      </c>
      <c r="DD48" s="41">
        <f>IF(OR(BL51="",BL53=""),"",IF(AND(BL51&lt;=6,BL53&lt;100),"○","×"))</f>
      </c>
      <c r="DH48" s="41"/>
      <c r="DI48" s="41">
        <v>29</v>
      </c>
      <c r="DJ48" s="41"/>
      <c r="DK48" s="41">
        <v>29</v>
      </c>
    </row>
    <row r="49" spans="5:115" ht="7.5" customHeight="1">
      <c r="E49" s="51"/>
      <c r="F49" s="52"/>
      <c r="G49" s="58"/>
      <c r="H49" s="59"/>
      <c r="I49" s="59"/>
      <c r="J49" s="59"/>
      <c r="K49" s="59"/>
      <c r="L49" s="60"/>
      <c r="M49" s="46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46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8"/>
      <c r="AK49" s="46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8"/>
      <c r="BH49" s="64"/>
      <c r="BI49" s="65"/>
      <c r="BJ49" s="65"/>
      <c r="BK49" s="65"/>
      <c r="BL49" s="92"/>
      <c r="BM49" s="92"/>
      <c r="BN49" s="92"/>
      <c r="BO49" s="92"/>
      <c r="BP49" s="92"/>
      <c r="BQ49" s="65" t="s">
        <v>80</v>
      </c>
      <c r="BR49" s="65"/>
      <c r="BS49" s="65"/>
      <c r="BT49" s="2"/>
      <c r="BU49" s="2"/>
      <c r="BV49" s="36"/>
      <c r="BW49" s="199"/>
      <c r="BX49" s="78"/>
      <c r="BY49" s="78"/>
      <c r="BZ49" s="78"/>
      <c r="CA49" s="200"/>
      <c r="CB49" s="77"/>
      <c r="CC49" s="78"/>
      <c r="CD49" s="78"/>
      <c r="CE49" s="78"/>
      <c r="CF49" s="79"/>
      <c r="CG49" s="86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8"/>
      <c r="DH49" s="41"/>
      <c r="DI49" s="41">
        <v>30</v>
      </c>
      <c r="DJ49" s="41"/>
      <c r="DK49" s="41">
        <v>30</v>
      </c>
    </row>
    <row r="50" spans="5:115" ht="7.5" customHeight="1">
      <c r="E50" s="51"/>
      <c r="F50" s="52"/>
      <c r="G50" s="58"/>
      <c r="H50" s="59"/>
      <c r="I50" s="59"/>
      <c r="J50" s="59"/>
      <c r="K50" s="59"/>
      <c r="L50" s="60"/>
      <c r="M50" s="46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6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8"/>
      <c r="AK50" s="46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8"/>
      <c r="BH50" s="64"/>
      <c r="BI50" s="65"/>
      <c r="BJ50" s="65"/>
      <c r="BK50" s="65"/>
      <c r="BL50" s="93"/>
      <c r="BM50" s="93"/>
      <c r="BN50" s="93"/>
      <c r="BO50" s="93"/>
      <c r="BP50" s="93"/>
      <c r="BQ50" s="65"/>
      <c r="BR50" s="65"/>
      <c r="BS50" s="65"/>
      <c r="BT50" s="2"/>
      <c r="BU50" s="2"/>
      <c r="BV50" s="36"/>
      <c r="BW50" s="199"/>
      <c r="BX50" s="78"/>
      <c r="BY50" s="78"/>
      <c r="BZ50" s="78"/>
      <c r="CA50" s="200"/>
      <c r="CB50" s="77"/>
      <c r="CC50" s="78"/>
      <c r="CD50" s="78"/>
      <c r="CE50" s="78"/>
      <c r="CF50" s="79"/>
      <c r="CG50" s="86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8"/>
      <c r="DH50" s="41"/>
      <c r="DI50" s="40">
        <v>31</v>
      </c>
      <c r="DJ50" s="41"/>
      <c r="DK50" s="40">
        <v>31</v>
      </c>
    </row>
    <row r="51" spans="5:115" ht="7.5" customHeight="1">
      <c r="E51" s="51"/>
      <c r="F51" s="52"/>
      <c r="G51" s="58"/>
      <c r="H51" s="59"/>
      <c r="I51" s="59"/>
      <c r="J51" s="59"/>
      <c r="K51" s="59"/>
      <c r="L51" s="60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8"/>
      <c r="X51" s="46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8"/>
      <c r="AK51" s="64" t="s">
        <v>74</v>
      </c>
      <c r="AL51" s="65"/>
      <c r="AM51" s="65"/>
      <c r="AN51" s="65"/>
      <c r="AO51" s="65"/>
      <c r="AP51" s="65"/>
      <c r="AQ51" s="65" t="s">
        <v>75</v>
      </c>
      <c r="AR51" s="65"/>
      <c r="AS51" s="65"/>
      <c r="AT51" s="65"/>
      <c r="AU51" s="65"/>
      <c r="AV51" s="59" t="s">
        <v>84</v>
      </c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60"/>
      <c r="BH51" s="64" t="s">
        <v>79</v>
      </c>
      <c r="BI51" s="65"/>
      <c r="BJ51" s="65"/>
      <c r="BK51" s="65"/>
      <c r="BL51" s="94"/>
      <c r="BM51" s="94"/>
      <c r="BN51" s="94"/>
      <c r="BO51" s="94"/>
      <c r="BP51" s="94"/>
      <c r="BQ51" s="65" t="s">
        <v>66</v>
      </c>
      <c r="BR51" s="65"/>
      <c r="BS51" s="65"/>
      <c r="BT51" s="2"/>
      <c r="BU51" s="2"/>
      <c r="BV51" s="36"/>
      <c r="BW51" s="199"/>
      <c r="BX51" s="78"/>
      <c r="BY51" s="78"/>
      <c r="BZ51" s="78"/>
      <c r="CA51" s="200"/>
      <c r="CB51" s="77"/>
      <c r="CC51" s="78"/>
      <c r="CD51" s="78"/>
      <c r="CE51" s="78"/>
      <c r="CF51" s="79"/>
      <c r="CG51" s="86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8"/>
      <c r="DH51" s="41"/>
      <c r="DI51" s="41"/>
      <c r="DJ51" s="41"/>
      <c r="DK51" s="41"/>
    </row>
    <row r="52" spans="5:115" ht="7.5" customHeight="1">
      <c r="E52" s="51"/>
      <c r="F52" s="52"/>
      <c r="G52" s="58"/>
      <c r="H52" s="59"/>
      <c r="I52" s="59"/>
      <c r="J52" s="59"/>
      <c r="K52" s="59"/>
      <c r="L52" s="60"/>
      <c r="M52" s="46"/>
      <c r="N52" s="47"/>
      <c r="O52" s="47"/>
      <c r="P52" s="47"/>
      <c r="Q52" s="47"/>
      <c r="R52" s="47"/>
      <c r="S52" s="47"/>
      <c r="T52" s="47"/>
      <c r="U52" s="47"/>
      <c r="V52" s="47"/>
      <c r="W52" s="48"/>
      <c r="X52" s="46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/>
      <c r="AK52" s="64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60"/>
      <c r="BH52" s="64"/>
      <c r="BI52" s="65"/>
      <c r="BJ52" s="65"/>
      <c r="BK52" s="65"/>
      <c r="BL52" s="93"/>
      <c r="BM52" s="93"/>
      <c r="BN52" s="93"/>
      <c r="BO52" s="93"/>
      <c r="BP52" s="93"/>
      <c r="BQ52" s="65"/>
      <c r="BR52" s="65"/>
      <c r="BS52" s="65"/>
      <c r="BT52" s="2"/>
      <c r="BU52" s="2"/>
      <c r="BV52" s="36"/>
      <c r="BW52" s="199"/>
      <c r="BX52" s="78"/>
      <c r="BY52" s="78"/>
      <c r="BZ52" s="78"/>
      <c r="CA52" s="200"/>
      <c r="CB52" s="77"/>
      <c r="CC52" s="78"/>
      <c r="CD52" s="78"/>
      <c r="CE52" s="78"/>
      <c r="CF52" s="79"/>
      <c r="CG52" s="86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8"/>
      <c r="DF52" s="19"/>
      <c r="DH52" s="41"/>
      <c r="DI52" s="41"/>
      <c r="DJ52" s="41"/>
      <c r="DK52" s="41"/>
    </row>
    <row r="53" spans="5:110" ht="7.5" customHeight="1">
      <c r="E53" s="51"/>
      <c r="F53" s="52"/>
      <c r="G53" s="58"/>
      <c r="H53" s="59"/>
      <c r="I53" s="59"/>
      <c r="J53" s="59"/>
      <c r="K53" s="59"/>
      <c r="L53" s="60"/>
      <c r="M53" s="46"/>
      <c r="N53" s="47"/>
      <c r="O53" s="47"/>
      <c r="P53" s="47"/>
      <c r="Q53" s="47"/>
      <c r="R53" s="47"/>
      <c r="S53" s="47"/>
      <c r="T53" s="47"/>
      <c r="U53" s="47"/>
      <c r="V53" s="47"/>
      <c r="W53" s="48"/>
      <c r="X53" s="46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8"/>
      <c r="AK53" s="64"/>
      <c r="AL53" s="65"/>
      <c r="AM53" s="65"/>
      <c r="AN53" s="65"/>
      <c r="AO53" s="65"/>
      <c r="AP53" s="65"/>
      <c r="AQ53" s="65" t="s">
        <v>76</v>
      </c>
      <c r="AR53" s="65"/>
      <c r="AS53" s="65"/>
      <c r="AT53" s="65"/>
      <c r="AU53" s="65"/>
      <c r="AV53" s="59" t="s">
        <v>77</v>
      </c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60"/>
      <c r="BH53" s="35"/>
      <c r="BI53" s="2"/>
      <c r="BJ53" s="2"/>
      <c r="BK53" s="2"/>
      <c r="BL53" s="94"/>
      <c r="BM53" s="94"/>
      <c r="BN53" s="94"/>
      <c r="BO53" s="94"/>
      <c r="BP53" s="94"/>
      <c r="BQ53" s="65" t="s">
        <v>80</v>
      </c>
      <c r="BR53" s="65"/>
      <c r="BS53" s="65"/>
      <c r="BT53" s="2"/>
      <c r="BU53" s="2"/>
      <c r="BV53" s="36"/>
      <c r="BW53" s="199"/>
      <c r="BX53" s="78"/>
      <c r="BY53" s="78"/>
      <c r="BZ53" s="78"/>
      <c r="CA53" s="200"/>
      <c r="CB53" s="77"/>
      <c r="CC53" s="78"/>
      <c r="CD53" s="78"/>
      <c r="CE53" s="78"/>
      <c r="CF53" s="79"/>
      <c r="CG53" s="86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8"/>
      <c r="DF53" s="19"/>
    </row>
    <row r="54" spans="5:110" ht="7.5" customHeight="1">
      <c r="E54" s="51"/>
      <c r="F54" s="52"/>
      <c r="G54" s="58"/>
      <c r="H54" s="59"/>
      <c r="I54" s="59"/>
      <c r="J54" s="59"/>
      <c r="K54" s="59"/>
      <c r="L54" s="60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8"/>
      <c r="X54" s="46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8"/>
      <c r="AK54" s="64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60"/>
      <c r="BH54" s="35"/>
      <c r="BI54" s="2"/>
      <c r="BJ54" s="2"/>
      <c r="BK54" s="2"/>
      <c r="BL54" s="93"/>
      <c r="BM54" s="93"/>
      <c r="BN54" s="93"/>
      <c r="BO54" s="93"/>
      <c r="BP54" s="93"/>
      <c r="BQ54" s="65"/>
      <c r="BR54" s="65"/>
      <c r="BS54" s="65"/>
      <c r="BT54" s="2"/>
      <c r="BU54" s="2"/>
      <c r="BV54" s="36"/>
      <c r="BW54" s="199"/>
      <c r="BX54" s="78"/>
      <c r="BY54" s="78"/>
      <c r="BZ54" s="78"/>
      <c r="CA54" s="200"/>
      <c r="CB54" s="77"/>
      <c r="CC54" s="78"/>
      <c r="CD54" s="78"/>
      <c r="CE54" s="78"/>
      <c r="CF54" s="79"/>
      <c r="CG54" s="86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8"/>
      <c r="DF54" s="19"/>
    </row>
    <row r="55" spans="5:110" ht="7.5" customHeight="1">
      <c r="E55" s="53"/>
      <c r="F55" s="54"/>
      <c r="G55" s="61"/>
      <c r="H55" s="62"/>
      <c r="I55" s="62"/>
      <c r="J55" s="62"/>
      <c r="K55" s="62"/>
      <c r="L55" s="63"/>
      <c r="M55" s="66"/>
      <c r="N55" s="67"/>
      <c r="O55" s="67"/>
      <c r="P55" s="67"/>
      <c r="Q55" s="67"/>
      <c r="R55" s="67"/>
      <c r="S55" s="67"/>
      <c r="T55" s="67"/>
      <c r="U55" s="67"/>
      <c r="V55" s="67"/>
      <c r="W55" s="68"/>
      <c r="X55" s="6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37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38"/>
      <c r="BH55" s="37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38"/>
      <c r="BW55" s="206"/>
      <c r="BX55" s="81"/>
      <c r="BY55" s="81"/>
      <c r="BZ55" s="81"/>
      <c r="CA55" s="207"/>
      <c r="CB55" s="80"/>
      <c r="CC55" s="81"/>
      <c r="CD55" s="81"/>
      <c r="CE55" s="81"/>
      <c r="CF55" s="82"/>
      <c r="CG55" s="89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1"/>
      <c r="DF55" s="19"/>
    </row>
    <row r="56" spans="5:110" ht="7.5" customHeight="1">
      <c r="E56" s="49" t="s">
        <v>120</v>
      </c>
      <c r="F56" s="50"/>
      <c r="G56" s="55" t="s">
        <v>118</v>
      </c>
      <c r="H56" s="56"/>
      <c r="I56" s="56"/>
      <c r="J56" s="56"/>
      <c r="K56" s="56"/>
      <c r="L56" s="57"/>
      <c r="M56" s="72" t="s">
        <v>98</v>
      </c>
      <c r="N56" s="73"/>
      <c r="O56" s="73"/>
      <c r="P56" s="73"/>
      <c r="Q56" s="73"/>
      <c r="R56" s="73"/>
      <c r="S56" s="73"/>
      <c r="T56" s="73"/>
      <c r="U56" s="73"/>
      <c r="V56" s="73"/>
      <c r="W56" s="74"/>
      <c r="X56" s="155" t="s">
        <v>9</v>
      </c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4"/>
      <c r="AK56" s="152" t="s">
        <v>99</v>
      </c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4"/>
      <c r="BH56" s="155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73"/>
      <c r="BW56" s="165"/>
      <c r="BX56" s="166"/>
      <c r="BY56" s="166"/>
      <c r="BZ56" s="166"/>
      <c r="CA56" s="167"/>
      <c r="CB56" s="211"/>
      <c r="CC56" s="211"/>
      <c r="CD56" s="211"/>
      <c r="CE56" s="211"/>
      <c r="CF56" s="212"/>
      <c r="CG56" s="291" t="s">
        <v>56</v>
      </c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DF56" s="19"/>
    </row>
    <row r="57" spans="5:110" ht="7.5" customHeight="1">
      <c r="E57" s="51"/>
      <c r="F57" s="52"/>
      <c r="G57" s="58"/>
      <c r="H57" s="59"/>
      <c r="I57" s="59"/>
      <c r="J57" s="59"/>
      <c r="K57" s="59"/>
      <c r="L57" s="60"/>
      <c r="M57" s="183"/>
      <c r="N57" s="184"/>
      <c r="O57" s="184"/>
      <c r="P57" s="184"/>
      <c r="Q57" s="184"/>
      <c r="R57" s="184"/>
      <c r="S57" s="184"/>
      <c r="T57" s="184"/>
      <c r="U57" s="184"/>
      <c r="V57" s="184"/>
      <c r="W57" s="185"/>
      <c r="X57" s="155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4"/>
      <c r="AK57" s="155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4"/>
      <c r="BH57" s="155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73"/>
      <c r="BW57" s="165"/>
      <c r="BX57" s="166"/>
      <c r="BY57" s="166"/>
      <c r="BZ57" s="166"/>
      <c r="CA57" s="167"/>
      <c r="CB57" s="211"/>
      <c r="CC57" s="211"/>
      <c r="CD57" s="211"/>
      <c r="CE57" s="211"/>
      <c r="CF57" s="21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DF57" s="19"/>
    </row>
    <row r="58" spans="5:110" ht="7.5" customHeight="1">
      <c r="E58" s="51"/>
      <c r="F58" s="52"/>
      <c r="G58" s="58"/>
      <c r="H58" s="59"/>
      <c r="I58" s="59"/>
      <c r="J58" s="59"/>
      <c r="K58" s="59"/>
      <c r="L58" s="60"/>
      <c r="M58" s="183"/>
      <c r="N58" s="184"/>
      <c r="O58" s="184"/>
      <c r="P58" s="184"/>
      <c r="Q58" s="184"/>
      <c r="R58" s="184"/>
      <c r="S58" s="184"/>
      <c r="T58" s="184"/>
      <c r="U58" s="184"/>
      <c r="V58" s="184"/>
      <c r="W58" s="185"/>
      <c r="X58" s="72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4"/>
      <c r="AK58" s="72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4"/>
      <c r="BH58" s="72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109"/>
      <c r="BW58" s="204"/>
      <c r="BX58" s="125"/>
      <c r="BY58" s="125"/>
      <c r="BZ58" s="125"/>
      <c r="CA58" s="205"/>
      <c r="CB58" s="213"/>
      <c r="CC58" s="213"/>
      <c r="CD58" s="213"/>
      <c r="CE58" s="213"/>
      <c r="CF58" s="214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DF58" s="19"/>
    </row>
    <row r="59" spans="5:110" ht="7.5" customHeight="1">
      <c r="E59" s="51"/>
      <c r="F59" s="52"/>
      <c r="G59" s="58"/>
      <c r="H59" s="59"/>
      <c r="I59" s="59"/>
      <c r="J59" s="59"/>
      <c r="K59" s="59"/>
      <c r="L59" s="60"/>
      <c r="M59" s="183" t="s">
        <v>12</v>
      </c>
      <c r="N59" s="184"/>
      <c r="O59" s="184"/>
      <c r="P59" s="184"/>
      <c r="Q59" s="184"/>
      <c r="R59" s="184"/>
      <c r="S59" s="184"/>
      <c r="T59" s="184"/>
      <c r="U59" s="184"/>
      <c r="V59" s="184"/>
      <c r="W59" s="185"/>
      <c r="X59" s="186" t="s">
        <v>97</v>
      </c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86" t="s">
        <v>100</v>
      </c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8"/>
      <c r="BH59" s="20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25"/>
      <c r="BW59" s="196">
        <f>IF($BN$60="","",IF($BN$60&lt;=$AT$63,"○",""))</f>
      </c>
      <c r="BX59" s="197"/>
      <c r="BY59" s="197"/>
      <c r="BZ59" s="197"/>
      <c r="CA59" s="198"/>
      <c r="CB59" s="208">
        <f>IF($BN$60="","",IF($BN$60&gt;$AT$63,"○",""))</f>
      </c>
      <c r="CC59" s="209"/>
      <c r="CD59" s="209"/>
      <c r="CE59" s="209"/>
      <c r="CF59" s="210"/>
      <c r="CG59" s="293" t="s">
        <v>59</v>
      </c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DF59" s="19"/>
    </row>
    <row r="60" spans="5:111" ht="7.5" customHeight="1">
      <c r="E60" s="51"/>
      <c r="F60" s="52"/>
      <c r="G60" s="58"/>
      <c r="H60" s="59"/>
      <c r="I60" s="59"/>
      <c r="J60" s="59"/>
      <c r="K60" s="59"/>
      <c r="L60" s="60"/>
      <c r="M60" s="183"/>
      <c r="N60" s="184"/>
      <c r="O60" s="184"/>
      <c r="P60" s="184"/>
      <c r="Q60" s="184"/>
      <c r="R60" s="184"/>
      <c r="S60" s="184"/>
      <c r="T60" s="184"/>
      <c r="U60" s="184"/>
      <c r="V60" s="184"/>
      <c r="W60" s="185"/>
      <c r="X60" s="186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186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8"/>
      <c r="BH60" s="146" t="s">
        <v>34</v>
      </c>
      <c r="BI60" s="217"/>
      <c r="BJ60" s="217"/>
      <c r="BK60" s="217"/>
      <c r="BL60" s="217"/>
      <c r="BM60" s="217"/>
      <c r="BN60" s="150"/>
      <c r="BO60" s="150"/>
      <c r="BP60" s="150"/>
      <c r="BQ60" s="150"/>
      <c r="BR60" s="150"/>
      <c r="BS60" s="143" t="s">
        <v>46</v>
      </c>
      <c r="BT60" s="144"/>
      <c r="BU60" s="144"/>
      <c r="BV60" s="21"/>
      <c r="BW60" s="199"/>
      <c r="BX60" s="78"/>
      <c r="BY60" s="78"/>
      <c r="BZ60" s="78"/>
      <c r="CA60" s="200"/>
      <c r="CB60" s="208"/>
      <c r="CC60" s="209"/>
      <c r="CD60" s="209"/>
      <c r="CE60" s="209"/>
      <c r="CF60" s="210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DC60" s="41"/>
      <c r="DD60" s="40" t="s">
        <v>60</v>
      </c>
      <c r="DE60" s="40" t="s">
        <v>94</v>
      </c>
      <c r="DF60" s="40" t="s">
        <v>62</v>
      </c>
      <c r="DG60" s="44" t="s">
        <v>95</v>
      </c>
    </row>
    <row r="61" spans="5:111" ht="7.5" customHeight="1">
      <c r="E61" s="51"/>
      <c r="F61" s="52"/>
      <c r="G61" s="58"/>
      <c r="H61" s="59"/>
      <c r="I61" s="59"/>
      <c r="J61" s="59"/>
      <c r="K61" s="59"/>
      <c r="L61" s="60"/>
      <c r="M61" s="183"/>
      <c r="N61" s="184"/>
      <c r="O61" s="184"/>
      <c r="P61" s="184"/>
      <c r="Q61" s="184"/>
      <c r="R61" s="184"/>
      <c r="S61" s="184"/>
      <c r="T61" s="184"/>
      <c r="U61" s="184"/>
      <c r="V61" s="184"/>
      <c r="W61" s="185"/>
      <c r="X61" s="189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8"/>
      <c r="AK61" s="189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8"/>
      <c r="BH61" s="218"/>
      <c r="BI61" s="217"/>
      <c r="BJ61" s="217"/>
      <c r="BK61" s="217"/>
      <c r="BL61" s="217"/>
      <c r="BM61" s="217"/>
      <c r="BN61" s="150"/>
      <c r="BO61" s="150"/>
      <c r="BP61" s="150"/>
      <c r="BQ61" s="150"/>
      <c r="BR61" s="150"/>
      <c r="BS61" s="144"/>
      <c r="BT61" s="144"/>
      <c r="BU61" s="144"/>
      <c r="BV61" s="21"/>
      <c r="BW61" s="199"/>
      <c r="BX61" s="78"/>
      <c r="BY61" s="78"/>
      <c r="BZ61" s="78"/>
      <c r="CA61" s="200"/>
      <c r="CB61" s="208"/>
      <c r="CC61" s="209"/>
      <c r="CD61" s="209"/>
      <c r="CE61" s="209"/>
      <c r="CF61" s="210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DC61" s="40" t="s">
        <v>88</v>
      </c>
      <c r="DD61" s="41">
        <v>750</v>
      </c>
      <c r="DE61" s="41">
        <v>1100</v>
      </c>
      <c r="DF61" s="41">
        <v>2200</v>
      </c>
      <c r="DG61" s="41">
        <v>2800</v>
      </c>
    </row>
    <row r="62" spans="5:111" ht="7.5" customHeight="1">
      <c r="E62" s="51"/>
      <c r="F62" s="52"/>
      <c r="G62" s="58"/>
      <c r="H62" s="59"/>
      <c r="I62" s="59"/>
      <c r="J62" s="59"/>
      <c r="K62" s="59"/>
      <c r="L62" s="60"/>
      <c r="M62" s="183"/>
      <c r="N62" s="184"/>
      <c r="O62" s="184"/>
      <c r="P62" s="184"/>
      <c r="Q62" s="184"/>
      <c r="R62" s="184"/>
      <c r="S62" s="184"/>
      <c r="T62" s="184"/>
      <c r="U62" s="184"/>
      <c r="V62" s="184"/>
      <c r="W62" s="185"/>
      <c r="X62" s="189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8"/>
      <c r="AK62" s="215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172"/>
      <c r="BH62" s="6"/>
      <c r="BI62" s="7"/>
      <c r="BJ62" s="7"/>
      <c r="BK62" s="7"/>
      <c r="BL62" s="7"/>
      <c r="BM62" s="7"/>
      <c r="BN62" s="124"/>
      <c r="BO62" s="124"/>
      <c r="BP62" s="124"/>
      <c r="BQ62" s="124"/>
      <c r="BR62" s="124"/>
      <c r="BS62" s="7"/>
      <c r="BT62" s="7"/>
      <c r="BU62" s="7"/>
      <c r="BV62" s="21"/>
      <c r="BW62" s="199"/>
      <c r="BX62" s="78"/>
      <c r="BY62" s="78"/>
      <c r="BZ62" s="78"/>
      <c r="CA62" s="200"/>
      <c r="CB62" s="208"/>
      <c r="CC62" s="209"/>
      <c r="CD62" s="209"/>
      <c r="CE62" s="209"/>
      <c r="CF62" s="210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DC62" s="40" t="s">
        <v>89</v>
      </c>
      <c r="DD62" s="41">
        <v>700</v>
      </c>
      <c r="DE62" s="41">
        <v>1000</v>
      </c>
      <c r="DF62" s="41">
        <v>1900</v>
      </c>
      <c r="DG62" s="41">
        <v>2400</v>
      </c>
    </row>
    <row r="63" spans="5:111" ht="7.5" customHeight="1">
      <c r="E63" s="51"/>
      <c r="F63" s="52"/>
      <c r="G63" s="58"/>
      <c r="H63" s="59"/>
      <c r="I63" s="59"/>
      <c r="J63" s="59"/>
      <c r="K63" s="59"/>
      <c r="L63" s="60"/>
      <c r="M63" s="183"/>
      <c r="N63" s="184"/>
      <c r="O63" s="184"/>
      <c r="P63" s="184"/>
      <c r="Q63" s="184"/>
      <c r="R63" s="184"/>
      <c r="S63" s="184"/>
      <c r="T63" s="184"/>
      <c r="U63" s="184"/>
      <c r="V63" s="184"/>
      <c r="W63" s="185"/>
      <c r="X63" s="189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8"/>
      <c r="AK63" s="15"/>
      <c r="AL63" s="126" t="s">
        <v>54</v>
      </c>
      <c r="AM63" s="127"/>
      <c r="AN63" s="127"/>
      <c r="AO63" s="127"/>
      <c r="AP63" s="127"/>
      <c r="AQ63" s="127"/>
      <c r="AR63" s="127"/>
      <c r="AS63" s="127"/>
      <c r="AT63" s="299" t="str">
        <f>IF(OR(AW9="?",BI9="?"),"?",INDEX(DD61:DG66,MATCH(AW9,DC61:DC66,0),MATCH(BI9,DD60:DG60,0)))</f>
        <v>?</v>
      </c>
      <c r="AU63" s="300"/>
      <c r="AV63" s="300"/>
      <c r="AW63" s="300"/>
      <c r="AX63" s="300"/>
      <c r="AY63" s="300"/>
      <c r="AZ63" s="301" t="s">
        <v>47</v>
      </c>
      <c r="BA63" s="302"/>
      <c r="BB63" s="16"/>
      <c r="BC63" s="16"/>
      <c r="BD63" s="16"/>
      <c r="BE63" s="16"/>
      <c r="BF63" s="16"/>
      <c r="BG63" s="17"/>
      <c r="BH63" s="146" t="s">
        <v>35</v>
      </c>
      <c r="BI63" s="126"/>
      <c r="BJ63" s="126"/>
      <c r="BK63" s="126"/>
      <c r="BL63" s="126"/>
      <c r="BM63" s="126"/>
      <c r="BN63" s="150"/>
      <c r="BO63" s="150"/>
      <c r="BP63" s="150"/>
      <c r="BQ63" s="150"/>
      <c r="BR63" s="150"/>
      <c r="BS63" s="145" t="s">
        <v>47</v>
      </c>
      <c r="BT63" s="143"/>
      <c r="BU63" s="143"/>
      <c r="BV63" s="21"/>
      <c r="BW63" s="199"/>
      <c r="BX63" s="78"/>
      <c r="BY63" s="78"/>
      <c r="BZ63" s="78"/>
      <c r="CA63" s="200"/>
      <c r="CB63" s="208"/>
      <c r="CC63" s="209"/>
      <c r="CD63" s="209"/>
      <c r="CE63" s="209"/>
      <c r="CF63" s="210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DC63" s="40" t="s">
        <v>90</v>
      </c>
      <c r="DD63" s="41">
        <v>650</v>
      </c>
      <c r="DE63" s="41">
        <v>950</v>
      </c>
      <c r="DF63" s="41">
        <v>1650</v>
      </c>
      <c r="DG63" s="41">
        <v>2100</v>
      </c>
    </row>
    <row r="64" spans="5:111" ht="7.5" customHeight="1">
      <c r="E64" s="51"/>
      <c r="F64" s="52"/>
      <c r="G64" s="58"/>
      <c r="H64" s="59"/>
      <c r="I64" s="59"/>
      <c r="J64" s="59"/>
      <c r="K64" s="59"/>
      <c r="L64" s="60"/>
      <c r="M64" s="183"/>
      <c r="N64" s="184"/>
      <c r="O64" s="184"/>
      <c r="P64" s="184"/>
      <c r="Q64" s="184"/>
      <c r="R64" s="184"/>
      <c r="S64" s="184"/>
      <c r="T64" s="184"/>
      <c r="U64" s="184"/>
      <c r="V64" s="184"/>
      <c r="W64" s="185"/>
      <c r="X64" s="189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8"/>
      <c r="AK64" s="15"/>
      <c r="AL64" s="127"/>
      <c r="AM64" s="127"/>
      <c r="AN64" s="127"/>
      <c r="AO64" s="127"/>
      <c r="AP64" s="127"/>
      <c r="AQ64" s="127"/>
      <c r="AR64" s="127"/>
      <c r="AS64" s="127"/>
      <c r="AT64" s="300"/>
      <c r="AU64" s="300"/>
      <c r="AV64" s="300"/>
      <c r="AW64" s="300"/>
      <c r="AX64" s="300"/>
      <c r="AY64" s="300"/>
      <c r="AZ64" s="302"/>
      <c r="BA64" s="302"/>
      <c r="BB64" s="16"/>
      <c r="BC64" s="16"/>
      <c r="BD64" s="16"/>
      <c r="BE64" s="16"/>
      <c r="BF64" s="16"/>
      <c r="BG64" s="17"/>
      <c r="BH64" s="146"/>
      <c r="BI64" s="126"/>
      <c r="BJ64" s="126"/>
      <c r="BK64" s="126"/>
      <c r="BL64" s="126"/>
      <c r="BM64" s="126"/>
      <c r="BN64" s="150"/>
      <c r="BO64" s="150"/>
      <c r="BP64" s="150"/>
      <c r="BQ64" s="150"/>
      <c r="BR64" s="150"/>
      <c r="BS64" s="143"/>
      <c r="BT64" s="143"/>
      <c r="BU64" s="143"/>
      <c r="BV64" s="21"/>
      <c r="BW64" s="199"/>
      <c r="BX64" s="78"/>
      <c r="BY64" s="78"/>
      <c r="BZ64" s="78"/>
      <c r="CA64" s="200"/>
      <c r="CB64" s="208"/>
      <c r="CC64" s="209"/>
      <c r="CD64" s="209"/>
      <c r="CE64" s="209"/>
      <c r="CF64" s="210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DC64" s="40" t="s">
        <v>91</v>
      </c>
      <c r="DD64" s="41">
        <v>650</v>
      </c>
      <c r="DE64" s="41">
        <v>950</v>
      </c>
      <c r="DF64" s="41">
        <v>1650</v>
      </c>
      <c r="DG64" s="41">
        <v>2100</v>
      </c>
    </row>
    <row r="65" spans="5:111" ht="7.5" customHeight="1">
      <c r="E65" s="51"/>
      <c r="F65" s="52"/>
      <c r="G65" s="58"/>
      <c r="H65" s="59"/>
      <c r="I65" s="59"/>
      <c r="J65" s="59"/>
      <c r="K65" s="59"/>
      <c r="L65" s="60"/>
      <c r="M65" s="183"/>
      <c r="N65" s="184"/>
      <c r="O65" s="184"/>
      <c r="P65" s="184"/>
      <c r="Q65" s="184"/>
      <c r="R65" s="184"/>
      <c r="S65" s="184"/>
      <c r="T65" s="184"/>
      <c r="U65" s="184"/>
      <c r="V65" s="184"/>
      <c r="W65" s="185"/>
      <c r="X65" s="189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  <c r="AK65" s="8"/>
      <c r="AL65" s="9"/>
      <c r="AM65" s="16"/>
      <c r="AN65" s="16"/>
      <c r="AO65" s="16"/>
      <c r="AP65" s="16"/>
      <c r="AQ65" s="10"/>
      <c r="AR65" s="10"/>
      <c r="AS65" s="10"/>
      <c r="AT65" s="10"/>
      <c r="AU65" s="10"/>
      <c r="AV65" s="10"/>
      <c r="AW65" s="11"/>
      <c r="AX65" s="11"/>
      <c r="AY65" s="11"/>
      <c r="AZ65" s="11"/>
      <c r="BA65" s="9"/>
      <c r="BB65" s="9"/>
      <c r="BC65" s="9"/>
      <c r="BD65" s="9"/>
      <c r="BE65" s="9"/>
      <c r="BF65" s="9"/>
      <c r="BG65" s="12"/>
      <c r="BH65" s="26"/>
      <c r="BI65" s="27"/>
      <c r="BJ65" s="27"/>
      <c r="BK65" s="27"/>
      <c r="BL65" s="27"/>
      <c r="BM65" s="27"/>
      <c r="BN65" s="125"/>
      <c r="BO65" s="125"/>
      <c r="BP65" s="125"/>
      <c r="BQ65" s="125"/>
      <c r="BR65" s="125"/>
      <c r="BS65" s="27"/>
      <c r="BT65" s="27"/>
      <c r="BU65" s="27"/>
      <c r="BV65" s="28"/>
      <c r="BW65" s="201"/>
      <c r="BX65" s="202"/>
      <c r="BY65" s="202"/>
      <c r="BZ65" s="202"/>
      <c r="CA65" s="203"/>
      <c r="CB65" s="208"/>
      <c r="CC65" s="209"/>
      <c r="CD65" s="209"/>
      <c r="CE65" s="209"/>
      <c r="CF65" s="210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DC65" s="40" t="s">
        <v>92</v>
      </c>
      <c r="DD65" s="41">
        <v>620</v>
      </c>
      <c r="DE65" s="41">
        <v>900</v>
      </c>
      <c r="DF65" s="41">
        <v>1600</v>
      </c>
      <c r="DG65" s="41">
        <v>2000</v>
      </c>
    </row>
    <row r="66" spans="5:111" ht="7.5" customHeight="1">
      <c r="E66" s="51"/>
      <c r="F66" s="52"/>
      <c r="G66" s="58"/>
      <c r="H66" s="59"/>
      <c r="I66" s="59"/>
      <c r="J66" s="59"/>
      <c r="K66" s="59"/>
      <c r="L66" s="60"/>
      <c r="M66" s="152" t="s">
        <v>96</v>
      </c>
      <c r="N66" s="153"/>
      <c r="O66" s="153"/>
      <c r="P66" s="153"/>
      <c r="Q66" s="153"/>
      <c r="R66" s="153"/>
      <c r="S66" s="153"/>
      <c r="T66" s="153"/>
      <c r="U66" s="153"/>
      <c r="V66" s="153"/>
      <c r="W66" s="154"/>
      <c r="X66" s="155" t="s">
        <v>9</v>
      </c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4"/>
      <c r="AK66" s="159" t="s">
        <v>101</v>
      </c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1"/>
      <c r="BH66" s="171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72"/>
      <c r="BW66" s="162"/>
      <c r="BX66" s="163"/>
      <c r="BY66" s="163"/>
      <c r="BZ66" s="163"/>
      <c r="CA66" s="164"/>
      <c r="CB66" s="179"/>
      <c r="CC66" s="166"/>
      <c r="CD66" s="166"/>
      <c r="CE66" s="166"/>
      <c r="CF66" s="180"/>
      <c r="CG66" s="291" t="s">
        <v>56</v>
      </c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DC66" s="40" t="s">
        <v>93</v>
      </c>
      <c r="DD66" s="41">
        <v>620</v>
      </c>
      <c r="DE66" s="41">
        <v>900</v>
      </c>
      <c r="DF66" s="41">
        <v>1600</v>
      </c>
      <c r="DG66" s="41">
        <v>2000</v>
      </c>
    </row>
    <row r="67" spans="5:110" ht="7.5" customHeight="1">
      <c r="E67" s="51"/>
      <c r="F67" s="52"/>
      <c r="G67" s="58"/>
      <c r="H67" s="59"/>
      <c r="I67" s="59"/>
      <c r="J67" s="59"/>
      <c r="K67" s="59"/>
      <c r="L67" s="60"/>
      <c r="M67" s="155"/>
      <c r="N67" s="153"/>
      <c r="O67" s="153"/>
      <c r="P67" s="153"/>
      <c r="Q67" s="153"/>
      <c r="R67" s="153"/>
      <c r="S67" s="153"/>
      <c r="T67" s="153"/>
      <c r="U67" s="153"/>
      <c r="V67" s="153"/>
      <c r="W67" s="154"/>
      <c r="X67" s="155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4"/>
      <c r="AK67" s="155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4"/>
      <c r="BH67" s="155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73"/>
      <c r="BW67" s="165"/>
      <c r="BX67" s="166"/>
      <c r="BY67" s="166"/>
      <c r="BZ67" s="166"/>
      <c r="CA67" s="167"/>
      <c r="CB67" s="179"/>
      <c r="CC67" s="166"/>
      <c r="CD67" s="166"/>
      <c r="CE67" s="166"/>
      <c r="CF67" s="180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DF67" s="19"/>
    </row>
    <row r="68" spans="5:110" ht="7.5" customHeight="1">
      <c r="E68" s="53"/>
      <c r="F68" s="54"/>
      <c r="G68" s="61"/>
      <c r="H68" s="62"/>
      <c r="I68" s="62"/>
      <c r="J68" s="62"/>
      <c r="K68" s="62"/>
      <c r="L68" s="63"/>
      <c r="M68" s="156"/>
      <c r="N68" s="157"/>
      <c r="O68" s="157"/>
      <c r="P68" s="157"/>
      <c r="Q68" s="157"/>
      <c r="R68" s="157"/>
      <c r="S68" s="157"/>
      <c r="T68" s="157"/>
      <c r="U68" s="157"/>
      <c r="V68" s="157"/>
      <c r="W68" s="158"/>
      <c r="X68" s="156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8"/>
      <c r="AK68" s="156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8"/>
      <c r="BH68" s="156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74"/>
      <c r="BW68" s="168"/>
      <c r="BX68" s="169"/>
      <c r="BY68" s="169"/>
      <c r="BZ68" s="169"/>
      <c r="CA68" s="170"/>
      <c r="CB68" s="181"/>
      <c r="CC68" s="169"/>
      <c r="CD68" s="169"/>
      <c r="CE68" s="169"/>
      <c r="CF68" s="18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DF68" s="19"/>
    </row>
    <row r="69" spans="5:110" ht="7.5" customHeight="1">
      <c r="E69" s="175" t="s">
        <v>102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1"/>
      <c r="DF69" s="19"/>
    </row>
    <row r="70" spans="5:110" ht="7.5" customHeight="1">
      <c r="E70" s="155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4"/>
      <c r="DF70" s="19"/>
    </row>
    <row r="71" spans="5:84" ht="7.5" customHeight="1">
      <c r="E71" s="156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8"/>
    </row>
    <row r="72" spans="5:84" ht="7.5" customHeigh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5:84" ht="7.5" customHeight="1">
      <c r="E73" s="176" t="s">
        <v>28</v>
      </c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</row>
    <row r="74" spans="5:131" ht="7.5" customHeight="1"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DY74" s="19"/>
      <c r="DZ74" s="34"/>
      <c r="EA74" s="19"/>
    </row>
    <row r="75" spans="5:131" ht="7.5" customHeight="1">
      <c r="E75" s="219" t="s">
        <v>29</v>
      </c>
      <c r="F75" s="220"/>
      <c r="G75" s="121" t="s">
        <v>0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 t="s">
        <v>1</v>
      </c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 t="s">
        <v>30</v>
      </c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 t="s">
        <v>31</v>
      </c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78" t="s">
        <v>32</v>
      </c>
      <c r="CC75" s="70"/>
      <c r="CD75" s="70"/>
      <c r="CE75" s="70"/>
      <c r="CF75" s="71"/>
      <c r="DY75" s="19"/>
      <c r="DZ75" s="19"/>
      <c r="EA75" s="19"/>
    </row>
    <row r="76" spans="5:131" ht="7.5" customHeight="1">
      <c r="E76" s="64"/>
      <c r="F76" s="221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53"/>
      <c r="CC76" s="153"/>
      <c r="CD76" s="153"/>
      <c r="CE76" s="153"/>
      <c r="CF76" s="154"/>
      <c r="DY76" s="19"/>
      <c r="DZ76" s="19"/>
      <c r="EA76" s="19"/>
    </row>
    <row r="77" spans="5:131" ht="7.5" customHeight="1">
      <c r="E77" s="222"/>
      <c r="F77" s="223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57"/>
      <c r="CC77" s="157"/>
      <c r="CD77" s="157"/>
      <c r="CE77" s="157"/>
      <c r="CF77" s="158"/>
      <c r="DY77" s="19"/>
      <c r="DZ77" s="19"/>
      <c r="EA77" s="19"/>
    </row>
    <row r="78" spans="5:131" ht="7.5" customHeight="1">
      <c r="E78" s="113"/>
      <c r="F78" s="115"/>
      <c r="G78" s="113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5"/>
      <c r="X78" s="113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6"/>
      <c r="AK78" s="113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5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DY78" s="19"/>
      <c r="DZ78" s="19"/>
      <c r="EA78" s="19"/>
    </row>
    <row r="79" spans="5:131" ht="7.5" customHeight="1">
      <c r="E79" s="147"/>
      <c r="F79" s="149"/>
      <c r="G79" s="147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9"/>
      <c r="X79" s="140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2"/>
      <c r="AK79" s="147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9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DY79" s="19"/>
      <c r="DZ79" s="19"/>
      <c r="EA79" s="19"/>
    </row>
    <row r="80" spans="5:131" ht="7.5" customHeight="1">
      <c r="E80" s="113"/>
      <c r="F80" s="115"/>
      <c r="G80" s="113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5"/>
      <c r="X80" s="113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6"/>
      <c r="AK80" s="113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5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DY80" s="19"/>
      <c r="DZ80" s="19"/>
      <c r="EA80" s="19"/>
    </row>
    <row r="81" spans="5:131" ht="7.5" customHeight="1">
      <c r="E81" s="116"/>
      <c r="F81" s="118"/>
      <c r="G81" s="116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8"/>
      <c r="X81" s="137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9"/>
      <c r="AK81" s="116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8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DY81" s="19"/>
      <c r="DZ81" s="19"/>
      <c r="EA81" s="19"/>
    </row>
    <row r="82" spans="5:131" ht="7.5" customHeight="1">
      <c r="E82" s="113"/>
      <c r="F82" s="115"/>
      <c r="G82" s="113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5"/>
      <c r="X82" s="113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6"/>
      <c r="AK82" s="113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5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DY82" s="19"/>
      <c r="DZ82" s="19"/>
      <c r="EA82" s="19"/>
    </row>
    <row r="83" spans="5:131" ht="7.5" customHeight="1">
      <c r="E83" s="116"/>
      <c r="F83" s="118"/>
      <c r="G83" s="116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8"/>
      <c r="X83" s="137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9"/>
      <c r="AK83" s="116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8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DY83" s="19"/>
      <c r="DZ83" s="19"/>
      <c r="EA83" s="19"/>
    </row>
    <row r="84" spans="5:131" ht="7.5" customHeight="1">
      <c r="E84" s="113"/>
      <c r="F84" s="115"/>
      <c r="G84" s="113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5"/>
      <c r="X84" s="113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6"/>
      <c r="AK84" s="113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5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DY84" s="19"/>
      <c r="DZ84" s="19"/>
      <c r="EA84" s="19"/>
    </row>
    <row r="85" spans="5:131" ht="7.5" customHeight="1">
      <c r="E85" s="116"/>
      <c r="F85" s="118"/>
      <c r="G85" s="116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8"/>
      <c r="X85" s="137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9"/>
      <c r="AK85" s="116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8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DY85" s="19"/>
      <c r="DZ85" s="34"/>
      <c r="EA85" s="19"/>
    </row>
    <row r="86" spans="5:131" ht="7.5" customHeight="1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DY86" s="19"/>
      <c r="DZ86" s="19"/>
      <c r="EA86" s="19"/>
    </row>
    <row r="87" spans="5:131" ht="7.5" customHeight="1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DY87" s="19"/>
      <c r="DZ87" s="19"/>
      <c r="EA87" s="19"/>
    </row>
    <row r="88" spans="5:131" ht="7.5" customHeight="1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DY88" s="19"/>
      <c r="DZ88" s="19"/>
      <c r="EA88" s="19"/>
    </row>
    <row r="89" spans="5:131" ht="7.5" customHeight="1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DY89" s="19"/>
      <c r="DZ89" s="19"/>
      <c r="EA89" s="19"/>
    </row>
    <row r="90" spans="5:84" ht="7.5" customHeight="1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</row>
    <row r="91" spans="5:84" ht="7.5" customHeight="1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</row>
    <row r="92" spans="5:84" ht="7.5" customHeight="1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</row>
    <row r="93" spans="5:84" ht="7.5" customHeight="1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</row>
    <row r="94" spans="5:84" ht="7.5" customHeight="1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</row>
    <row r="95" spans="5:84" ht="7.5" customHeight="1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</row>
    <row r="96" spans="5:84" ht="7.5" customHeight="1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</row>
    <row r="97" spans="5:84" ht="7.5" customHeight="1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</row>
    <row r="98" spans="5:84" ht="7.5" customHeight="1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</row>
    <row r="99" spans="5:84" ht="7.5" customHeight="1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</row>
    <row r="100" spans="5:84" ht="7.5" customHeight="1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</row>
    <row r="101" spans="5:84" ht="7.5" customHeight="1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</row>
    <row r="102" spans="5:84" ht="7.5" customHeight="1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</row>
    <row r="103" spans="5:84" ht="7.5" customHeight="1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</row>
    <row r="104" spans="5:84" ht="7.5" customHeight="1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</row>
    <row r="105" spans="5:84" ht="7.5" customHeight="1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</row>
    <row r="106" spans="5:84" ht="7.5" customHeight="1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5:84" ht="7.5" customHeight="1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5:84" ht="7.5" customHeight="1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5:84" ht="7.5" customHeight="1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5:84" ht="7.5" customHeight="1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</row>
    <row r="111" spans="5:84" ht="7.5" customHeight="1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</row>
    <row r="112" spans="5:84" ht="7.5" customHeight="1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</row>
    <row r="113" spans="5:84" ht="7.5" customHeight="1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</row>
    <row r="114" spans="5:84" ht="7.5" customHeight="1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</row>
    <row r="115" spans="5:84" ht="7.5" customHeight="1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</row>
    <row r="116" spans="5:84" ht="7.5" customHeight="1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</row>
    <row r="117" spans="5:84" ht="7.5" customHeight="1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</row>
    <row r="118" spans="5:84" ht="7.5" customHeight="1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</row>
    <row r="119" spans="5:84" ht="7.5" customHeight="1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</row>
    <row r="120" spans="5:84" ht="7.5" customHeight="1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</row>
    <row r="121" spans="5:84" ht="7.5" customHeight="1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</row>
    <row r="122" spans="5:84" ht="7.5" customHeight="1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</row>
    <row r="123" spans="5:84" ht="7.5" customHeight="1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</row>
    <row r="124" spans="5:84" ht="7.5" customHeight="1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</row>
    <row r="125" spans="5:84" ht="7.5" customHeight="1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</row>
    <row r="126" spans="5:84" ht="7.5" customHeight="1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</row>
    <row r="127" spans="5:84" ht="7.5" customHeight="1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5:84" ht="7.5" customHeight="1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5:84" ht="7.5" customHeight="1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5:84" ht="7.5" customHeight="1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</row>
    <row r="131" spans="5:84" ht="7.5" customHeight="1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</row>
    <row r="132" spans="5:84" ht="15" customHeight="1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</row>
    <row r="133" spans="5:84" ht="15" customHeight="1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</row>
    <row r="134" spans="5:84" ht="15" customHeight="1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</row>
    <row r="135" spans="5:84" ht="15" customHeight="1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</row>
    <row r="136" spans="5:84" ht="15" customHeight="1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</row>
    <row r="137" spans="5:84" ht="15" customHeight="1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</row>
    <row r="138" spans="5:84" ht="15" customHeight="1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</row>
    <row r="139" spans="5:84" ht="15" customHeight="1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</row>
    <row r="140" spans="5:84" ht="15" customHeight="1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</row>
    <row r="141" spans="5:84" ht="15" customHeight="1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</row>
    <row r="142" spans="5:84" ht="15" customHeight="1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</row>
    <row r="143" spans="5:84" ht="15" customHeight="1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</row>
    <row r="144" spans="5:84" ht="15" customHeight="1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</row>
    <row r="145" spans="5:84" ht="15" customHeight="1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</row>
    <row r="146" spans="5:84" ht="15" customHeight="1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</row>
    <row r="147" spans="5:84" ht="15" customHeight="1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</row>
    <row r="148" spans="5:84" ht="15" customHeight="1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</row>
    <row r="149" spans="5:84" ht="15" customHeight="1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</row>
    <row r="150" spans="5:84" ht="15" customHeight="1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</row>
    <row r="151" spans="5:84" ht="15" customHeight="1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</row>
    <row r="152" spans="5:84" ht="15" customHeight="1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</row>
    <row r="153" spans="5:84" ht="15" customHeight="1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</row>
    <row r="154" spans="5:84" ht="15" customHeight="1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</row>
    <row r="155" spans="5:84" ht="15" customHeight="1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</row>
    <row r="156" spans="5:84" ht="15" customHeight="1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</row>
    <row r="157" spans="5:84" ht="15" customHeight="1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5:84" ht="15" customHeight="1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5:84" ht="15" customHeight="1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</row>
    <row r="160" spans="5:84" ht="15" customHeight="1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</row>
    <row r="161" spans="5:84" ht="15" customHeight="1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</row>
    <row r="162" spans="5:84" ht="15" customHeight="1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</row>
    <row r="163" spans="5:84" ht="15" customHeight="1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</row>
    <row r="164" spans="5:84" ht="15" customHeight="1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</row>
    <row r="165" spans="5:84" ht="15" customHeight="1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</row>
    <row r="166" spans="5:84" ht="15" customHeight="1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</row>
    <row r="167" spans="5:84" ht="15" customHeight="1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</row>
    <row r="168" spans="5:84" ht="15" customHeight="1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</row>
    <row r="169" spans="5:84" ht="15" customHeight="1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</row>
    <row r="170" spans="5:84" ht="15" customHeight="1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</row>
    <row r="171" spans="5:84" ht="15" customHeight="1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</row>
    <row r="172" spans="5:84" ht="15" customHeight="1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</row>
    <row r="173" spans="5:84" ht="15" customHeight="1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</row>
    <row r="174" spans="5:84" ht="15" customHeight="1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</row>
    <row r="175" spans="5:84" ht="15" customHeight="1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</row>
    <row r="176" spans="5:84" ht="15" customHeight="1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</row>
    <row r="177" spans="5:84" ht="15" customHeight="1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</row>
    <row r="178" spans="5:84" ht="15" customHeight="1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</row>
    <row r="179" spans="5:84" ht="15" customHeight="1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</row>
    <row r="180" spans="5:84" ht="15" customHeight="1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</row>
    <row r="181" spans="5:84" ht="15" customHeight="1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</row>
    <row r="182" spans="5:84" ht="15" customHeight="1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</row>
    <row r="183" spans="5:84" ht="15" customHeight="1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</row>
    <row r="184" spans="5:84" ht="15" customHeight="1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</row>
    <row r="185" spans="5:84" ht="15" customHeight="1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</row>
    <row r="186" spans="5:84" ht="15" customHeight="1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</row>
    <row r="187" spans="5:84" ht="15" customHeight="1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</row>
    <row r="188" spans="5:84" ht="15" customHeight="1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</row>
    <row r="189" spans="5:84" ht="15" customHeight="1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</row>
    <row r="190" spans="5:84" ht="15" customHeight="1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</row>
    <row r="191" spans="5:84" ht="15" customHeight="1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</row>
    <row r="192" spans="5:84" ht="15" customHeight="1"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</row>
    <row r="193" spans="5:84" ht="15" customHeight="1"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</row>
    <row r="194" spans="5:84" ht="15" customHeight="1"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</row>
    <row r="195" spans="5:84" ht="15" customHeight="1"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</row>
    <row r="196" spans="5:84" ht="15" customHeight="1"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</row>
    <row r="197" spans="5:84" ht="15" customHeight="1"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</row>
    <row r="198" spans="5:108" ht="15" customHeight="1"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DD198" s="1" t="s">
        <v>55</v>
      </c>
    </row>
    <row r="199" spans="5:84" ht="15" customHeight="1"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</row>
    <row r="200" spans="5:84" ht="15" customHeight="1"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</row>
    <row r="201" spans="5:84" ht="15" customHeight="1"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</row>
    <row r="202" spans="5:84" ht="15" customHeight="1"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</row>
    <row r="203" spans="5:84" ht="15" customHeight="1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</row>
    <row r="204" spans="5:84" ht="15" customHeight="1"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</row>
    <row r="205" spans="5:84" ht="15" customHeight="1"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</row>
    <row r="206" spans="5:84" ht="15" customHeight="1"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</row>
    <row r="207" spans="5:84" ht="15" customHeight="1"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</row>
    <row r="208" spans="5:84" ht="15" customHeight="1"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</row>
    <row r="209" spans="5:84" ht="15" customHeight="1"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</row>
    <row r="210" spans="5:84" ht="15" customHeight="1"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</row>
    <row r="211" spans="5:84" ht="15" customHeight="1"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</row>
    <row r="212" spans="5:84" ht="15" customHeight="1"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</row>
    <row r="213" spans="5:84" ht="15" customHeight="1"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</row>
    <row r="214" spans="5:84" ht="15" customHeight="1"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</row>
    <row r="215" spans="5:84" ht="15" customHeight="1"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</row>
    <row r="216" spans="5:84" ht="15" customHeight="1"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</row>
    <row r="217" spans="5:84" ht="15" customHeight="1"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</row>
    <row r="218" spans="5:84" ht="15" customHeight="1"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</row>
    <row r="219" spans="5:84" ht="15" customHeight="1"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</row>
    <row r="220" spans="5:84" ht="15" customHeight="1"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</row>
    <row r="221" spans="5:84" ht="15" customHeight="1"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</row>
    <row r="222" spans="5:84" ht="15" customHeight="1"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</row>
    <row r="223" spans="5:84" ht="15" customHeight="1"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</row>
    <row r="224" spans="5:84" ht="15" customHeight="1"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</row>
    <row r="225" spans="5:84" ht="15" customHeight="1"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</row>
    <row r="226" spans="5:84" ht="15" customHeight="1"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</row>
    <row r="227" spans="5:84" ht="15" customHeight="1"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</row>
    <row r="228" spans="5:84" ht="15" customHeight="1"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</row>
    <row r="229" spans="5:84" ht="15" customHeight="1"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</row>
    <row r="230" spans="5:84" ht="15" customHeight="1"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</row>
    <row r="231" spans="5:84" ht="15" customHeight="1"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</row>
    <row r="232" spans="5:84" ht="15" customHeight="1"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</row>
    <row r="233" spans="5:84" ht="15" customHeight="1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</row>
    <row r="234" spans="5:84" ht="15" customHeight="1"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</row>
    <row r="235" spans="5:84" ht="15" customHeight="1"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</row>
    <row r="236" spans="5:84" ht="15" customHeight="1"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</row>
    <row r="237" spans="5:84" ht="15" customHeight="1"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</row>
    <row r="238" spans="5:84" ht="15" customHeight="1"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</row>
    <row r="239" spans="5:84" ht="15" customHeight="1"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</row>
    <row r="240" spans="5:84" ht="15" customHeight="1"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</row>
    <row r="241" spans="5:84" ht="15" customHeight="1"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</row>
    <row r="242" spans="5:84" ht="15" customHeight="1"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</row>
    <row r="243" spans="5:84" ht="15" customHeight="1"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</row>
    <row r="244" spans="5:84" ht="15" customHeight="1"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</row>
    <row r="245" spans="5:84" ht="15" customHeight="1"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</row>
    <row r="246" spans="5:84" ht="15" customHeight="1"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</row>
    <row r="247" spans="5:84" ht="15" customHeight="1"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</row>
    <row r="248" spans="5:84" ht="15" customHeight="1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</row>
    <row r="249" spans="5:84" ht="15" customHeight="1"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</row>
    <row r="250" spans="5:84" ht="15" customHeight="1"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</row>
    <row r="251" spans="5:84" ht="15" customHeight="1"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</row>
    <row r="252" spans="5:84" ht="15" customHeight="1"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</row>
    <row r="253" spans="5:84" ht="15" customHeight="1"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</row>
    <row r="254" spans="5:84" ht="15" customHeight="1"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</row>
    <row r="255" spans="5:84" ht="15" customHeight="1"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</row>
    <row r="256" spans="5:84" ht="15" customHeight="1"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</row>
    <row r="257" spans="5:84" ht="15" customHeight="1"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</row>
    <row r="258" spans="5:84" ht="15" customHeight="1"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</row>
    <row r="259" spans="5:84" ht="15" customHeight="1"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</row>
    <row r="260" spans="5:84" ht="15" customHeight="1"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</row>
    <row r="261" spans="5:84" ht="15" customHeight="1"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</row>
    <row r="262" spans="5:84" ht="15" customHeight="1"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</row>
    <row r="263" spans="5:84" ht="15" customHeight="1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</row>
    <row r="264" spans="5:84" ht="15" customHeight="1"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</row>
    <row r="265" spans="5:84" ht="15" customHeight="1"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</row>
    <row r="266" spans="5:84" ht="15" customHeight="1"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</row>
    <row r="267" spans="5:84" ht="15" customHeight="1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</row>
    <row r="268" spans="5:84" ht="15" customHeight="1"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</row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</sheetData>
  <sheetProtection password="E18D" sheet="1" objects="1" scenarios="1" formatCells="0"/>
  <mergeCells count="197">
    <mergeCell ref="G56:L68"/>
    <mergeCell ref="E56:F68"/>
    <mergeCell ref="BN5:CE6"/>
    <mergeCell ref="F11:O12"/>
    <mergeCell ref="P11:P12"/>
    <mergeCell ref="Q11:AN12"/>
    <mergeCell ref="AW9:BA10"/>
    <mergeCell ref="CC11:CF12"/>
    <mergeCell ref="AQ9:AV10"/>
    <mergeCell ref="P9:P10"/>
    <mergeCell ref="BI9:BN10"/>
    <mergeCell ref="BC9:BH10"/>
    <mergeCell ref="CG66:CV68"/>
    <mergeCell ref="CG33:CV38"/>
    <mergeCell ref="CG39:CV41"/>
    <mergeCell ref="CG42:CV44"/>
    <mergeCell ref="CQ12:CZ13"/>
    <mergeCell ref="CG18:CV19"/>
    <mergeCell ref="CG20:CV24"/>
    <mergeCell ref="CG25:CV29"/>
    <mergeCell ref="CG56:CV58"/>
    <mergeCell ref="CB42:CF44"/>
    <mergeCell ref="AK39:BG41"/>
    <mergeCell ref="BH39:BV41"/>
    <mergeCell ref="BW39:CA41"/>
    <mergeCell ref="BW30:CA32"/>
    <mergeCell ref="AK30:BG32"/>
    <mergeCell ref="BH30:BV32"/>
    <mergeCell ref="CB30:CF32"/>
    <mergeCell ref="CB33:CF38"/>
    <mergeCell ref="CG59:CV65"/>
    <mergeCell ref="E3:CF4"/>
    <mergeCell ref="F7:O8"/>
    <mergeCell ref="F9:O10"/>
    <mergeCell ref="P7:P8"/>
    <mergeCell ref="Q7:AN8"/>
    <mergeCell ref="AT63:AY64"/>
    <mergeCell ref="AZ63:BA64"/>
    <mergeCell ref="BN35:BR36"/>
    <mergeCell ref="BS35:BU36"/>
    <mergeCell ref="M14:W17"/>
    <mergeCell ref="CB39:CF41"/>
    <mergeCell ref="CG45:CV46"/>
    <mergeCell ref="AK35:BG36"/>
    <mergeCell ref="AK33:BG34"/>
    <mergeCell ref="AK28:BG29"/>
    <mergeCell ref="BQ27:BU28"/>
    <mergeCell ref="X14:AJ17"/>
    <mergeCell ref="AK14:BG17"/>
    <mergeCell ref="CG30:CV32"/>
    <mergeCell ref="BW7:CF8"/>
    <mergeCell ref="Q9:AN10"/>
    <mergeCell ref="AQ7:AV8"/>
    <mergeCell ref="BP11:BV12"/>
    <mergeCell ref="AW7:BN8"/>
    <mergeCell ref="E18:F29"/>
    <mergeCell ref="G18:L29"/>
    <mergeCell ref="M18:W19"/>
    <mergeCell ref="X18:AJ19"/>
    <mergeCell ref="E14:L17"/>
    <mergeCell ref="AZ11:BA12"/>
    <mergeCell ref="E5:BI6"/>
    <mergeCell ref="CB25:CF29"/>
    <mergeCell ref="CB20:CF24"/>
    <mergeCell ref="BW14:CF15"/>
    <mergeCell ref="BW16:CA17"/>
    <mergeCell ref="CB16:CF17"/>
    <mergeCell ref="BW11:CB12"/>
    <mergeCell ref="BW18:CA19"/>
    <mergeCell ref="CB18:CF19"/>
    <mergeCell ref="BH20:BV24"/>
    <mergeCell ref="BW20:CA24"/>
    <mergeCell ref="BH14:BV17"/>
    <mergeCell ref="M20:W24"/>
    <mergeCell ref="X20:AJ24"/>
    <mergeCell ref="M25:W29"/>
    <mergeCell ref="X25:AJ29"/>
    <mergeCell ref="BW25:CA29"/>
    <mergeCell ref="AK25:BG27"/>
    <mergeCell ref="BH25:BV26"/>
    <mergeCell ref="BW33:CA38"/>
    <mergeCell ref="E30:F38"/>
    <mergeCell ref="G30:L38"/>
    <mergeCell ref="M30:W32"/>
    <mergeCell ref="X30:AJ32"/>
    <mergeCell ref="M33:W38"/>
    <mergeCell ref="X33:AJ38"/>
    <mergeCell ref="AK37:BG38"/>
    <mergeCell ref="E39:F44"/>
    <mergeCell ref="G39:L44"/>
    <mergeCell ref="M39:W41"/>
    <mergeCell ref="X39:AJ41"/>
    <mergeCell ref="M42:W44"/>
    <mergeCell ref="X42:AJ44"/>
    <mergeCell ref="E78:F79"/>
    <mergeCell ref="G78:W79"/>
    <mergeCell ref="CB59:CF65"/>
    <mergeCell ref="CB56:CF58"/>
    <mergeCell ref="X56:AJ58"/>
    <mergeCell ref="AK56:BG58"/>
    <mergeCell ref="AK59:BG62"/>
    <mergeCell ref="BH60:BM61"/>
    <mergeCell ref="BN60:BR61"/>
    <mergeCell ref="E75:F77"/>
    <mergeCell ref="E84:F85"/>
    <mergeCell ref="G84:W85"/>
    <mergeCell ref="E80:F81"/>
    <mergeCell ref="G80:W81"/>
    <mergeCell ref="E82:F83"/>
    <mergeCell ref="G82:W83"/>
    <mergeCell ref="M59:W65"/>
    <mergeCell ref="X59:AJ65"/>
    <mergeCell ref="M56:W58"/>
    <mergeCell ref="BW45:CA46"/>
    <mergeCell ref="CB45:CF46"/>
    <mergeCell ref="BW59:CA65"/>
    <mergeCell ref="BW56:CA58"/>
    <mergeCell ref="BH56:BV58"/>
    <mergeCell ref="BL53:BP54"/>
    <mergeCell ref="BW47:CA55"/>
    <mergeCell ref="G75:W77"/>
    <mergeCell ref="M66:W68"/>
    <mergeCell ref="X66:AJ68"/>
    <mergeCell ref="AK66:BG68"/>
    <mergeCell ref="BW66:CA68"/>
    <mergeCell ref="BH66:BV68"/>
    <mergeCell ref="E69:CF71"/>
    <mergeCell ref="E73:CF74"/>
    <mergeCell ref="CB75:CF77"/>
    <mergeCell ref="CB66:CF68"/>
    <mergeCell ref="X75:AJ77"/>
    <mergeCell ref="X84:AJ85"/>
    <mergeCell ref="BS60:BU61"/>
    <mergeCell ref="BS63:BU64"/>
    <mergeCell ref="BH63:BM64"/>
    <mergeCell ref="AK78:BG79"/>
    <mergeCell ref="BN63:BR64"/>
    <mergeCell ref="X82:AJ83"/>
    <mergeCell ref="AK82:BG83"/>
    <mergeCell ref="BH84:CA85"/>
    <mergeCell ref="BH78:CA79"/>
    <mergeCell ref="CB84:CF85"/>
    <mergeCell ref="BH82:CA83"/>
    <mergeCell ref="CB82:CF83"/>
    <mergeCell ref="X78:AJ79"/>
    <mergeCell ref="X80:AJ81"/>
    <mergeCell ref="AK80:BG81"/>
    <mergeCell ref="BN65:BR65"/>
    <mergeCell ref="AL63:AS64"/>
    <mergeCell ref="AK42:BG44"/>
    <mergeCell ref="BH42:BV44"/>
    <mergeCell ref="CB78:CF79"/>
    <mergeCell ref="CB80:CF81"/>
    <mergeCell ref="BW42:CA44"/>
    <mergeCell ref="BH49:BK50"/>
    <mergeCell ref="BH45:BV46"/>
    <mergeCell ref="BQ47:BS48"/>
    <mergeCell ref="BB11:BC12"/>
    <mergeCell ref="BD11:BE12"/>
    <mergeCell ref="BF11:BG12"/>
    <mergeCell ref="BH11:BI12"/>
    <mergeCell ref="BJ11:BK12"/>
    <mergeCell ref="AK84:BG85"/>
    <mergeCell ref="BH80:CA81"/>
    <mergeCell ref="AK75:BG77"/>
    <mergeCell ref="BH75:CA77"/>
    <mergeCell ref="BN62:BR62"/>
    <mergeCell ref="BQ51:BS52"/>
    <mergeCell ref="BQ53:BS54"/>
    <mergeCell ref="BH47:BK48"/>
    <mergeCell ref="BL47:BP48"/>
    <mergeCell ref="AQ11:AV12"/>
    <mergeCell ref="AW11:AY12"/>
    <mergeCell ref="AK20:BG24"/>
    <mergeCell ref="BI35:BM36"/>
    <mergeCell ref="AK18:BG19"/>
    <mergeCell ref="BH18:BV19"/>
    <mergeCell ref="X47:AJ55"/>
    <mergeCell ref="M45:W46"/>
    <mergeCell ref="X45:AJ46"/>
    <mergeCell ref="AK45:BG46"/>
    <mergeCell ref="CB47:CF55"/>
    <mergeCell ref="CG47:CV55"/>
    <mergeCell ref="BL49:BP50"/>
    <mergeCell ref="BQ49:BS50"/>
    <mergeCell ref="BH51:BK52"/>
    <mergeCell ref="BL51:BP52"/>
    <mergeCell ref="AK47:BG50"/>
    <mergeCell ref="E45:F55"/>
    <mergeCell ref="G45:L55"/>
    <mergeCell ref="AK51:AP54"/>
    <mergeCell ref="BH27:BP28"/>
    <mergeCell ref="AQ51:AU52"/>
    <mergeCell ref="AV51:BG52"/>
    <mergeCell ref="AQ53:AU54"/>
    <mergeCell ref="AV53:BG54"/>
    <mergeCell ref="M47:W55"/>
  </mergeCells>
  <dataValidations count="12">
    <dataValidation type="list" allowBlank="1" showInputMessage="1" showErrorMessage="1" sqref="BI35 DF18:DF20">
      <formula1>$DF$18:$DF$20</formula1>
    </dataValidation>
    <dataValidation type="list" allowBlank="1" showInputMessage="1" showErrorMessage="1" sqref="CB66:CF68 BW30:CF32 BW18:CF24 CB56:CF58 BW66 BW56 BW39:CF46">
      <formula1>$DG$10:$DG$11</formula1>
    </dataValidation>
    <dataValidation allowBlank="1" showInputMessage="1" showErrorMessage="1" imeMode="halfKatakana" sqref="P7:AN8 P9:P12"/>
    <dataValidation allowBlank="1" showInputMessage="1" showErrorMessage="1" imeMode="off" sqref="BN35:BR36 Q9:AN12 BW10:CB10 CC10:CC11 CQ12:CZ13 BW7:CF8 CD10:CF10 BF11:BG12 BB11:BC12 BW47 CB47"/>
    <dataValidation type="list" allowBlank="1" showInputMessage="1" showErrorMessage="1" imeMode="off" sqref="CB33:CF38">
      <formula1>$DG$10:$DG$11</formula1>
    </dataValidation>
    <dataValidation type="list" allowBlank="1" showInputMessage="1" showErrorMessage="1" sqref="BI9:BN10">
      <formula1>$DC$41:$DC$45</formula1>
    </dataValidation>
    <dataValidation type="list" allowBlank="1" showInputMessage="1" showErrorMessage="1" sqref="AW9:BA10">
      <formula1>$DC$29:$DC$32</formula1>
    </dataValidation>
    <dataValidation type="list" allowBlank="1" showInputMessage="1" showErrorMessage="1" sqref="AW11:AY12">
      <formula1>$DH$19:$DH$23</formula1>
    </dataValidation>
    <dataValidation type="list" allowBlank="1" showInputMessage="1" showErrorMessage="1" imeMode="off" sqref="BH11:BI12">
      <formula1>$DK$19:$DK$51</formula1>
    </dataValidation>
    <dataValidation type="list" allowBlank="1" showInputMessage="1" showErrorMessage="1" imeMode="off" sqref="BD11:BE12">
      <formula1>$DJ$19:$DJ$32</formula1>
    </dataValidation>
    <dataValidation type="list" allowBlank="1" showInputMessage="1" showErrorMessage="1" imeMode="off" sqref="AZ11:BA12">
      <formula1>$DI$19:$DI$52</formula1>
    </dataValidation>
    <dataValidation type="list" allowBlank="1" showInputMessage="1" showErrorMessage="1" sqref="BQ29:BS29 BQ27">
      <formula1>$DF$10:$DF$16</formula1>
    </dataValidation>
  </dataValidations>
  <printOptions/>
  <pageMargins left="0" right="0" top="0" bottom="0" header="0.5118110236220472" footer="0"/>
  <pageSetup horizontalDpi="600" verticalDpi="600" orientation="portrait" paperSize="9" r:id="rId4"/>
  <headerFooter alignWithMargins="0">
    <oddFooter>&amp;C&amp;"ＭＳ Ｐ明朝,標準"&amp;10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2012-09-11T04:06:25Z</cp:lastPrinted>
  <dcterms:created xsi:type="dcterms:W3CDTF">2009-08-17T04:44:12Z</dcterms:created>
  <dcterms:modified xsi:type="dcterms:W3CDTF">2018-08-28T02:02:39Z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検査表_東京_ENNNUN-0134_v6T</vt:lpwstr>
  </property>
  <property fmtid="{D5CDD505-2E9C-101B-9397-08002B2CF9AE}" pid="4" name="Order">
    <vt:lpwstr>4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233500.000000000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