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840" windowHeight="4140" tabRatio="854" activeTab="0"/>
  </bookViews>
  <sheets>
    <sheet name="ENNNUN-UCMP-RV" sheetId="1" r:id="rId1"/>
  </sheets>
  <definedNames>
    <definedName name="_xlnm.Print_Area" localSheetId="0">'ENNNUN-UCMP-RV'!$E$3:$CG$122</definedName>
    <definedName name="_xlnm.Print_Titles" localSheetId="0">'ENNNUN-UCMP-RV'!$3:$13</definedName>
  </definedNames>
  <calcPr fullCalcOnLoad="1"/>
</workbook>
</file>

<file path=xl/comments1.xml><?xml version="1.0" encoding="utf-8"?>
<comments xmlns="http://schemas.openxmlformats.org/spreadsheetml/2006/main">
  <authors>
    <author>UTC SOE User</author>
  </authors>
  <commentList>
    <comment ref="BH7" authorId="0">
      <text>
        <r>
          <rPr>
            <b/>
            <sz val="9"/>
            <rFont val="ＭＳ Ｐゴシック"/>
            <family val="3"/>
          </rPr>
          <t>インバータ型式を入力</t>
        </r>
      </text>
    </comment>
    <comment ref="BA31" authorId="0">
      <text>
        <r>
          <rPr>
            <b/>
            <sz val="9"/>
            <rFont val="ＭＳ Ｐゴシック"/>
            <family val="3"/>
          </rPr>
          <t>インバーター型式により変わる。</t>
        </r>
      </text>
    </comment>
    <comment ref="AJ5" authorId="0">
      <text>
        <r>
          <rPr>
            <b/>
            <sz val="9"/>
            <rFont val="ＭＳ Ｐゴシック"/>
            <family val="3"/>
          </rPr>
          <t>大臣認定番号を選択</t>
        </r>
      </text>
    </comment>
    <comment ref="BF5" authorId="0">
      <text>
        <r>
          <rPr>
            <b/>
            <sz val="9"/>
            <rFont val="ＭＳ Ｐゴシック"/>
            <family val="3"/>
          </rPr>
          <t>大臣認定番号を選択すると自動で選択される</t>
        </r>
      </text>
    </comment>
  </commentList>
</comments>
</file>

<file path=xl/sharedStrings.xml><?xml version="1.0" encoding="utf-8"?>
<sst xmlns="http://schemas.openxmlformats.org/spreadsheetml/2006/main" count="225" uniqueCount="173">
  <si>
    <t>検査項目</t>
  </si>
  <si>
    <t>検査事項</t>
  </si>
  <si>
    <t>判定基準</t>
  </si>
  <si>
    <t>検査方法</t>
  </si>
  <si>
    <t>測定値･確認記録</t>
  </si>
  <si>
    <t>結果</t>
  </si>
  <si>
    <t>取付けの状況</t>
  </si>
  <si>
    <t>触診により確認する｡</t>
  </si>
  <si>
    <t>目視により確認する｡</t>
  </si>
  <si>
    <t>長さ</t>
  </si>
  <si>
    <t>目視及び触診により
確認する｡</t>
  </si>
  <si>
    <t>戸開走行保護装置に対する定期検査及び定期点検の項目･事項･方法･判定基準及び検査結果表</t>
  </si>
  <si>
    <t>指摘なし</t>
  </si>
  <si>
    <t>要是正</t>
  </si>
  <si>
    <t>かご床面からつま先
保護板直線部までの
長さを測定する｡</t>
  </si>
  <si>
    <t>規定値</t>
  </si>
  <si>
    <t>特記事項</t>
  </si>
  <si>
    <t>番号</t>
  </si>
  <si>
    <t>指摘の具体的内容等</t>
  </si>
  <si>
    <t>改善策の具体的内容等</t>
  </si>
  <si>
    <t>改善(予
定)年月</t>
  </si>
  <si>
    <t>昇降機番号 :</t>
  </si>
  <si>
    <t xml:space="preserve">登録番号           </t>
  </si>
  <si>
    <t xml:space="preserve">建築物等の名称 </t>
  </si>
  <si>
    <t>:</t>
  </si>
  <si>
    <t>:</t>
  </si>
  <si>
    <t>(1)</t>
  </si>
  <si>
    <t>UCMP盤</t>
  </si>
  <si>
    <t>巻上機</t>
  </si>
  <si>
    <t>型式</t>
  </si>
  <si>
    <t>油の流出状況</t>
  </si>
  <si>
    <t>目視により確認する。</t>
  </si>
  <si>
    <t>型式が、大臣認定を受けたものと異なること。</t>
  </si>
  <si>
    <t>型式：</t>
  </si>
  <si>
    <t>PM3T</t>
  </si>
  <si>
    <t>油が流出していること。</t>
  </si>
  <si>
    <t>○</t>
  </si>
  <si>
    <t>ＵＣＭＰ盤に取り付けられた銘板の型式が、大臣認定を受けたものと異なること。</t>
  </si>
  <si>
    <r>
      <t>O</t>
    </r>
    <r>
      <rPr>
        <sz val="11"/>
        <rFont val="ＭＳ Ｐゴシック"/>
        <family val="3"/>
      </rPr>
      <t>VF</t>
    </r>
  </si>
  <si>
    <r>
      <t>O</t>
    </r>
    <r>
      <rPr>
        <sz val="11"/>
        <rFont val="ＭＳ Ｐゴシック"/>
        <family val="3"/>
      </rPr>
      <t>VF2</t>
    </r>
  </si>
  <si>
    <t>インバータ型式:</t>
  </si>
  <si>
    <r>
      <t>A</t>
    </r>
    <r>
      <rPr>
        <sz val="11"/>
        <rFont val="ＭＳ Ｐゴシック"/>
        <family val="3"/>
      </rPr>
      <t>DT</t>
    </r>
  </si>
  <si>
    <t>ADS</t>
  </si>
  <si>
    <t>トルク調整</t>
  </si>
  <si>
    <t>作動の状況</t>
  </si>
  <si>
    <t>劣化の状況</t>
  </si>
  <si>
    <t>動作位置を確認する。</t>
  </si>
  <si>
    <t>経年を確認する。</t>
  </si>
  <si>
    <t>設置後１０年を経過していること。</t>
  </si>
  <si>
    <t>目視により確認する</t>
  </si>
  <si>
    <t>金尺等によりバネの長さを測定する。</t>
  </si>
  <si>
    <t>右：</t>
  </si>
  <si>
    <t>左：</t>
  </si>
  <si>
    <t>mm</t>
  </si>
  <si>
    <t>型式:</t>
  </si>
  <si>
    <t>　ﾌﾟﾛｸﾞﾗﾑ 型式</t>
  </si>
  <si>
    <t>cm</t>
  </si>
  <si>
    <t>保持力の状況</t>
  </si>
  <si>
    <t>両側ブレーキ</t>
  </si>
  <si>
    <t>片側ブレーキ</t>
  </si>
  <si>
    <t>良</t>
  </si>
  <si>
    <t>否</t>
  </si>
  <si>
    <t>右：</t>
  </si>
  <si>
    <t>左：</t>
  </si>
  <si>
    <t>mm</t>
  </si>
  <si>
    <t>mm</t>
  </si>
  <si>
    <t>無積載片側ブレーキで、3秒間開放かご移動距離が20mmを超えていること。</t>
  </si>
  <si>
    <t>取付けが堅固でないこと｡</t>
  </si>
  <si>
    <t>　　型式：　　20237ABD　　　　　</t>
  </si>
  <si>
    <t xml:space="preserve">  規定値 : 68.5 cm　未満であること｡  </t>
  </si>
  <si>
    <t>着床位置から±105 mm以内の位置で動作しないこと。</t>
  </si>
  <si>
    <t>取付けが堅固でないこと｡　　　　　　　　　　　　著しい変形・破損・錆・腐食があること。</t>
  </si>
  <si>
    <t>(2)</t>
  </si>
  <si>
    <t>バネの設定寸法規定範囲（ 87 ～ 102 mm）から外れていること。</t>
  </si>
  <si>
    <t>パッドの厚さの状況</t>
  </si>
  <si>
    <t>金尺等によりパッドの厚さを測定する。</t>
  </si>
  <si>
    <t>パッドの厚みが2.5mm未満であること。</t>
  </si>
  <si>
    <t>厚み</t>
  </si>
  <si>
    <t>：</t>
  </si>
  <si>
    <t>積載125%でかごを保持できないこと。</t>
  </si>
  <si>
    <t>金尺等により測定する。</t>
  </si>
  <si>
    <t>規定値を超えていること。</t>
  </si>
  <si>
    <t>規定値　：　横開き　5 ～ 6.5 mm</t>
  </si>
  <si>
    <t>電磁接触器(SR1,SR2)</t>
  </si>
  <si>
    <t>健全性の監視の状況</t>
  </si>
  <si>
    <t>機器故障と判定され、制止すること。</t>
  </si>
  <si>
    <t>劣化の状況</t>
  </si>
  <si>
    <t>(3)</t>
  </si>
  <si>
    <t>(8)</t>
  </si>
  <si>
    <t>規定値　：　横開き　12　～　15 mm</t>
  </si>
  <si>
    <t>ブレーキ開放時に接点が開である。又は締結時に接点が閉であること。</t>
  </si>
  <si>
    <t>寿命</t>
  </si>
  <si>
    <t>稼働回数又は経年を確認する。</t>
  </si>
  <si>
    <t>稼働回数が150万回を超えていること又は設置後3年を経過していること。</t>
  </si>
  <si>
    <t>(7)</t>
  </si>
  <si>
    <t>(5)</t>
  </si>
  <si>
    <t>(4)</t>
  </si>
  <si>
    <t>(9)</t>
  </si>
  <si>
    <t>(6)</t>
  </si>
  <si>
    <t xml:space="preserve">   </t>
  </si>
  <si>
    <t>検査者氏名</t>
  </si>
  <si>
    <t>号機</t>
  </si>
  <si>
    <t>日</t>
  </si>
  <si>
    <t>月</t>
  </si>
  <si>
    <t>年</t>
  </si>
  <si>
    <t>検査日：</t>
  </si>
  <si>
    <t>動作回数又は経年を確認する。</t>
  </si>
  <si>
    <t>設置後の動作回数が規定回数到着時、又は設置後10年を経過していること。</t>
  </si>
  <si>
    <t>戸閉時フックのかかり代</t>
  </si>
  <si>
    <t>全閉位置からの距離</t>
  </si>
  <si>
    <t>最大値：</t>
  </si>
  <si>
    <t>最小値：</t>
  </si>
  <si>
    <t>mm</t>
  </si>
  <si>
    <r>
      <t>20237</t>
    </r>
    <r>
      <rPr>
        <sz val="11"/>
        <rFont val="ＭＳ Ｐゴシック"/>
        <family val="3"/>
      </rPr>
      <t>ABD</t>
    </r>
  </si>
  <si>
    <r>
      <t>2</t>
    </r>
    <r>
      <rPr>
        <sz val="11"/>
        <rFont val="ＭＳ Ｐゴシック"/>
        <family val="3"/>
      </rPr>
      <t>0237ABC</t>
    </r>
  </si>
  <si>
    <r>
      <t>A</t>
    </r>
    <r>
      <rPr>
        <sz val="11"/>
        <rFont val="ＭＳ Ｐゴシック"/>
        <family val="3"/>
      </rPr>
      <t>DR</t>
    </r>
  </si>
  <si>
    <t>動作回数：SR1 : 100万回  SR2 : 50万回</t>
  </si>
  <si>
    <t>大臣認定番号</t>
  </si>
  <si>
    <r>
      <t>U</t>
    </r>
    <r>
      <rPr>
        <sz val="11"/>
        <rFont val="ＭＳ Ｐゴシック"/>
        <family val="3"/>
      </rPr>
      <t>CMP型式</t>
    </r>
  </si>
  <si>
    <r>
      <t>ﾌﾟﾛｸﾞﾗﾑV</t>
    </r>
    <r>
      <rPr>
        <sz val="11"/>
        <rFont val="ＭＳ Ｐゴシック"/>
        <family val="3"/>
      </rPr>
      <t>er.</t>
    </r>
  </si>
  <si>
    <r>
      <t>E</t>
    </r>
    <r>
      <rPr>
        <sz val="11"/>
        <rFont val="ＭＳ Ｐゴシック"/>
        <family val="3"/>
      </rPr>
      <t>NNNUN-1576</t>
    </r>
  </si>
  <si>
    <r>
      <t>E</t>
    </r>
    <r>
      <rPr>
        <sz val="11"/>
        <rFont val="ＭＳ Ｐゴシック"/>
        <family val="3"/>
      </rPr>
      <t>NNNUN-2127</t>
    </r>
  </si>
  <si>
    <r>
      <t>3</t>
    </r>
    <r>
      <rPr>
        <sz val="11"/>
        <rFont val="ＭＳ Ｐゴシック"/>
        <family val="3"/>
      </rPr>
      <t>1588AAB</t>
    </r>
  </si>
  <si>
    <t>DBRT-1</t>
  </si>
  <si>
    <r>
      <t>D</t>
    </r>
    <r>
      <rPr>
        <sz val="11"/>
        <rFont val="ＭＳ Ｐゴシック"/>
        <family val="3"/>
      </rPr>
      <t>BRT-1A</t>
    </r>
  </si>
  <si>
    <t>型</t>
  </si>
  <si>
    <t>発行 :平成30年5月25日Ver.4T</t>
  </si>
  <si>
    <t>元号</t>
  </si>
  <si>
    <t>昭和</t>
  </si>
  <si>
    <t>平成</t>
  </si>
  <si>
    <t>？？</t>
  </si>
  <si>
    <t>mm</t>
  </si>
  <si>
    <t>動作位置</t>
  </si>
  <si>
    <t>経年</t>
  </si>
  <si>
    <t>年</t>
  </si>
  <si>
    <t>保持</t>
  </si>
  <si>
    <t>右</t>
  </si>
  <si>
    <t>左</t>
  </si>
  <si>
    <t>判定</t>
  </si>
  <si>
    <t>回数</t>
  </si>
  <si>
    <t>万回</t>
  </si>
  <si>
    <t>SR1:</t>
  </si>
  <si>
    <t>SR2:</t>
  </si>
  <si>
    <t>SR1</t>
  </si>
  <si>
    <t>SR2</t>
  </si>
  <si>
    <t>総合</t>
  </si>
  <si>
    <t>最大</t>
  </si>
  <si>
    <t>最小</t>
  </si>
  <si>
    <t>測定値</t>
  </si>
  <si>
    <t>経年を入力すると自動で判定される。</t>
  </si>
  <si>
    <t>型式を記入し手動で判定する。</t>
  </si>
  <si>
    <t>手動で判定する。</t>
  </si>
  <si>
    <t>測定値を記入すると自動で判定される。</t>
  </si>
  <si>
    <t>動作位置を記入すると自動で判定される。</t>
  </si>
  <si>
    <t>厚みを記入すると自動で判定される。</t>
  </si>
  <si>
    <t>良否判定を選択すると自動で判定される。</t>
  </si>
  <si>
    <t>稼働回数、経年を入力すると自動で判定される。</t>
  </si>
  <si>
    <t>動作回数、経年を入力すると自動で判定される。</t>
  </si>
  <si>
    <t>型式を記入し手動で判定する。</t>
  </si>
  <si>
    <t>上記 (1) ～ (10) の検査結果で ｢否｣ 又は別記第一号 1－(14)･3－(3)･4－(11)の検査結果で ｢要是正｣ 又は ｢要重点点検｣ の判定がある場合は､別記第一号 2－(9) ｢戸開走行保護装置｣ の検査結果を ｢要是正｣ 又は ｢要重点点検｣ と判定する｡</t>
  </si>
  <si>
    <t>安全制御プログラム</t>
  </si>
  <si>
    <t>安全制御プログラムが搭載されたマイコンの型式を確認する。</t>
  </si>
  <si>
    <t>プリント基盤に記載された型式が、大臣認定を受けたものと異なること。</t>
  </si>
  <si>
    <t>つま先保護板</t>
  </si>
  <si>
    <t>特定距離感知装置</t>
  </si>
  <si>
    <t>ブレーキ</t>
  </si>
  <si>
    <t>かご戸スイッチ</t>
  </si>
  <si>
    <t>各階乗場戸スイッチ</t>
  </si>
  <si>
    <t>スイッチの全閉位置からの距離</t>
  </si>
  <si>
    <t>ブレーキパッドの動作感知装置</t>
  </si>
  <si>
    <t>保守ツールにて、常時ＯＮ故障検査手順を実行し、確認する。</t>
  </si>
  <si>
    <t>パッドの状況</t>
  </si>
  <si>
    <t>パッドに欠損､割れがあること。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</si>
</sst>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</numFmts>
  <fonts count="30"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u val="single"/>
      <sz val="9"/>
      <name val="ＭＳ Ｐゴシック"/>
      <family val="3"/>
    </font>
    <font>
      <u val="single"/>
      <sz val="11"/>
      <name val="ＭＳ Ｐゴシック"/>
      <family val="3"/>
    </font>
    <font>
      <b/>
      <sz val="10"/>
      <name val="ＭＳ Ｐゴシック"/>
      <family val="3"/>
    </font>
    <font>
      <sz val="9"/>
      <name val="Meiryo UI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hair"/>
      <bottom/>
    </border>
    <border>
      <left/>
      <right style="thin"/>
      <top/>
      <bottom/>
    </border>
    <border>
      <left/>
      <right style="thin"/>
      <top/>
      <bottom style="hair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/>
      <right/>
      <top style="hair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 style="hair"/>
      <right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 style="hair"/>
      <right/>
      <top/>
      <bottom style="thin"/>
    </border>
    <border>
      <left/>
      <right style="hair"/>
      <top/>
      <bottom style="thin"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38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6" fillId="0" borderId="15" xfId="0" applyFont="1" applyBorder="1" applyAlignment="1" applyProtection="1">
      <alignment vertical="center"/>
      <protection locked="0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2" fillId="0" borderId="22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7" fillId="0" borderId="0" xfId="0" applyFont="1" applyAlignment="1" applyProtection="1">
      <alignment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5" fillId="0" borderId="13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7" fillId="0" borderId="15" xfId="0" applyFont="1" applyBorder="1" applyAlignment="1" applyProtection="1">
      <alignment/>
      <protection locked="0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2" fillId="0" borderId="14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hidden="1"/>
    </xf>
    <xf numFmtId="0" fontId="27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2" fillId="0" borderId="0" xfId="0" applyFont="1" applyBorder="1" applyAlignment="1">
      <alignment vertical="center" wrapText="1"/>
    </xf>
    <xf numFmtId="0" fontId="22" fillId="0" borderId="17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4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2" fillId="0" borderId="19" xfId="0" applyFont="1" applyBorder="1" applyAlignment="1">
      <alignment vertical="center"/>
    </xf>
    <xf numFmtId="0" fontId="22" fillId="0" borderId="0" xfId="0" applyFont="1" applyBorder="1" applyAlignment="1" applyProtection="1">
      <alignment horizontal="center" vertical="top"/>
      <protection locked="0"/>
    </xf>
    <xf numFmtId="0" fontId="22" fillId="0" borderId="15" xfId="0" applyFont="1" applyBorder="1" applyAlignment="1" applyProtection="1">
      <alignment horizontal="center" vertical="top"/>
      <protection locked="0"/>
    </xf>
    <xf numFmtId="0" fontId="0" fillId="0" borderId="11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176" fontId="22" fillId="0" borderId="0" xfId="0" applyNumberFormat="1" applyFont="1" applyBorder="1" applyAlignment="1" applyProtection="1">
      <alignment horizontal="center" vertical="top"/>
      <protection locked="0"/>
    </xf>
    <xf numFmtId="0" fontId="22" fillId="0" borderId="22" xfId="0" applyFont="1" applyBorder="1" applyAlignment="1">
      <alignment horizontal="center" vertical="top"/>
    </xf>
    <xf numFmtId="0" fontId="22" fillId="0" borderId="21" xfId="0" applyFont="1" applyBorder="1" applyAlignment="1">
      <alignment horizontal="center" vertical="top"/>
    </xf>
    <xf numFmtId="0" fontId="22" fillId="0" borderId="21" xfId="0" applyFont="1" applyBorder="1" applyAlignment="1" applyProtection="1">
      <alignment horizontal="center" vertical="top"/>
      <protection locked="0"/>
    </xf>
    <xf numFmtId="0" fontId="22" fillId="0" borderId="12" xfId="0" applyFont="1" applyBorder="1" applyAlignment="1">
      <alignment horizontal="center" vertical="top"/>
    </xf>
    <xf numFmtId="0" fontId="0" fillId="0" borderId="0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2" fillId="0" borderId="21" xfId="0" applyFont="1" applyBorder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22" fillId="0" borderId="27" xfId="0" applyFont="1" applyBorder="1" applyAlignment="1">
      <alignment vertical="center" wrapText="1"/>
    </xf>
    <xf numFmtId="0" fontId="22" fillId="0" borderId="0" xfId="0" applyFont="1" applyBorder="1" applyAlignment="1" applyProtection="1">
      <alignment vertical="top"/>
      <protection locked="0"/>
    </xf>
    <xf numFmtId="0" fontId="22" fillId="0" borderId="21" xfId="0" applyFont="1" applyBorder="1" applyAlignment="1" applyProtection="1">
      <alignment vertical="top"/>
      <protection locked="0"/>
    </xf>
    <xf numFmtId="0" fontId="22" fillId="0" borderId="23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49" fontId="22" fillId="0" borderId="23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38" fontId="22" fillId="0" borderId="23" xfId="48" applyFont="1" applyBorder="1" applyAlignment="1">
      <alignment horizontal="left" vertical="center" wrapText="1"/>
    </xf>
    <xf numFmtId="38" fontId="22" fillId="0" borderId="19" xfId="48" applyFont="1" applyBorder="1" applyAlignment="1">
      <alignment horizontal="left" vertical="center" wrapText="1"/>
    </xf>
    <xf numFmtId="38" fontId="22" fillId="0" borderId="20" xfId="48" applyFont="1" applyBorder="1" applyAlignment="1">
      <alignment horizontal="left" vertical="center" wrapText="1"/>
    </xf>
    <xf numFmtId="38" fontId="22" fillId="0" borderId="13" xfId="48" applyFont="1" applyBorder="1" applyAlignment="1">
      <alignment horizontal="left" vertical="center" wrapText="1"/>
    </xf>
    <xf numFmtId="38" fontId="22" fillId="0" borderId="0" xfId="48" applyFont="1" applyBorder="1" applyAlignment="1">
      <alignment horizontal="left" vertical="center" wrapText="1"/>
    </xf>
    <xf numFmtId="38" fontId="22" fillId="0" borderId="11" xfId="48" applyFont="1" applyBorder="1" applyAlignment="1">
      <alignment horizontal="left" vertical="center" wrapText="1"/>
    </xf>
    <xf numFmtId="38" fontId="22" fillId="0" borderId="14" xfId="48" applyFont="1" applyBorder="1" applyAlignment="1">
      <alignment horizontal="left" vertical="center" wrapText="1"/>
    </xf>
    <xf numFmtId="38" fontId="22" fillId="0" borderId="15" xfId="48" applyFont="1" applyBorder="1" applyAlignment="1">
      <alignment horizontal="left" vertical="center" wrapText="1"/>
    </xf>
    <xf numFmtId="38" fontId="22" fillId="0" borderId="16" xfId="48" applyFont="1" applyBorder="1" applyAlignment="1">
      <alignment horizontal="left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24" xfId="0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left" vertical="center" wrapText="1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0" fillId="0" borderId="36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0" fillId="0" borderId="0" xfId="0" applyFont="1" applyAlignment="1" applyProtection="1">
      <alignment horizontal="center" vertical="center"/>
      <protection locked="0"/>
    </xf>
    <xf numFmtId="0" fontId="22" fillId="0" borderId="20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2" fillId="0" borderId="40" xfId="0" applyFont="1" applyBorder="1" applyAlignment="1">
      <alignment horizontal="left" vertical="center"/>
    </xf>
    <xf numFmtId="0" fontId="22" fillId="0" borderId="41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top"/>
      <protection locked="0"/>
    </xf>
    <xf numFmtId="0" fontId="22" fillId="0" borderId="15" xfId="0" applyFont="1" applyBorder="1" applyAlignment="1" applyProtection="1">
      <alignment horizontal="center" vertical="top"/>
      <protection locked="0"/>
    </xf>
    <xf numFmtId="0" fontId="22" fillId="0" borderId="18" xfId="0" applyFont="1" applyBorder="1" applyAlignment="1">
      <alignment horizontal="center" vertical="top"/>
    </xf>
    <xf numFmtId="0" fontId="22" fillId="0" borderId="17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29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22" fillId="0" borderId="4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2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15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22" fillId="0" borderId="0" xfId="0" applyFont="1" applyAlignment="1">
      <alignment vertical="center"/>
    </xf>
    <xf numFmtId="0" fontId="22" fillId="0" borderId="23" xfId="0" applyFont="1" applyBorder="1" applyAlignment="1" applyProtection="1">
      <alignment vertical="center"/>
      <protection locked="0"/>
    </xf>
    <xf numFmtId="0" fontId="22" fillId="0" borderId="19" xfId="0" applyFont="1" applyBorder="1" applyAlignment="1" applyProtection="1">
      <alignment vertical="center"/>
      <protection locked="0"/>
    </xf>
    <xf numFmtId="0" fontId="22" fillId="0" borderId="20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2" fillId="0" borderId="15" xfId="0" applyFont="1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7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22" fillId="0" borderId="42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22" fillId="0" borderId="44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5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2" fillId="0" borderId="29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19" xfId="0" applyFont="1" applyBorder="1" applyAlignment="1">
      <alignment vertical="center" wrapText="1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3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11" xfId="0" applyFont="1" applyBorder="1" applyAlignment="1" applyProtection="1">
      <alignment vertical="center"/>
      <protection locked="0"/>
    </xf>
    <xf numFmtId="0" fontId="0" fillId="0" borderId="28" xfId="0" applyFont="1" applyBorder="1" applyAlignment="1">
      <alignment horizontal="center" vertical="center"/>
    </xf>
    <xf numFmtId="0" fontId="22" fillId="0" borderId="29" xfId="0" applyFont="1" applyBorder="1" applyAlignment="1" applyProtection="1">
      <alignment vertical="center"/>
      <protection locked="0"/>
    </xf>
    <xf numFmtId="0" fontId="22" fillId="0" borderId="41" xfId="0" applyFont="1" applyBorder="1" applyAlignment="1" applyProtection="1">
      <alignment vertical="center"/>
      <protection locked="0"/>
    </xf>
    <xf numFmtId="177" fontId="24" fillId="0" borderId="23" xfId="0" applyNumberFormat="1" applyFont="1" applyBorder="1" applyAlignment="1">
      <alignment horizontal="center" vertical="center"/>
    </xf>
    <xf numFmtId="177" fontId="24" fillId="0" borderId="19" xfId="0" applyNumberFormat="1" applyFont="1" applyBorder="1" applyAlignment="1">
      <alignment horizontal="center" vertical="center"/>
    </xf>
    <xf numFmtId="177" fontId="24" fillId="0" borderId="20" xfId="0" applyNumberFormat="1" applyFont="1" applyBorder="1" applyAlignment="1">
      <alignment horizontal="center" vertical="center"/>
    </xf>
    <xf numFmtId="177" fontId="24" fillId="0" borderId="13" xfId="0" applyNumberFormat="1" applyFont="1" applyBorder="1" applyAlignment="1">
      <alignment horizontal="center" vertical="center"/>
    </xf>
    <xf numFmtId="177" fontId="24" fillId="0" borderId="0" xfId="0" applyNumberFormat="1" applyFont="1" applyBorder="1" applyAlignment="1">
      <alignment horizontal="center" vertical="center"/>
    </xf>
    <xf numFmtId="177" fontId="24" fillId="0" borderId="11" xfId="0" applyNumberFormat="1" applyFont="1" applyBorder="1" applyAlignment="1">
      <alignment horizontal="center" vertical="center"/>
    </xf>
    <xf numFmtId="177" fontId="24" fillId="0" borderId="14" xfId="0" applyNumberFormat="1" applyFont="1" applyBorder="1" applyAlignment="1">
      <alignment horizontal="center" vertical="center"/>
    </xf>
    <xf numFmtId="177" fontId="24" fillId="0" borderId="15" xfId="0" applyNumberFormat="1" applyFont="1" applyBorder="1" applyAlignment="1">
      <alignment horizontal="center" vertical="center"/>
    </xf>
    <xf numFmtId="177" fontId="24" fillId="0" borderId="16" xfId="0" applyNumberFormat="1" applyFont="1" applyBorder="1" applyAlignment="1">
      <alignment horizontal="center" vertical="center"/>
    </xf>
    <xf numFmtId="0" fontId="22" fillId="0" borderId="28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horizontal="center" vertical="top"/>
    </xf>
    <xf numFmtId="0" fontId="22" fillId="0" borderId="17" xfId="0" applyFont="1" applyBorder="1" applyAlignment="1" applyProtection="1">
      <alignment horizontal="center" vertical="top"/>
      <protection locked="0"/>
    </xf>
    <xf numFmtId="0" fontId="22" fillId="0" borderId="19" xfId="0" applyFont="1" applyBorder="1" applyAlignment="1" applyProtection="1">
      <alignment horizontal="center" vertical="top"/>
      <protection locked="0"/>
    </xf>
    <xf numFmtId="176" fontId="22" fillId="0" borderId="17" xfId="0" applyNumberFormat="1" applyFont="1" applyBorder="1" applyAlignment="1" applyProtection="1">
      <alignment horizontal="center" vertical="top"/>
      <protection locked="0"/>
    </xf>
    <xf numFmtId="176" fontId="22" fillId="0" borderId="0" xfId="0" applyNumberFormat="1" applyFont="1" applyBorder="1" applyAlignment="1" applyProtection="1">
      <alignment horizontal="center" vertical="top"/>
      <protection locked="0"/>
    </xf>
    <xf numFmtId="0" fontId="22" fillId="0" borderId="0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23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23" xfId="0" applyFont="1" applyBorder="1" applyAlignment="1">
      <alignment vertical="center" wrapText="1"/>
    </xf>
    <xf numFmtId="0" fontId="22" fillId="0" borderId="14" xfId="0" applyFont="1" applyBorder="1" applyAlignment="1">
      <alignment vertical="center"/>
    </xf>
    <xf numFmtId="0" fontId="24" fillId="0" borderId="50" xfId="0" applyFont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left"/>
    </xf>
    <xf numFmtId="0" fontId="22" fillId="0" borderId="0" xfId="0" applyFont="1" applyBorder="1" applyAlignment="1" applyProtection="1">
      <alignment/>
      <protection locked="0"/>
    </xf>
    <xf numFmtId="0" fontId="22" fillId="0" borderId="15" xfId="0" applyFont="1" applyBorder="1" applyAlignment="1" applyProtection="1">
      <alignment/>
      <protection locked="0"/>
    </xf>
    <xf numFmtId="0" fontId="22" fillId="0" borderId="0" xfId="0" applyNumberFormat="1" applyFont="1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49" fontId="0" fillId="0" borderId="2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>
      <alignment horizontal="left" vertical="center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2" fillId="0" borderId="19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15" xfId="0" applyFont="1" applyBorder="1" applyAlignment="1" applyProtection="1">
      <alignment horizontal="center" vertical="center"/>
      <protection/>
    </xf>
    <xf numFmtId="0" fontId="24" fillId="0" borderId="56" xfId="0" applyFont="1" applyBorder="1" applyAlignment="1">
      <alignment horizontal="center" vertical="center"/>
    </xf>
    <xf numFmtId="0" fontId="0" fillId="0" borderId="56" xfId="0" applyFont="1" applyBorder="1" applyAlignment="1">
      <alignment vertical="center"/>
    </xf>
    <xf numFmtId="0" fontId="22" fillId="0" borderId="26" xfId="0" applyFont="1" applyBorder="1" applyAlignment="1" applyProtection="1">
      <alignment horizontal="center" vertical="center"/>
      <protection locked="0"/>
    </xf>
    <xf numFmtId="0" fontId="22" fillId="0" borderId="5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61</xdr:col>
      <xdr:colOff>38100</xdr:colOff>
      <xdr:row>37</xdr:row>
      <xdr:rowOff>38100</xdr:rowOff>
    </xdr:from>
    <xdr:to>
      <xdr:col>73</xdr:col>
      <xdr:colOff>47625</xdr:colOff>
      <xdr:row>37</xdr:row>
      <xdr:rowOff>38100</xdr:rowOff>
    </xdr:to>
    <xdr:sp>
      <xdr:nvSpPr>
        <xdr:cNvPr id="1" name="Line 35"/>
        <xdr:cNvSpPr>
          <a:spLocks/>
        </xdr:cNvSpPr>
      </xdr:nvSpPr>
      <xdr:spPr>
        <a:xfrm>
          <a:off x="6048375" y="3562350"/>
          <a:ext cx="1152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66675</xdr:colOff>
      <xdr:row>31</xdr:row>
      <xdr:rowOff>19050</xdr:rowOff>
    </xdr:from>
    <xdr:to>
      <xdr:col>74</xdr:col>
      <xdr:colOff>0</xdr:colOff>
      <xdr:row>31</xdr:row>
      <xdr:rowOff>19050</xdr:rowOff>
    </xdr:to>
    <xdr:sp>
      <xdr:nvSpPr>
        <xdr:cNvPr id="2" name="直線コネクタ 20"/>
        <xdr:cNvSpPr>
          <a:spLocks/>
        </xdr:cNvSpPr>
      </xdr:nvSpPr>
      <xdr:spPr>
        <a:xfrm>
          <a:off x="6076950" y="29718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85725</xdr:colOff>
      <xdr:row>31</xdr:row>
      <xdr:rowOff>57150</xdr:rowOff>
    </xdr:from>
    <xdr:to>
      <xdr:col>57</xdr:col>
      <xdr:colOff>66675</xdr:colOff>
      <xdr:row>31</xdr:row>
      <xdr:rowOff>57150</xdr:rowOff>
    </xdr:to>
    <xdr:sp>
      <xdr:nvSpPr>
        <xdr:cNvPr id="3" name="直線コネクタ 23"/>
        <xdr:cNvSpPr>
          <a:spLocks/>
        </xdr:cNvSpPr>
      </xdr:nvSpPr>
      <xdr:spPr>
        <a:xfrm>
          <a:off x="3905250" y="30099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28575</xdr:colOff>
      <xdr:row>37</xdr:row>
      <xdr:rowOff>57150</xdr:rowOff>
    </xdr:from>
    <xdr:to>
      <xdr:col>57</xdr:col>
      <xdr:colOff>85725</xdr:colOff>
      <xdr:row>37</xdr:row>
      <xdr:rowOff>57150</xdr:rowOff>
    </xdr:to>
    <xdr:sp>
      <xdr:nvSpPr>
        <xdr:cNvPr id="4" name="直線コネクタ 3"/>
        <xdr:cNvSpPr>
          <a:spLocks/>
        </xdr:cNvSpPr>
      </xdr:nvSpPr>
      <xdr:spPr>
        <a:xfrm>
          <a:off x="3848100" y="358140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38100</xdr:colOff>
      <xdr:row>22</xdr:row>
      <xdr:rowOff>66675</xdr:rowOff>
    </xdr:from>
    <xdr:to>
      <xdr:col>55</xdr:col>
      <xdr:colOff>19050</xdr:colOff>
      <xdr:row>22</xdr:row>
      <xdr:rowOff>66675</xdr:rowOff>
    </xdr:to>
    <xdr:sp>
      <xdr:nvSpPr>
        <xdr:cNvPr id="5" name="直線コネクタ 21"/>
        <xdr:cNvSpPr>
          <a:spLocks/>
        </xdr:cNvSpPr>
      </xdr:nvSpPr>
      <xdr:spPr>
        <a:xfrm>
          <a:off x="3952875" y="216217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R305"/>
  <sheetViews>
    <sheetView showGridLines="0" tabSelected="1" view="pageBreakPreview" zoomScaleSheetLayoutView="100" zoomScalePageLayoutView="0" workbookViewId="0" topLeftCell="A1">
      <selection activeCell="CK117" sqref="CK117"/>
    </sheetView>
  </sheetViews>
  <sheetFormatPr defaultColWidth="9.00390625" defaultRowHeight="13.5"/>
  <cols>
    <col min="1" max="7" width="1.625" style="1" customWidth="1"/>
    <col min="8" max="85" width="1.25" style="1" customWidth="1"/>
    <col min="86" max="94" width="5.625" style="1" customWidth="1"/>
    <col min="95" max="105" width="5.625" style="1" hidden="1" customWidth="1"/>
    <col min="106" max="123" width="5.625" style="1" customWidth="1"/>
    <col min="124" max="16384" width="9.00390625" style="1" customWidth="1"/>
  </cols>
  <sheetData>
    <row r="1" ht="7.5" customHeight="1"/>
    <row r="2" ht="7.5" customHeight="1"/>
    <row r="3" spans="5:85" ht="7.5" customHeight="1">
      <c r="E3" s="217" t="s">
        <v>11</v>
      </c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</row>
    <row r="4" spans="5:85" ht="7.5" customHeight="1"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</row>
    <row r="5" spans="5:90" ht="7.5" customHeight="1">
      <c r="E5" s="60"/>
      <c r="F5" s="60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373" t="s">
        <v>117</v>
      </c>
      <c r="AA5" s="373"/>
      <c r="AB5" s="373"/>
      <c r="AC5" s="373"/>
      <c r="AD5" s="373"/>
      <c r="AE5" s="373"/>
      <c r="AF5" s="373"/>
      <c r="AG5" s="373"/>
      <c r="AH5" s="373"/>
      <c r="AI5" s="373"/>
      <c r="AJ5" s="200" t="s">
        <v>117</v>
      </c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373" t="s">
        <v>118</v>
      </c>
      <c r="AV5" s="373"/>
      <c r="AW5" s="373"/>
      <c r="AX5" s="373"/>
      <c r="AY5" s="373"/>
      <c r="AZ5" s="373"/>
      <c r="BA5" s="373"/>
      <c r="BB5" s="373"/>
      <c r="BC5" s="373"/>
      <c r="BD5" s="373"/>
      <c r="BE5" s="373"/>
      <c r="BF5" s="372" t="str">
        <f>VLOOKUP(AJ5,CQ56:CS59,2,0)</f>
        <v>UCMP型式</v>
      </c>
      <c r="BG5" s="372"/>
      <c r="BH5" s="372"/>
      <c r="BI5" s="372"/>
      <c r="BJ5" s="372"/>
      <c r="BK5" s="372"/>
      <c r="BL5" s="372"/>
      <c r="BM5" s="372"/>
      <c r="BN5" s="372"/>
      <c r="BO5" s="372"/>
      <c r="BP5" s="373" t="s">
        <v>125</v>
      </c>
      <c r="BQ5" s="372"/>
      <c r="BR5" s="372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</row>
    <row r="6" spans="5:90" ht="7.5" customHeight="1"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373"/>
      <c r="AV6" s="373"/>
      <c r="AW6" s="373"/>
      <c r="AX6" s="373"/>
      <c r="AY6" s="373"/>
      <c r="AZ6" s="373"/>
      <c r="BA6" s="373"/>
      <c r="BB6" s="373"/>
      <c r="BC6" s="373"/>
      <c r="BD6" s="373"/>
      <c r="BE6" s="373"/>
      <c r="BF6" s="372"/>
      <c r="BG6" s="372"/>
      <c r="BH6" s="372"/>
      <c r="BI6" s="372"/>
      <c r="BJ6" s="372"/>
      <c r="BK6" s="372"/>
      <c r="BL6" s="372"/>
      <c r="BM6" s="372"/>
      <c r="BN6" s="372"/>
      <c r="BO6" s="372"/>
      <c r="BP6" s="372"/>
      <c r="BQ6" s="372"/>
      <c r="BR6" s="372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</row>
    <row r="7" spans="7:85" ht="7.5" customHeight="1">
      <c r="G7" s="240" t="s">
        <v>23</v>
      </c>
      <c r="H7" s="240"/>
      <c r="I7" s="240"/>
      <c r="J7" s="240"/>
      <c r="K7" s="240"/>
      <c r="L7" s="240"/>
      <c r="M7" s="240"/>
      <c r="N7" s="240"/>
      <c r="O7" s="240"/>
      <c r="P7" s="240"/>
      <c r="Q7" s="242" t="s">
        <v>24</v>
      </c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44"/>
      <c r="AQ7" s="44"/>
      <c r="AR7" s="44"/>
      <c r="AS7" s="44"/>
      <c r="AT7" s="44"/>
      <c r="AU7" s="8"/>
      <c r="AV7" s="246" t="s">
        <v>40</v>
      </c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328"/>
      <c r="BI7" s="329"/>
      <c r="BJ7" s="329"/>
      <c r="BK7" s="329"/>
      <c r="BL7" s="329"/>
      <c r="BM7" s="329"/>
      <c r="BN7" s="8"/>
      <c r="BO7" s="4"/>
      <c r="BP7" s="4"/>
      <c r="BQ7" s="249" t="s">
        <v>126</v>
      </c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/>
    </row>
    <row r="8" spans="7:85" ht="7.5" customHeight="1"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3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51"/>
      <c r="AQ8" s="44"/>
      <c r="AR8" s="44"/>
      <c r="AS8" s="44"/>
      <c r="AT8" s="44"/>
      <c r="AU8" s="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330"/>
      <c r="BI8" s="330"/>
      <c r="BJ8" s="330"/>
      <c r="BK8" s="330"/>
      <c r="BL8" s="330"/>
      <c r="BM8" s="330"/>
      <c r="BN8" s="8"/>
      <c r="BP8" s="57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</row>
    <row r="9" spans="7:85" ht="7.5" customHeight="1">
      <c r="G9" s="240" t="s">
        <v>22</v>
      </c>
      <c r="H9" s="240"/>
      <c r="I9" s="240"/>
      <c r="J9" s="240"/>
      <c r="K9" s="240"/>
      <c r="L9" s="240"/>
      <c r="M9" s="240"/>
      <c r="N9" s="240"/>
      <c r="O9" s="240"/>
      <c r="P9" s="240"/>
      <c r="Q9" s="242" t="s">
        <v>25</v>
      </c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57"/>
      <c r="BP9" s="57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</row>
    <row r="10" spans="7:85" ht="7.5" customHeight="1"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3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50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58"/>
      <c r="BY10" s="58"/>
      <c r="BZ10" s="58"/>
      <c r="CA10" s="58"/>
      <c r="CB10" s="58"/>
      <c r="CC10" s="58"/>
      <c r="CD10" s="58"/>
      <c r="CE10" s="58"/>
      <c r="CF10" s="58"/>
      <c r="CG10" s="58"/>
    </row>
    <row r="11" spans="7:85" ht="7.5" customHeight="1">
      <c r="G11" s="240" t="s">
        <v>100</v>
      </c>
      <c r="H11" s="240"/>
      <c r="I11" s="240"/>
      <c r="J11" s="240"/>
      <c r="K11" s="240"/>
      <c r="L11" s="240"/>
      <c r="M11" s="240"/>
      <c r="N11" s="240"/>
      <c r="O11" s="240"/>
      <c r="P11" s="240"/>
      <c r="Q11" s="242" t="s">
        <v>24</v>
      </c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T11" s="124" t="s">
        <v>105</v>
      </c>
      <c r="AU11" s="124"/>
      <c r="AV11" s="124"/>
      <c r="AW11" s="124"/>
      <c r="AX11" s="124"/>
      <c r="AY11" s="124"/>
      <c r="AZ11" s="127" t="s">
        <v>127</v>
      </c>
      <c r="BA11" s="127"/>
      <c r="BB11" s="127"/>
      <c r="BC11" s="127"/>
      <c r="BD11" s="127"/>
      <c r="BE11" s="124" t="s">
        <v>104</v>
      </c>
      <c r="BF11" s="124"/>
      <c r="BG11" s="127"/>
      <c r="BH11" s="127"/>
      <c r="BI11" s="124" t="s">
        <v>103</v>
      </c>
      <c r="BJ11" s="124"/>
      <c r="BK11" s="127"/>
      <c r="BL11" s="127"/>
      <c r="BM11" s="124" t="s">
        <v>102</v>
      </c>
      <c r="BN11" s="124"/>
      <c r="BO11" s="28"/>
      <c r="BP11" s="28"/>
      <c r="BQ11" s="124" t="s">
        <v>21</v>
      </c>
      <c r="BR11" s="124"/>
      <c r="BS11" s="124"/>
      <c r="BT11" s="124"/>
      <c r="BU11" s="124"/>
      <c r="BV11" s="124"/>
      <c r="BW11" s="124"/>
      <c r="BX11" s="124"/>
      <c r="BY11" s="127"/>
      <c r="BZ11" s="127"/>
      <c r="CA11" s="127"/>
      <c r="CB11" s="127"/>
      <c r="CC11" s="127"/>
      <c r="CD11" s="127"/>
      <c r="CE11" s="376" t="s">
        <v>101</v>
      </c>
      <c r="CF11" s="376"/>
      <c r="CG11" s="376"/>
    </row>
    <row r="12" spans="7:85" ht="7.5" customHeight="1"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50"/>
      <c r="AT12" s="155"/>
      <c r="AU12" s="155"/>
      <c r="AV12" s="155"/>
      <c r="AW12" s="155"/>
      <c r="AX12" s="155"/>
      <c r="AY12" s="155"/>
      <c r="AZ12" s="128"/>
      <c r="BA12" s="128"/>
      <c r="BB12" s="128"/>
      <c r="BC12" s="128"/>
      <c r="BD12" s="128"/>
      <c r="BE12" s="155"/>
      <c r="BF12" s="155"/>
      <c r="BG12" s="128"/>
      <c r="BH12" s="128"/>
      <c r="BI12" s="155"/>
      <c r="BJ12" s="155"/>
      <c r="BK12" s="128"/>
      <c r="BL12" s="128"/>
      <c r="BM12" s="155"/>
      <c r="BN12" s="155"/>
      <c r="BO12" s="28"/>
      <c r="BP12" s="28"/>
      <c r="BQ12" s="155"/>
      <c r="BR12" s="155"/>
      <c r="BS12" s="155"/>
      <c r="BT12" s="155"/>
      <c r="BU12" s="155"/>
      <c r="BV12" s="155"/>
      <c r="BW12" s="155"/>
      <c r="BX12" s="155"/>
      <c r="BY12" s="128"/>
      <c r="BZ12" s="128"/>
      <c r="CA12" s="128"/>
      <c r="CB12" s="128"/>
      <c r="CC12" s="128"/>
      <c r="CD12" s="128"/>
      <c r="CE12" s="377"/>
      <c r="CF12" s="377"/>
      <c r="CG12" s="377"/>
    </row>
    <row r="13" spans="61:121" ht="7.5" customHeight="1"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DQ13"/>
    </row>
    <row r="14" spans="5:122" ht="7.5" customHeight="1">
      <c r="E14" s="125" t="s">
        <v>0</v>
      </c>
      <c r="F14" s="126"/>
      <c r="G14" s="254"/>
      <c r="H14" s="254"/>
      <c r="I14" s="254"/>
      <c r="J14" s="254"/>
      <c r="K14" s="254"/>
      <c r="L14" s="254"/>
      <c r="M14" s="255"/>
      <c r="N14" s="279" t="s">
        <v>1</v>
      </c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79" t="s">
        <v>3</v>
      </c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79" t="s">
        <v>2</v>
      </c>
      <c r="AM14" s="280"/>
      <c r="AN14" s="280"/>
      <c r="AO14" s="280"/>
      <c r="AP14" s="280"/>
      <c r="AQ14" s="280"/>
      <c r="AR14" s="280"/>
      <c r="AS14" s="280"/>
      <c r="AT14" s="280"/>
      <c r="AU14" s="280"/>
      <c r="AV14" s="280"/>
      <c r="AW14" s="280"/>
      <c r="AX14" s="280"/>
      <c r="AY14" s="280"/>
      <c r="AZ14" s="280"/>
      <c r="BA14" s="280"/>
      <c r="BB14" s="280"/>
      <c r="BC14" s="280"/>
      <c r="BD14" s="280"/>
      <c r="BE14" s="280"/>
      <c r="BF14" s="280"/>
      <c r="BG14" s="280"/>
      <c r="BH14" s="280"/>
      <c r="BI14" s="368" t="s">
        <v>4</v>
      </c>
      <c r="BJ14" s="369"/>
      <c r="BK14" s="369"/>
      <c r="BL14" s="369"/>
      <c r="BM14" s="369"/>
      <c r="BN14" s="369"/>
      <c r="BO14" s="369"/>
      <c r="BP14" s="369"/>
      <c r="BQ14" s="369"/>
      <c r="BR14" s="369"/>
      <c r="BS14" s="369"/>
      <c r="BT14" s="369"/>
      <c r="BU14" s="369"/>
      <c r="BV14" s="369"/>
      <c r="BW14" s="369"/>
      <c r="BX14" s="368" t="s">
        <v>5</v>
      </c>
      <c r="BY14" s="369"/>
      <c r="BZ14" s="369"/>
      <c r="CA14" s="369"/>
      <c r="CB14" s="369"/>
      <c r="CC14" s="369"/>
      <c r="CD14" s="369"/>
      <c r="CE14" s="369"/>
      <c r="CF14" s="369"/>
      <c r="CG14" s="369"/>
      <c r="DQ14"/>
      <c r="DR14" s="18"/>
    </row>
    <row r="15" spans="3:122" ht="7.5" customHeight="1">
      <c r="C15" s="8"/>
      <c r="D15" s="8"/>
      <c r="E15" s="256"/>
      <c r="F15" s="257"/>
      <c r="G15" s="257"/>
      <c r="H15" s="257"/>
      <c r="I15" s="257"/>
      <c r="J15" s="257"/>
      <c r="K15" s="257"/>
      <c r="L15" s="257"/>
      <c r="M15" s="258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1"/>
      <c r="BH15" s="281"/>
      <c r="BI15" s="369"/>
      <c r="BJ15" s="369"/>
      <c r="BK15" s="369"/>
      <c r="BL15" s="369"/>
      <c r="BM15" s="369"/>
      <c r="BN15" s="369"/>
      <c r="BO15" s="369"/>
      <c r="BP15" s="369"/>
      <c r="BQ15" s="369"/>
      <c r="BR15" s="369"/>
      <c r="BS15" s="369"/>
      <c r="BT15" s="369"/>
      <c r="BU15" s="369"/>
      <c r="BV15" s="369"/>
      <c r="BW15" s="369"/>
      <c r="BX15" s="369"/>
      <c r="BY15" s="369"/>
      <c r="BZ15" s="369"/>
      <c r="CA15" s="369"/>
      <c r="CB15" s="369"/>
      <c r="CC15" s="369"/>
      <c r="CD15" s="369"/>
      <c r="CE15" s="369"/>
      <c r="CF15" s="369"/>
      <c r="CG15" s="369"/>
      <c r="DQ15"/>
      <c r="DR15" s="18"/>
    </row>
    <row r="16" spans="5:122" ht="7.5" customHeight="1">
      <c r="E16" s="256"/>
      <c r="F16" s="257"/>
      <c r="G16" s="257"/>
      <c r="H16" s="257"/>
      <c r="I16" s="257"/>
      <c r="J16" s="257"/>
      <c r="K16" s="257"/>
      <c r="L16" s="257"/>
      <c r="M16" s="258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1"/>
      <c r="BD16" s="281"/>
      <c r="BE16" s="281"/>
      <c r="BF16" s="281"/>
      <c r="BG16" s="281"/>
      <c r="BH16" s="281"/>
      <c r="BI16" s="369"/>
      <c r="BJ16" s="369"/>
      <c r="BK16" s="369"/>
      <c r="BL16" s="369"/>
      <c r="BM16" s="369"/>
      <c r="BN16" s="369"/>
      <c r="BO16" s="369"/>
      <c r="BP16" s="369"/>
      <c r="BQ16" s="369"/>
      <c r="BR16" s="369"/>
      <c r="BS16" s="369"/>
      <c r="BT16" s="369"/>
      <c r="BU16" s="369"/>
      <c r="BV16" s="369"/>
      <c r="BW16" s="369"/>
      <c r="BX16" s="378" t="s">
        <v>12</v>
      </c>
      <c r="BY16" s="341"/>
      <c r="BZ16" s="341"/>
      <c r="CA16" s="341"/>
      <c r="CB16" s="342"/>
      <c r="CC16" s="340" t="s">
        <v>13</v>
      </c>
      <c r="CD16" s="341"/>
      <c r="CE16" s="341"/>
      <c r="CF16" s="342"/>
      <c r="CG16" s="343"/>
      <c r="DQ16"/>
      <c r="DR16" s="18"/>
    </row>
    <row r="17" spans="5:85" ht="7.5" customHeight="1">
      <c r="E17" s="259"/>
      <c r="F17" s="260"/>
      <c r="G17" s="260"/>
      <c r="H17" s="260"/>
      <c r="I17" s="260"/>
      <c r="J17" s="260"/>
      <c r="K17" s="260"/>
      <c r="L17" s="260"/>
      <c r="M17" s="26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  <c r="BI17" s="369"/>
      <c r="BJ17" s="369"/>
      <c r="BK17" s="369"/>
      <c r="BL17" s="369"/>
      <c r="BM17" s="369"/>
      <c r="BN17" s="369"/>
      <c r="BO17" s="369"/>
      <c r="BP17" s="369"/>
      <c r="BQ17" s="369"/>
      <c r="BR17" s="369"/>
      <c r="BS17" s="369"/>
      <c r="BT17" s="369"/>
      <c r="BU17" s="369"/>
      <c r="BV17" s="369"/>
      <c r="BW17" s="369"/>
      <c r="BX17" s="379"/>
      <c r="BY17" s="341"/>
      <c r="BZ17" s="341"/>
      <c r="CA17" s="341"/>
      <c r="CB17" s="342"/>
      <c r="CC17" s="341"/>
      <c r="CD17" s="341"/>
      <c r="CE17" s="341"/>
      <c r="CF17" s="342"/>
      <c r="CG17" s="343"/>
    </row>
    <row r="18" spans="5:92" ht="7.5" customHeight="1">
      <c r="E18" s="103" t="s">
        <v>26</v>
      </c>
      <c r="F18" s="104"/>
      <c r="G18" s="105"/>
      <c r="H18" s="94" t="s">
        <v>28</v>
      </c>
      <c r="I18" s="95"/>
      <c r="J18" s="95"/>
      <c r="K18" s="95"/>
      <c r="L18" s="95"/>
      <c r="M18" s="96"/>
      <c r="N18" s="173" t="s">
        <v>29</v>
      </c>
      <c r="O18" s="174"/>
      <c r="P18" s="174"/>
      <c r="Q18" s="174"/>
      <c r="R18" s="174"/>
      <c r="S18" s="174"/>
      <c r="T18" s="174"/>
      <c r="U18" s="174"/>
      <c r="V18" s="174"/>
      <c r="W18" s="174"/>
      <c r="X18" s="175"/>
      <c r="Y18" s="173" t="s">
        <v>31</v>
      </c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5"/>
      <c r="AL18" s="94" t="s">
        <v>32</v>
      </c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6"/>
      <c r="BJ18" s="33"/>
      <c r="BK18" s="33"/>
      <c r="BL18" s="33"/>
      <c r="BM18" s="33"/>
      <c r="BN18" s="22"/>
      <c r="BO18" s="22"/>
      <c r="BP18" s="22"/>
      <c r="BQ18" s="22"/>
      <c r="BR18" s="22"/>
      <c r="BS18" s="22"/>
      <c r="BT18" s="22"/>
      <c r="BU18" s="22"/>
      <c r="BV18" s="22"/>
      <c r="BW18" s="23"/>
      <c r="BX18" s="157"/>
      <c r="BY18" s="158"/>
      <c r="BZ18" s="158"/>
      <c r="CA18" s="158"/>
      <c r="CB18" s="189"/>
      <c r="CC18" s="190"/>
      <c r="CD18" s="158"/>
      <c r="CE18" s="158"/>
      <c r="CF18" s="158"/>
      <c r="CG18" s="159"/>
      <c r="CH18" s="94" t="s">
        <v>158</v>
      </c>
      <c r="CI18" s="95"/>
      <c r="CJ18" s="95"/>
      <c r="CK18" s="96"/>
      <c r="CL18" s="62"/>
      <c r="CM18" s="62"/>
      <c r="CN18" s="62"/>
    </row>
    <row r="19" spans="5:105" ht="7.5" customHeight="1">
      <c r="E19" s="106"/>
      <c r="F19" s="107"/>
      <c r="G19" s="108"/>
      <c r="H19" s="97"/>
      <c r="I19" s="98"/>
      <c r="J19" s="98"/>
      <c r="K19" s="98"/>
      <c r="L19" s="98"/>
      <c r="M19" s="99"/>
      <c r="N19" s="167"/>
      <c r="O19" s="168"/>
      <c r="P19" s="168"/>
      <c r="Q19" s="168"/>
      <c r="R19" s="168"/>
      <c r="S19" s="168"/>
      <c r="T19" s="168"/>
      <c r="U19" s="168"/>
      <c r="V19" s="168"/>
      <c r="W19" s="168"/>
      <c r="X19" s="169"/>
      <c r="Y19" s="167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9"/>
      <c r="AL19" s="97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9"/>
      <c r="BX19" s="160"/>
      <c r="BY19" s="148"/>
      <c r="BZ19" s="148"/>
      <c r="CA19" s="148"/>
      <c r="CB19" s="180"/>
      <c r="CC19" s="147"/>
      <c r="CD19" s="148"/>
      <c r="CE19" s="148"/>
      <c r="CF19" s="148"/>
      <c r="CG19" s="149"/>
      <c r="CH19" s="97"/>
      <c r="CI19" s="98"/>
      <c r="CJ19" s="98"/>
      <c r="CK19" s="99"/>
      <c r="CL19" s="62"/>
      <c r="CM19" s="62"/>
      <c r="CN19" s="62"/>
      <c r="CQ19" s="36"/>
      <c r="CR19" s="36"/>
      <c r="CS19" s="36"/>
      <c r="CT19" s="36"/>
      <c r="CU19" s="36"/>
      <c r="CV19" s="81" t="s">
        <v>127</v>
      </c>
      <c r="CW19" s="36"/>
      <c r="CX19" s="36"/>
      <c r="CY19" s="36"/>
      <c r="CZ19" s="36"/>
      <c r="DA19" s="36"/>
    </row>
    <row r="20" spans="5:105" ht="7.5" customHeight="1">
      <c r="E20" s="106"/>
      <c r="F20" s="107"/>
      <c r="G20" s="108"/>
      <c r="H20" s="97"/>
      <c r="I20" s="98"/>
      <c r="J20" s="98"/>
      <c r="K20" s="98"/>
      <c r="L20" s="98"/>
      <c r="M20" s="99"/>
      <c r="N20" s="167"/>
      <c r="O20" s="168"/>
      <c r="P20" s="168"/>
      <c r="Q20" s="168"/>
      <c r="R20" s="168"/>
      <c r="S20" s="168"/>
      <c r="T20" s="168"/>
      <c r="U20" s="168"/>
      <c r="V20" s="168"/>
      <c r="W20" s="168"/>
      <c r="X20" s="169"/>
      <c r="Y20" s="167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9"/>
      <c r="AL20" s="97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9"/>
      <c r="BX20" s="160"/>
      <c r="BY20" s="148"/>
      <c r="BZ20" s="148"/>
      <c r="CA20" s="148"/>
      <c r="CB20" s="180"/>
      <c r="CC20" s="147"/>
      <c r="CD20" s="148"/>
      <c r="CE20" s="148"/>
      <c r="CF20" s="148"/>
      <c r="CG20" s="149"/>
      <c r="CH20" s="97"/>
      <c r="CI20" s="98"/>
      <c r="CJ20" s="98"/>
      <c r="CK20" s="99"/>
      <c r="CL20" s="62"/>
      <c r="CM20" s="62"/>
      <c r="CN20" s="62"/>
      <c r="CQ20" s="81" t="s">
        <v>36</v>
      </c>
      <c r="CR20" s="81" t="s">
        <v>38</v>
      </c>
      <c r="CS20" s="81" t="s">
        <v>42</v>
      </c>
      <c r="CT20" s="82">
        <v>101</v>
      </c>
      <c r="CU20" s="81" t="s">
        <v>60</v>
      </c>
      <c r="CV20" s="84" t="s">
        <v>128</v>
      </c>
      <c r="CW20" s="36">
        <v>1</v>
      </c>
      <c r="CX20" s="36">
        <v>1</v>
      </c>
      <c r="CY20" s="36">
        <v>1</v>
      </c>
      <c r="CZ20" s="81" t="s">
        <v>113</v>
      </c>
      <c r="DA20" s="36"/>
    </row>
    <row r="21" spans="5:105" ht="7.5" customHeight="1">
      <c r="E21" s="106"/>
      <c r="F21" s="107"/>
      <c r="G21" s="108"/>
      <c r="H21" s="97"/>
      <c r="I21" s="98"/>
      <c r="J21" s="98"/>
      <c r="K21" s="98"/>
      <c r="L21" s="98"/>
      <c r="M21" s="99"/>
      <c r="N21" s="167"/>
      <c r="O21" s="168"/>
      <c r="P21" s="168"/>
      <c r="Q21" s="168"/>
      <c r="R21" s="168"/>
      <c r="S21" s="168"/>
      <c r="T21" s="168"/>
      <c r="U21" s="168"/>
      <c r="V21" s="168"/>
      <c r="W21" s="168"/>
      <c r="X21" s="169"/>
      <c r="Y21" s="167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9"/>
      <c r="AL21" s="97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9"/>
      <c r="BJ21" s="124" t="s">
        <v>33</v>
      </c>
      <c r="BK21" s="124"/>
      <c r="BL21" s="124"/>
      <c r="BM21" s="124"/>
      <c r="BN21" s="139"/>
      <c r="BO21" s="148"/>
      <c r="BP21" s="148"/>
      <c r="BQ21" s="148"/>
      <c r="BR21" s="148"/>
      <c r="BS21" s="148"/>
      <c r="BT21" s="148"/>
      <c r="BU21" s="148"/>
      <c r="BV21" s="30"/>
      <c r="BW21" s="10"/>
      <c r="BX21" s="160"/>
      <c r="BY21" s="148"/>
      <c r="BZ21" s="148"/>
      <c r="CA21" s="148"/>
      <c r="CB21" s="180"/>
      <c r="CC21" s="147"/>
      <c r="CD21" s="148"/>
      <c r="CE21" s="148"/>
      <c r="CF21" s="148"/>
      <c r="CG21" s="149"/>
      <c r="CH21" s="97"/>
      <c r="CI21" s="98"/>
      <c r="CJ21" s="98"/>
      <c r="CK21" s="99"/>
      <c r="CL21" s="62"/>
      <c r="CM21" s="62"/>
      <c r="CN21" s="62"/>
      <c r="CQ21" s="36"/>
      <c r="CR21" s="81" t="s">
        <v>39</v>
      </c>
      <c r="CS21" s="81" t="s">
        <v>41</v>
      </c>
      <c r="CT21" s="82">
        <v>201</v>
      </c>
      <c r="CU21" s="81" t="s">
        <v>61</v>
      </c>
      <c r="CV21" s="84" t="s">
        <v>129</v>
      </c>
      <c r="CW21" s="36">
        <v>2</v>
      </c>
      <c r="CX21" s="36">
        <v>2</v>
      </c>
      <c r="CY21" s="36">
        <v>2</v>
      </c>
      <c r="CZ21" s="81" t="s">
        <v>114</v>
      </c>
      <c r="DA21" s="36"/>
    </row>
    <row r="22" spans="5:105" ht="7.5" customHeight="1">
      <c r="E22" s="106"/>
      <c r="F22" s="107"/>
      <c r="G22" s="108"/>
      <c r="H22" s="97"/>
      <c r="I22" s="98"/>
      <c r="J22" s="98"/>
      <c r="K22" s="98"/>
      <c r="L22" s="98"/>
      <c r="M22" s="99"/>
      <c r="N22" s="167"/>
      <c r="O22" s="168"/>
      <c r="P22" s="168"/>
      <c r="Q22" s="168"/>
      <c r="R22" s="168"/>
      <c r="S22" s="168"/>
      <c r="T22" s="168"/>
      <c r="U22" s="168"/>
      <c r="V22" s="168"/>
      <c r="W22" s="168"/>
      <c r="X22" s="169"/>
      <c r="Y22" s="167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9"/>
      <c r="AL22" s="123" t="s">
        <v>33</v>
      </c>
      <c r="AM22" s="124"/>
      <c r="AN22" s="124"/>
      <c r="AO22" s="124"/>
      <c r="AP22" s="124"/>
      <c r="AQ22" s="124"/>
      <c r="AR22" s="124"/>
      <c r="AS22" s="124"/>
      <c r="AT22" s="28"/>
      <c r="AU22" s="124" t="s">
        <v>34</v>
      </c>
      <c r="AV22" s="124"/>
      <c r="AW22" s="124"/>
      <c r="AX22" s="124"/>
      <c r="AY22" s="124"/>
      <c r="AZ22" s="124"/>
      <c r="BA22" s="124"/>
      <c r="BB22" s="124"/>
      <c r="BC22" s="124"/>
      <c r="BD22" s="124"/>
      <c r="BE22" s="28"/>
      <c r="BF22" s="28"/>
      <c r="BG22" s="28"/>
      <c r="BH22" s="29"/>
      <c r="BI22" s="27"/>
      <c r="BJ22" s="155"/>
      <c r="BK22" s="155"/>
      <c r="BL22" s="155"/>
      <c r="BM22" s="155"/>
      <c r="BN22" s="162"/>
      <c r="BO22" s="162"/>
      <c r="BP22" s="162"/>
      <c r="BQ22" s="162"/>
      <c r="BR22" s="162"/>
      <c r="BS22" s="162"/>
      <c r="BT22" s="162"/>
      <c r="BU22" s="162"/>
      <c r="BV22" s="30"/>
      <c r="BW22" s="10"/>
      <c r="BX22" s="160"/>
      <c r="BY22" s="148"/>
      <c r="BZ22" s="148"/>
      <c r="CA22" s="148"/>
      <c r="CB22" s="180"/>
      <c r="CC22" s="147"/>
      <c r="CD22" s="148"/>
      <c r="CE22" s="148"/>
      <c r="CF22" s="148"/>
      <c r="CG22" s="149"/>
      <c r="CH22" s="97"/>
      <c r="CI22" s="98"/>
      <c r="CJ22" s="98"/>
      <c r="CK22" s="99"/>
      <c r="CL22" s="28"/>
      <c r="CM22" s="28"/>
      <c r="CN22" s="28"/>
      <c r="CQ22" s="36"/>
      <c r="CR22" s="36"/>
      <c r="CS22" s="81" t="s">
        <v>115</v>
      </c>
      <c r="CT22" s="82">
        <v>301</v>
      </c>
      <c r="CU22" s="36"/>
      <c r="CV22" s="84" t="s">
        <v>130</v>
      </c>
      <c r="CW22" s="36">
        <v>3</v>
      </c>
      <c r="CX22" s="36">
        <v>3</v>
      </c>
      <c r="CY22" s="36">
        <v>3</v>
      </c>
      <c r="CZ22" s="36"/>
      <c r="DA22" s="36"/>
    </row>
    <row r="23" spans="5:105" ht="7.5" customHeight="1">
      <c r="E23" s="106"/>
      <c r="F23" s="107"/>
      <c r="G23" s="108"/>
      <c r="H23" s="97"/>
      <c r="I23" s="98"/>
      <c r="J23" s="98"/>
      <c r="K23" s="98"/>
      <c r="L23" s="98"/>
      <c r="M23" s="99"/>
      <c r="N23" s="237"/>
      <c r="O23" s="238"/>
      <c r="P23" s="238"/>
      <c r="Q23" s="238"/>
      <c r="R23" s="238"/>
      <c r="S23" s="238"/>
      <c r="T23" s="238"/>
      <c r="U23" s="238"/>
      <c r="V23" s="238"/>
      <c r="W23" s="238"/>
      <c r="X23" s="239"/>
      <c r="Y23" s="237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9"/>
      <c r="AL23" s="202"/>
      <c r="AM23" s="203"/>
      <c r="AN23" s="203"/>
      <c r="AO23" s="203"/>
      <c r="AP23" s="203"/>
      <c r="AQ23" s="203"/>
      <c r="AR23" s="203"/>
      <c r="AS23" s="203"/>
      <c r="AT23" s="24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4"/>
      <c r="BF23" s="24"/>
      <c r="BG23" s="24"/>
      <c r="BH23" s="31"/>
      <c r="BI23" s="79"/>
      <c r="BJ23" s="79"/>
      <c r="BK23" s="79"/>
      <c r="BL23" s="79"/>
      <c r="BM23" s="79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182"/>
      <c r="BY23" s="151"/>
      <c r="BZ23" s="151"/>
      <c r="CA23" s="151"/>
      <c r="CB23" s="186"/>
      <c r="CC23" s="150"/>
      <c r="CD23" s="151"/>
      <c r="CE23" s="151"/>
      <c r="CF23" s="151"/>
      <c r="CG23" s="152"/>
      <c r="CH23" s="100"/>
      <c r="CI23" s="101"/>
      <c r="CJ23" s="101"/>
      <c r="CK23" s="102"/>
      <c r="CL23" s="28"/>
      <c r="CM23" s="28"/>
      <c r="CN23" s="28"/>
      <c r="CQ23" s="36"/>
      <c r="CR23" s="36"/>
      <c r="CS23" s="36"/>
      <c r="CT23" s="83">
        <v>401</v>
      </c>
      <c r="CU23" s="36"/>
      <c r="CV23" s="36"/>
      <c r="CW23" s="81">
        <v>4</v>
      </c>
      <c r="CX23" s="81">
        <v>4</v>
      </c>
      <c r="CY23" s="81">
        <v>4</v>
      </c>
      <c r="CZ23" s="36"/>
      <c r="DA23" s="36"/>
    </row>
    <row r="24" spans="5:105" ht="7.5" customHeight="1">
      <c r="E24" s="106"/>
      <c r="F24" s="107"/>
      <c r="G24" s="108"/>
      <c r="H24" s="97"/>
      <c r="I24" s="98"/>
      <c r="J24" s="98"/>
      <c r="K24" s="98"/>
      <c r="L24" s="98"/>
      <c r="M24" s="99"/>
      <c r="N24" s="232" t="s">
        <v>30</v>
      </c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32" t="s">
        <v>31</v>
      </c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191" t="s">
        <v>35</v>
      </c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10"/>
      <c r="BI24" s="285"/>
      <c r="BJ24" s="285"/>
      <c r="BK24" s="285"/>
      <c r="BL24" s="285"/>
      <c r="BM24" s="285"/>
      <c r="BN24" s="285"/>
      <c r="BO24" s="285"/>
      <c r="BP24" s="285"/>
      <c r="BQ24" s="285"/>
      <c r="BR24" s="285"/>
      <c r="BS24" s="285"/>
      <c r="BT24" s="285"/>
      <c r="BU24" s="285"/>
      <c r="BV24" s="285"/>
      <c r="BW24" s="285"/>
      <c r="BX24" s="184"/>
      <c r="BY24" s="145"/>
      <c r="BZ24" s="145"/>
      <c r="CA24" s="145"/>
      <c r="CB24" s="145"/>
      <c r="CC24" s="144"/>
      <c r="CD24" s="145"/>
      <c r="CE24" s="145"/>
      <c r="CF24" s="145"/>
      <c r="CG24" s="146"/>
      <c r="CH24" s="94" t="s">
        <v>151</v>
      </c>
      <c r="CI24" s="95"/>
      <c r="CJ24" s="95"/>
      <c r="CK24" s="96"/>
      <c r="CL24" s="28"/>
      <c r="CM24" s="28"/>
      <c r="CN24" s="28"/>
      <c r="CQ24" s="36"/>
      <c r="CR24" s="36"/>
      <c r="CS24" s="36"/>
      <c r="CT24" s="83">
        <v>501</v>
      </c>
      <c r="CU24" s="36"/>
      <c r="CW24" s="81">
        <v>5</v>
      </c>
      <c r="CX24" s="81">
        <v>5</v>
      </c>
      <c r="CY24" s="81">
        <v>5</v>
      </c>
      <c r="CZ24" s="36"/>
      <c r="DA24" s="36"/>
    </row>
    <row r="25" spans="5:105" ht="7.5" customHeight="1">
      <c r="E25" s="109"/>
      <c r="F25" s="110"/>
      <c r="G25" s="111"/>
      <c r="H25" s="100"/>
      <c r="I25" s="101"/>
      <c r="J25" s="101"/>
      <c r="K25" s="101"/>
      <c r="L25" s="101"/>
      <c r="M25" s="102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11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3"/>
      <c r="BI25" s="286"/>
      <c r="BJ25" s="286"/>
      <c r="BK25" s="286"/>
      <c r="BL25" s="286"/>
      <c r="BM25" s="286"/>
      <c r="BN25" s="286"/>
      <c r="BO25" s="286"/>
      <c r="BP25" s="286"/>
      <c r="BQ25" s="286"/>
      <c r="BR25" s="286"/>
      <c r="BS25" s="286"/>
      <c r="BT25" s="286"/>
      <c r="BU25" s="286"/>
      <c r="BV25" s="286"/>
      <c r="BW25" s="286"/>
      <c r="BX25" s="160"/>
      <c r="BY25" s="148"/>
      <c r="BZ25" s="148"/>
      <c r="CA25" s="148"/>
      <c r="CB25" s="148"/>
      <c r="CC25" s="147"/>
      <c r="CD25" s="148"/>
      <c r="CE25" s="148"/>
      <c r="CF25" s="148"/>
      <c r="CG25" s="149"/>
      <c r="CH25" s="100"/>
      <c r="CI25" s="101"/>
      <c r="CJ25" s="101"/>
      <c r="CK25" s="102"/>
      <c r="CL25" s="28"/>
      <c r="CM25" s="28"/>
      <c r="CN25" s="28"/>
      <c r="CW25" s="81">
        <v>6</v>
      </c>
      <c r="CX25" s="81">
        <v>6</v>
      </c>
      <c r="CY25" s="81">
        <v>6</v>
      </c>
      <c r="CZ25" s="36"/>
      <c r="DA25" s="36"/>
    </row>
    <row r="26" spans="5:105" ht="7.5" customHeight="1">
      <c r="E26" s="103" t="s">
        <v>72</v>
      </c>
      <c r="F26" s="104"/>
      <c r="G26" s="105"/>
      <c r="H26" s="94" t="s">
        <v>27</v>
      </c>
      <c r="I26" s="95"/>
      <c r="J26" s="95"/>
      <c r="K26" s="95"/>
      <c r="L26" s="95"/>
      <c r="M26" s="96"/>
      <c r="N26" s="230" t="s">
        <v>6</v>
      </c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0" t="s">
        <v>7</v>
      </c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322" t="s">
        <v>67</v>
      </c>
      <c r="AM26" s="295"/>
      <c r="AN26" s="295"/>
      <c r="AO26" s="295"/>
      <c r="AP26" s="295"/>
      <c r="AQ26" s="295"/>
      <c r="AR26" s="295"/>
      <c r="AS26" s="295"/>
      <c r="AT26" s="295"/>
      <c r="AU26" s="295"/>
      <c r="AV26" s="295"/>
      <c r="AW26" s="295"/>
      <c r="AX26" s="295"/>
      <c r="AY26" s="295"/>
      <c r="AZ26" s="295"/>
      <c r="BA26" s="295"/>
      <c r="BB26" s="295"/>
      <c r="BC26" s="295"/>
      <c r="BD26" s="295"/>
      <c r="BE26" s="254"/>
      <c r="BF26" s="254"/>
      <c r="BG26" s="254"/>
      <c r="BH26" s="255"/>
      <c r="BI26" s="254"/>
      <c r="BJ26" s="254"/>
      <c r="BK26" s="254"/>
      <c r="BL26" s="254"/>
      <c r="BM26" s="254"/>
      <c r="BN26" s="254"/>
      <c r="BO26" s="254"/>
      <c r="BP26" s="254"/>
      <c r="BQ26" s="254"/>
      <c r="BR26" s="254"/>
      <c r="BS26" s="254"/>
      <c r="BT26" s="254"/>
      <c r="BU26" s="254"/>
      <c r="BV26" s="254"/>
      <c r="BW26" s="254"/>
      <c r="BX26" s="157"/>
      <c r="BY26" s="158"/>
      <c r="BZ26" s="158"/>
      <c r="CA26" s="158"/>
      <c r="CB26" s="158"/>
      <c r="CC26" s="190"/>
      <c r="CD26" s="158"/>
      <c r="CE26" s="158"/>
      <c r="CF26" s="158"/>
      <c r="CG26" s="159"/>
      <c r="CH26" s="94" t="s">
        <v>151</v>
      </c>
      <c r="CI26" s="95"/>
      <c r="CJ26" s="95"/>
      <c r="CK26" s="96"/>
      <c r="CL26" s="62"/>
      <c r="CM26" s="62"/>
      <c r="CN26" s="62"/>
      <c r="CW26" s="81">
        <v>7</v>
      </c>
      <c r="CX26" s="81">
        <v>7</v>
      </c>
      <c r="CY26" s="81">
        <v>7</v>
      </c>
      <c r="CZ26" s="36"/>
      <c r="DA26" s="36"/>
    </row>
    <row r="27" spans="5:105" ht="7.5" customHeight="1">
      <c r="E27" s="106"/>
      <c r="F27" s="107"/>
      <c r="G27" s="108"/>
      <c r="H27" s="97"/>
      <c r="I27" s="98"/>
      <c r="J27" s="98"/>
      <c r="K27" s="98"/>
      <c r="L27" s="98"/>
      <c r="M27" s="99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335"/>
      <c r="AM27" s="336"/>
      <c r="AN27" s="336"/>
      <c r="AO27" s="336"/>
      <c r="AP27" s="336"/>
      <c r="AQ27" s="336"/>
      <c r="AR27" s="336"/>
      <c r="AS27" s="336"/>
      <c r="AT27" s="336"/>
      <c r="AU27" s="336"/>
      <c r="AV27" s="336"/>
      <c r="AW27" s="336"/>
      <c r="AX27" s="336"/>
      <c r="AY27" s="336"/>
      <c r="AZ27" s="336"/>
      <c r="BA27" s="336"/>
      <c r="BB27" s="336"/>
      <c r="BC27" s="336"/>
      <c r="BD27" s="336"/>
      <c r="BE27" s="370"/>
      <c r="BF27" s="370"/>
      <c r="BG27" s="370"/>
      <c r="BH27" s="371"/>
      <c r="BI27" s="370"/>
      <c r="BJ27" s="370"/>
      <c r="BK27" s="370"/>
      <c r="BL27" s="370"/>
      <c r="BM27" s="370"/>
      <c r="BN27" s="370"/>
      <c r="BO27" s="370"/>
      <c r="BP27" s="370"/>
      <c r="BQ27" s="370"/>
      <c r="BR27" s="370"/>
      <c r="BS27" s="370"/>
      <c r="BT27" s="370"/>
      <c r="BU27" s="370"/>
      <c r="BV27" s="370"/>
      <c r="BW27" s="370"/>
      <c r="BX27" s="182"/>
      <c r="BY27" s="151"/>
      <c r="BZ27" s="151"/>
      <c r="CA27" s="151"/>
      <c r="CB27" s="151"/>
      <c r="CC27" s="150"/>
      <c r="CD27" s="151"/>
      <c r="CE27" s="151"/>
      <c r="CF27" s="151"/>
      <c r="CG27" s="152"/>
      <c r="CH27" s="100"/>
      <c r="CI27" s="101"/>
      <c r="CJ27" s="101"/>
      <c r="CK27" s="102"/>
      <c r="CL27" s="62"/>
      <c r="CM27" s="62"/>
      <c r="CN27" s="62"/>
      <c r="CW27" s="81">
        <v>8</v>
      </c>
      <c r="CX27" s="81">
        <v>8</v>
      </c>
      <c r="CY27" s="81">
        <v>8</v>
      </c>
      <c r="CZ27" s="36"/>
      <c r="DA27" s="36"/>
    </row>
    <row r="28" spans="5:105" ht="7.5" customHeight="1">
      <c r="E28" s="106"/>
      <c r="F28" s="107"/>
      <c r="G28" s="108"/>
      <c r="H28" s="97"/>
      <c r="I28" s="98"/>
      <c r="J28" s="98"/>
      <c r="K28" s="98"/>
      <c r="L28" s="98"/>
      <c r="M28" s="99"/>
      <c r="N28" s="232" t="s">
        <v>29</v>
      </c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32" t="s">
        <v>31</v>
      </c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191" t="s">
        <v>37</v>
      </c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3"/>
      <c r="BI28" s="21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5"/>
      <c r="BX28" s="184"/>
      <c r="BY28" s="145"/>
      <c r="BZ28" s="145"/>
      <c r="CA28" s="145"/>
      <c r="CB28" s="145"/>
      <c r="CC28" s="144"/>
      <c r="CD28" s="145"/>
      <c r="CE28" s="145"/>
      <c r="CF28" s="145"/>
      <c r="CG28" s="146"/>
      <c r="CH28" s="94" t="s">
        <v>150</v>
      </c>
      <c r="CI28" s="95"/>
      <c r="CJ28" s="95"/>
      <c r="CK28" s="96"/>
      <c r="CL28" s="62"/>
      <c r="CM28" s="62"/>
      <c r="CN28" s="62"/>
      <c r="CW28" s="81">
        <v>9</v>
      </c>
      <c r="CX28" s="81">
        <v>9</v>
      </c>
      <c r="CY28" s="81">
        <v>9</v>
      </c>
      <c r="CZ28" s="36"/>
      <c r="DA28" s="36"/>
    </row>
    <row r="29" spans="5:105" ht="7.5" customHeight="1">
      <c r="E29" s="106"/>
      <c r="F29" s="107"/>
      <c r="G29" s="108"/>
      <c r="H29" s="97"/>
      <c r="I29" s="98"/>
      <c r="J29" s="98"/>
      <c r="K29" s="98"/>
      <c r="L29" s="98"/>
      <c r="M29" s="99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194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6"/>
      <c r="BI29" s="9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10"/>
      <c r="BX29" s="160"/>
      <c r="BY29" s="148"/>
      <c r="BZ29" s="148"/>
      <c r="CA29" s="148"/>
      <c r="CB29" s="148"/>
      <c r="CC29" s="147"/>
      <c r="CD29" s="148"/>
      <c r="CE29" s="148"/>
      <c r="CF29" s="148"/>
      <c r="CG29" s="149"/>
      <c r="CH29" s="97"/>
      <c r="CI29" s="98"/>
      <c r="CJ29" s="98"/>
      <c r="CK29" s="99"/>
      <c r="CL29" s="62"/>
      <c r="CM29" s="62"/>
      <c r="CN29" s="62"/>
      <c r="CW29" s="81">
        <v>10</v>
      </c>
      <c r="CX29" s="81">
        <v>10</v>
      </c>
      <c r="CY29" s="81">
        <v>10</v>
      </c>
      <c r="CZ29" s="36"/>
      <c r="DA29" s="36"/>
    </row>
    <row r="30" spans="5:105" ht="7.5" customHeight="1">
      <c r="E30" s="106"/>
      <c r="F30" s="107"/>
      <c r="G30" s="108"/>
      <c r="H30" s="97"/>
      <c r="I30" s="98"/>
      <c r="J30" s="98"/>
      <c r="K30" s="98"/>
      <c r="L30" s="98"/>
      <c r="M30" s="99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194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6"/>
      <c r="BI30" s="9"/>
      <c r="BJ30" s="367" t="s">
        <v>33</v>
      </c>
      <c r="BK30" s="367"/>
      <c r="BL30" s="367"/>
      <c r="BM30" s="367"/>
      <c r="BN30" s="367"/>
      <c r="BO30" s="200"/>
      <c r="BP30" s="200"/>
      <c r="BQ30" s="200"/>
      <c r="BR30" s="200"/>
      <c r="BS30" s="200"/>
      <c r="BT30" s="200"/>
      <c r="BU30" s="200"/>
      <c r="BV30" s="200"/>
      <c r="BW30" s="10"/>
      <c r="BX30" s="160"/>
      <c r="BY30" s="148"/>
      <c r="BZ30" s="148"/>
      <c r="CA30" s="148"/>
      <c r="CB30" s="148"/>
      <c r="CC30" s="147"/>
      <c r="CD30" s="148"/>
      <c r="CE30" s="148"/>
      <c r="CF30" s="148"/>
      <c r="CG30" s="149"/>
      <c r="CH30" s="97"/>
      <c r="CI30" s="98"/>
      <c r="CJ30" s="98"/>
      <c r="CK30" s="99"/>
      <c r="CL30" s="62"/>
      <c r="CM30" s="62"/>
      <c r="CN30" s="62"/>
      <c r="CW30" s="81">
        <v>11</v>
      </c>
      <c r="CX30" s="81">
        <v>11</v>
      </c>
      <c r="CY30" s="81">
        <v>11</v>
      </c>
      <c r="CZ30" s="36"/>
      <c r="DA30" s="36"/>
    </row>
    <row r="31" spans="5:105" ht="7.5" customHeight="1">
      <c r="E31" s="106"/>
      <c r="F31" s="107"/>
      <c r="G31" s="108"/>
      <c r="H31" s="97"/>
      <c r="I31" s="98"/>
      <c r="J31" s="98"/>
      <c r="K31" s="98"/>
      <c r="L31" s="98"/>
      <c r="M31" s="99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123" t="s">
        <v>33</v>
      </c>
      <c r="AM31" s="124"/>
      <c r="AN31" s="124"/>
      <c r="AO31" s="124"/>
      <c r="AP31" s="124"/>
      <c r="AQ31" s="124"/>
      <c r="AR31" s="124"/>
      <c r="AS31" s="28"/>
      <c r="AT31" s="124">
        <v>21756</v>
      </c>
      <c r="AU31" s="124"/>
      <c r="AV31" s="124"/>
      <c r="AW31" s="124"/>
      <c r="AX31" s="124"/>
      <c r="AY31" s="124"/>
      <c r="AZ31" s="124"/>
      <c r="BA31" s="350">
        <f>IF(BH7="","",IF(BH7="OVF","ADS","ADT"))</f>
      </c>
      <c r="BB31" s="350"/>
      <c r="BC31" s="350"/>
      <c r="BD31" s="350"/>
      <c r="BE31" s="350"/>
      <c r="BF31" s="28"/>
      <c r="BG31" s="28"/>
      <c r="BH31" s="29"/>
      <c r="BI31" s="9"/>
      <c r="BJ31" s="367"/>
      <c r="BK31" s="367"/>
      <c r="BL31" s="367"/>
      <c r="BM31" s="367"/>
      <c r="BN31" s="367"/>
      <c r="BO31" s="200"/>
      <c r="BP31" s="200"/>
      <c r="BQ31" s="200"/>
      <c r="BR31" s="200"/>
      <c r="BS31" s="200"/>
      <c r="BT31" s="200"/>
      <c r="BU31" s="200"/>
      <c r="BV31" s="200"/>
      <c r="BW31" s="10"/>
      <c r="BX31" s="160"/>
      <c r="BY31" s="148"/>
      <c r="BZ31" s="148"/>
      <c r="CA31" s="148"/>
      <c r="CB31" s="148"/>
      <c r="CC31" s="147"/>
      <c r="CD31" s="148"/>
      <c r="CE31" s="148"/>
      <c r="CF31" s="148"/>
      <c r="CG31" s="149"/>
      <c r="CH31" s="97"/>
      <c r="CI31" s="98"/>
      <c r="CJ31" s="98"/>
      <c r="CK31" s="99"/>
      <c r="CL31" s="28"/>
      <c r="CM31" s="28"/>
      <c r="CN31" s="28"/>
      <c r="CW31" s="81">
        <v>12</v>
      </c>
      <c r="CX31" s="81">
        <v>12</v>
      </c>
      <c r="CY31" s="81">
        <v>12</v>
      </c>
      <c r="CZ31" s="36"/>
      <c r="DA31" s="36"/>
    </row>
    <row r="32" spans="5:105" ht="7.5" customHeight="1">
      <c r="E32" s="109"/>
      <c r="F32" s="110"/>
      <c r="G32" s="111"/>
      <c r="H32" s="100"/>
      <c r="I32" s="101"/>
      <c r="J32" s="101"/>
      <c r="K32" s="101"/>
      <c r="L32" s="101"/>
      <c r="M32" s="102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154"/>
      <c r="AM32" s="155"/>
      <c r="AN32" s="155"/>
      <c r="AO32" s="155"/>
      <c r="AP32" s="155"/>
      <c r="AQ32" s="155"/>
      <c r="AR32" s="155"/>
      <c r="AS32" s="19"/>
      <c r="AT32" s="155"/>
      <c r="AU32" s="155"/>
      <c r="AV32" s="155"/>
      <c r="AW32" s="155"/>
      <c r="AX32" s="155"/>
      <c r="AY32" s="155"/>
      <c r="AZ32" s="155"/>
      <c r="BA32" s="351"/>
      <c r="BB32" s="351"/>
      <c r="BC32" s="351"/>
      <c r="BD32" s="351"/>
      <c r="BE32" s="351"/>
      <c r="BF32" s="19"/>
      <c r="BG32" s="19"/>
      <c r="BH32" s="43"/>
      <c r="BI32" s="11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3"/>
      <c r="BX32" s="161"/>
      <c r="BY32" s="162"/>
      <c r="BZ32" s="162"/>
      <c r="CA32" s="162"/>
      <c r="CB32" s="162"/>
      <c r="CC32" s="176"/>
      <c r="CD32" s="162"/>
      <c r="CE32" s="162"/>
      <c r="CF32" s="162"/>
      <c r="CG32" s="163"/>
      <c r="CH32" s="100"/>
      <c r="CI32" s="101"/>
      <c r="CJ32" s="101"/>
      <c r="CK32" s="102"/>
      <c r="CL32" s="28"/>
      <c r="CM32" s="28"/>
      <c r="CN32" s="28"/>
      <c r="CW32" s="81">
        <v>13</v>
      </c>
      <c r="CX32" s="81"/>
      <c r="CY32" s="81">
        <v>13</v>
      </c>
      <c r="CZ32" s="36"/>
      <c r="DA32" s="36"/>
    </row>
    <row r="33" spans="5:105" ht="7.5" customHeight="1">
      <c r="E33" s="103" t="s">
        <v>87</v>
      </c>
      <c r="F33" s="104"/>
      <c r="G33" s="105"/>
      <c r="H33" s="94" t="s">
        <v>160</v>
      </c>
      <c r="I33" s="95"/>
      <c r="J33" s="95"/>
      <c r="K33" s="95"/>
      <c r="L33" s="95"/>
      <c r="M33" s="96"/>
      <c r="N33" s="134" t="s">
        <v>29</v>
      </c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97" t="s">
        <v>161</v>
      </c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9"/>
      <c r="AL33" s="97" t="s">
        <v>162</v>
      </c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9"/>
      <c r="BI33" s="212" t="s">
        <v>55</v>
      </c>
      <c r="BJ33" s="212"/>
      <c r="BK33" s="212"/>
      <c r="BL33" s="212"/>
      <c r="BM33" s="212"/>
      <c r="BN33" s="212"/>
      <c r="BO33" s="212"/>
      <c r="BP33" s="212"/>
      <c r="BQ33" s="212"/>
      <c r="BR33" s="212"/>
      <c r="BS33" s="212"/>
      <c r="BT33" s="212"/>
      <c r="BU33" s="212"/>
      <c r="BV33" s="212"/>
      <c r="BW33" s="16"/>
      <c r="BX33" s="160"/>
      <c r="BY33" s="148"/>
      <c r="BZ33" s="148"/>
      <c r="CA33" s="148"/>
      <c r="CB33" s="148"/>
      <c r="CC33" s="147"/>
      <c r="CD33" s="148"/>
      <c r="CE33" s="148"/>
      <c r="CF33" s="148"/>
      <c r="CG33" s="149"/>
      <c r="CH33" s="94" t="s">
        <v>150</v>
      </c>
      <c r="CI33" s="95"/>
      <c r="CJ33" s="95"/>
      <c r="CK33" s="96"/>
      <c r="CL33" s="28"/>
      <c r="CM33" s="28"/>
      <c r="CN33" s="28"/>
      <c r="CW33" s="81">
        <v>14</v>
      </c>
      <c r="CX33" s="81"/>
      <c r="CY33" s="81">
        <v>14</v>
      </c>
      <c r="CZ33" s="36"/>
      <c r="DA33" s="36"/>
    </row>
    <row r="34" spans="5:105" ht="7.5" customHeight="1">
      <c r="E34" s="106"/>
      <c r="F34" s="107"/>
      <c r="G34" s="108"/>
      <c r="H34" s="97"/>
      <c r="I34" s="98"/>
      <c r="J34" s="98"/>
      <c r="K34" s="98"/>
      <c r="L34" s="98"/>
      <c r="M34" s="99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97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9"/>
      <c r="AL34" s="97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9"/>
      <c r="BI34" s="264"/>
      <c r="BJ34" s="264"/>
      <c r="BK34" s="264"/>
      <c r="BL34" s="264"/>
      <c r="BM34" s="264"/>
      <c r="BN34" s="264"/>
      <c r="BO34" s="264"/>
      <c r="BP34" s="264"/>
      <c r="BQ34" s="264"/>
      <c r="BR34" s="264"/>
      <c r="BS34" s="264"/>
      <c r="BT34" s="264"/>
      <c r="BU34" s="264"/>
      <c r="BV34" s="264"/>
      <c r="BW34" s="16"/>
      <c r="BX34" s="160"/>
      <c r="BY34" s="148"/>
      <c r="BZ34" s="148"/>
      <c r="CA34" s="148"/>
      <c r="CB34" s="148"/>
      <c r="CC34" s="147"/>
      <c r="CD34" s="148"/>
      <c r="CE34" s="148"/>
      <c r="CF34" s="148"/>
      <c r="CG34" s="149"/>
      <c r="CH34" s="97"/>
      <c r="CI34" s="98"/>
      <c r="CJ34" s="98"/>
      <c r="CK34" s="99"/>
      <c r="CL34" s="28"/>
      <c r="CM34" s="28"/>
      <c r="CN34" s="28"/>
      <c r="CW34" s="81">
        <v>15</v>
      </c>
      <c r="CX34" s="81"/>
      <c r="CY34" s="81">
        <v>15</v>
      </c>
      <c r="CZ34" s="36"/>
      <c r="DA34" s="36"/>
    </row>
    <row r="35" spans="5:105" ht="7.5" customHeight="1">
      <c r="E35" s="106"/>
      <c r="F35" s="107"/>
      <c r="G35" s="108"/>
      <c r="H35" s="97"/>
      <c r="I35" s="98"/>
      <c r="J35" s="98"/>
      <c r="K35" s="98"/>
      <c r="L35" s="98"/>
      <c r="M35" s="99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97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9"/>
      <c r="AL35" s="97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9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16"/>
      <c r="BX35" s="160"/>
      <c r="BY35" s="148"/>
      <c r="BZ35" s="148"/>
      <c r="CA35" s="148"/>
      <c r="CB35" s="148"/>
      <c r="CC35" s="147"/>
      <c r="CD35" s="148"/>
      <c r="CE35" s="148"/>
      <c r="CF35" s="148"/>
      <c r="CG35" s="149"/>
      <c r="CH35" s="97"/>
      <c r="CI35" s="98"/>
      <c r="CJ35" s="98"/>
      <c r="CK35" s="99"/>
      <c r="CL35" s="28"/>
      <c r="CM35" s="28"/>
      <c r="CN35" s="28"/>
      <c r="CW35" s="81">
        <v>16</v>
      </c>
      <c r="CX35" s="81"/>
      <c r="CY35" s="81">
        <v>16</v>
      </c>
      <c r="CZ35" s="36"/>
      <c r="DA35" s="36"/>
    </row>
    <row r="36" spans="5:105" ht="7.5" customHeight="1">
      <c r="E36" s="106"/>
      <c r="F36" s="107"/>
      <c r="G36" s="108"/>
      <c r="H36" s="97"/>
      <c r="I36" s="98"/>
      <c r="J36" s="98"/>
      <c r="K36" s="98"/>
      <c r="L36" s="98"/>
      <c r="M36" s="99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97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9"/>
      <c r="AL36" s="97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9"/>
      <c r="BI36" s="20"/>
      <c r="BJ36" s="20"/>
      <c r="BK36" s="253"/>
      <c r="BL36" s="253"/>
      <c r="BM36" s="253"/>
      <c r="BN36" s="253"/>
      <c r="BO36" s="253"/>
      <c r="BP36" s="253"/>
      <c r="BQ36" s="253"/>
      <c r="BR36" s="253"/>
      <c r="BS36" s="253"/>
      <c r="BT36" s="253"/>
      <c r="BU36" s="253"/>
      <c r="BV36" s="20"/>
      <c r="BW36" s="16"/>
      <c r="BX36" s="160"/>
      <c r="BY36" s="148"/>
      <c r="BZ36" s="148"/>
      <c r="CA36" s="148"/>
      <c r="CB36" s="148"/>
      <c r="CC36" s="147"/>
      <c r="CD36" s="148"/>
      <c r="CE36" s="148"/>
      <c r="CF36" s="148"/>
      <c r="CG36" s="149"/>
      <c r="CH36" s="97"/>
      <c r="CI36" s="98"/>
      <c r="CJ36" s="98"/>
      <c r="CK36" s="99"/>
      <c r="CL36" s="28"/>
      <c r="CM36" s="28"/>
      <c r="CN36" s="28"/>
      <c r="CW36" s="81">
        <v>17</v>
      </c>
      <c r="CX36" s="36"/>
      <c r="CY36" s="81">
        <v>17</v>
      </c>
      <c r="CZ36" s="36"/>
      <c r="DA36" s="36"/>
    </row>
    <row r="37" spans="5:105" ht="7.5" customHeight="1">
      <c r="E37" s="106"/>
      <c r="F37" s="107"/>
      <c r="G37" s="108"/>
      <c r="H37" s="97"/>
      <c r="I37" s="98"/>
      <c r="J37" s="98"/>
      <c r="K37" s="98"/>
      <c r="L37" s="98"/>
      <c r="M37" s="99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97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9"/>
      <c r="AL37" s="229" t="s">
        <v>54</v>
      </c>
      <c r="AM37" s="187"/>
      <c r="AN37" s="187"/>
      <c r="AO37" s="187"/>
      <c r="AP37" s="187"/>
      <c r="AQ37" s="187"/>
      <c r="AR37" s="187"/>
      <c r="AS37" s="187" t="str">
        <f>VLOOKUP(AJ5,CQ56:CS59,3,0)</f>
        <v>ﾌﾟﾛｸﾞﾗﾑVer.</v>
      </c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37"/>
      <c r="BH37" s="38"/>
      <c r="BI37" s="27"/>
      <c r="BJ37" s="20"/>
      <c r="BK37" s="253"/>
      <c r="BL37" s="253"/>
      <c r="BM37" s="253"/>
      <c r="BN37" s="253"/>
      <c r="BO37" s="253"/>
      <c r="BP37" s="253"/>
      <c r="BQ37" s="253"/>
      <c r="BR37" s="253"/>
      <c r="BS37" s="253"/>
      <c r="BT37" s="253"/>
      <c r="BU37" s="253"/>
      <c r="BV37" s="20"/>
      <c r="BW37" s="20"/>
      <c r="BX37" s="160"/>
      <c r="BY37" s="148"/>
      <c r="BZ37" s="148"/>
      <c r="CA37" s="148"/>
      <c r="CB37" s="148"/>
      <c r="CC37" s="147"/>
      <c r="CD37" s="148"/>
      <c r="CE37" s="148"/>
      <c r="CF37" s="148"/>
      <c r="CG37" s="149"/>
      <c r="CH37" s="97"/>
      <c r="CI37" s="98"/>
      <c r="CJ37" s="98"/>
      <c r="CK37" s="99"/>
      <c r="CL37" s="28"/>
      <c r="CM37" s="28"/>
      <c r="CN37" s="28"/>
      <c r="CW37" s="81">
        <v>18</v>
      </c>
      <c r="CX37" s="36"/>
      <c r="CY37" s="81">
        <v>18</v>
      </c>
      <c r="CZ37" s="36"/>
      <c r="DA37" s="36"/>
    </row>
    <row r="38" spans="5:105" ht="7.5" customHeight="1">
      <c r="E38" s="109"/>
      <c r="F38" s="110"/>
      <c r="G38" s="111"/>
      <c r="H38" s="100"/>
      <c r="I38" s="101"/>
      <c r="J38" s="101"/>
      <c r="K38" s="101"/>
      <c r="L38" s="101"/>
      <c r="M38" s="102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100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2"/>
      <c r="AL38" s="353"/>
      <c r="AM38" s="352"/>
      <c r="AN38" s="352"/>
      <c r="AO38" s="352"/>
      <c r="AP38" s="352"/>
      <c r="AQ38" s="352"/>
      <c r="AR38" s="352"/>
      <c r="AS38" s="352"/>
      <c r="AT38" s="352"/>
      <c r="AU38" s="352"/>
      <c r="AV38" s="352"/>
      <c r="AW38" s="352"/>
      <c r="AX38" s="352"/>
      <c r="AY38" s="352"/>
      <c r="AZ38" s="352"/>
      <c r="BA38" s="352"/>
      <c r="BB38" s="352"/>
      <c r="BC38" s="352"/>
      <c r="BD38" s="352"/>
      <c r="BE38" s="352"/>
      <c r="BF38" s="352"/>
      <c r="BG38" s="39"/>
      <c r="BH38" s="40"/>
      <c r="BI38" s="11"/>
      <c r="BJ38" s="12"/>
      <c r="BK38" s="12"/>
      <c r="BL38" s="12"/>
      <c r="BM38" s="12"/>
      <c r="BN38" s="12"/>
      <c r="BO38" s="12"/>
      <c r="BP38" s="12"/>
      <c r="BQ38" s="12"/>
      <c r="BR38" s="34"/>
      <c r="BS38" s="34"/>
      <c r="BT38" s="34"/>
      <c r="BU38" s="19"/>
      <c r="BV38" s="19"/>
      <c r="BW38" s="19"/>
      <c r="BX38" s="161"/>
      <c r="BY38" s="162"/>
      <c r="BZ38" s="162"/>
      <c r="CA38" s="162"/>
      <c r="CB38" s="162"/>
      <c r="CC38" s="176"/>
      <c r="CD38" s="162"/>
      <c r="CE38" s="162"/>
      <c r="CF38" s="162"/>
      <c r="CG38" s="163"/>
      <c r="CH38" s="100"/>
      <c r="CI38" s="101"/>
      <c r="CJ38" s="101"/>
      <c r="CK38" s="102"/>
      <c r="CL38" s="28"/>
      <c r="CM38" s="28"/>
      <c r="CN38" s="28"/>
      <c r="CW38" s="81">
        <v>19</v>
      </c>
      <c r="CX38" s="36"/>
      <c r="CY38" s="81">
        <v>19</v>
      </c>
      <c r="CZ38" s="36"/>
      <c r="DA38" s="36"/>
    </row>
    <row r="39" spans="5:105" ht="7.5" customHeight="1">
      <c r="E39" s="103" t="s">
        <v>96</v>
      </c>
      <c r="F39" s="104"/>
      <c r="G39" s="234"/>
      <c r="H39" s="94" t="s">
        <v>163</v>
      </c>
      <c r="I39" s="174"/>
      <c r="J39" s="174"/>
      <c r="K39" s="174"/>
      <c r="L39" s="174"/>
      <c r="M39" s="175"/>
      <c r="N39" s="230" t="s">
        <v>6</v>
      </c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134" t="s">
        <v>10</v>
      </c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94" t="s">
        <v>71</v>
      </c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6"/>
      <c r="BI39" s="35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3"/>
      <c r="BX39" s="345"/>
      <c r="BY39" s="345"/>
      <c r="BZ39" s="345"/>
      <c r="CA39" s="345"/>
      <c r="CB39" s="157"/>
      <c r="CC39" s="344"/>
      <c r="CD39" s="345"/>
      <c r="CE39" s="345"/>
      <c r="CF39" s="345"/>
      <c r="CG39" s="345"/>
      <c r="CH39" s="94" t="s">
        <v>151</v>
      </c>
      <c r="CI39" s="95"/>
      <c r="CJ39" s="95"/>
      <c r="CK39" s="96"/>
      <c r="CL39" s="28"/>
      <c r="CM39" s="28"/>
      <c r="CN39" s="28"/>
      <c r="CW39" s="81">
        <v>20</v>
      </c>
      <c r="CX39" s="36"/>
      <c r="CY39" s="81">
        <v>20</v>
      </c>
      <c r="CZ39" s="36"/>
      <c r="DA39" s="36"/>
    </row>
    <row r="40" spans="5:105" ht="7.5" customHeight="1">
      <c r="E40" s="216"/>
      <c r="F40" s="235"/>
      <c r="G40" s="218"/>
      <c r="H40" s="167"/>
      <c r="I40" s="168"/>
      <c r="J40" s="168"/>
      <c r="K40" s="168"/>
      <c r="L40" s="168"/>
      <c r="M40" s="169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97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9"/>
      <c r="BI40" s="9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10"/>
      <c r="BX40" s="346"/>
      <c r="BY40" s="346"/>
      <c r="BZ40" s="346"/>
      <c r="CA40" s="346"/>
      <c r="CB40" s="160"/>
      <c r="CC40" s="332"/>
      <c r="CD40" s="346"/>
      <c r="CE40" s="346"/>
      <c r="CF40" s="346"/>
      <c r="CG40" s="346"/>
      <c r="CH40" s="97"/>
      <c r="CI40" s="98"/>
      <c r="CJ40" s="98"/>
      <c r="CK40" s="99"/>
      <c r="CL40" s="28"/>
      <c r="CM40" s="28"/>
      <c r="CN40" s="28"/>
      <c r="CW40" s="81">
        <v>21</v>
      </c>
      <c r="CX40" s="36"/>
      <c r="CY40" s="81">
        <v>21</v>
      </c>
      <c r="CZ40" s="36"/>
      <c r="DA40" s="36"/>
    </row>
    <row r="41" spans="5:105" ht="7.5" customHeight="1">
      <c r="E41" s="216"/>
      <c r="F41" s="235"/>
      <c r="G41" s="218"/>
      <c r="H41" s="167"/>
      <c r="I41" s="168"/>
      <c r="J41" s="168"/>
      <c r="K41" s="168"/>
      <c r="L41" s="168"/>
      <c r="M41" s="169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97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9"/>
      <c r="BI41" s="9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10"/>
      <c r="BX41" s="346"/>
      <c r="BY41" s="346"/>
      <c r="BZ41" s="346"/>
      <c r="CA41" s="346"/>
      <c r="CB41" s="160"/>
      <c r="CC41" s="332"/>
      <c r="CD41" s="346"/>
      <c r="CE41" s="346"/>
      <c r="CF41" s="346"/>
      <c r="CG41" s="346"/>
      <c r="CH41" s="97"/>
      <c r="CI41" s="98"/>
      <c r="CJ41" s="98"/>
      <c r="CK41" s="99"/>
      <c r="CL41" s="28"/>
      <c r="CM41" s="28"/>
      <c r="CN41" s="28"/>
      <c r="CW41" s="81">
        <v>22</v>
      </c>
      <c r="CX41" s="36"/>
      <c r="CY41" s="81">
        <v>22</v>
      </c>
      <c r="CZ41" s="36"/>
      <c r="DA41" s="36"/>
    </row>
    <row r="42" spans="5:105" ht="7.5" customHeight="1">
      <c r="E42" s="216"/>
      <c r="F42" s="235"/>
      <c r="G42" s="218"/>
      <c r="H42" s="167"/>
      <c r="I42" s="168"/>
      <c r="J42" s="168"/>
      <c r="K42" s="168"/>
      <c r="L42" s="168"/>
      <c r="M42" s="169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129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1"/>
      <c r="BI42" s="32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6"/>
      <c r="BX42" s="346"/>
      <c r="BY42" s="346"/>
      <c r="BZ42" s="346"/>
      <c r="CA42" s="346"/>
      <c r="CB42" s="160"/>
      <c r="CC42" s="332"/>
      <c r="CD42" s="346"/>
      <c r="CE42" s="346"/>
      <c r="CF42" s="346"/>
      <c r="CG42" s="346"/>
      <c r="CH42" s="100"/>
      <c r="CI42" s="101"/>
      <c r="CJ42" s="101"/>
      <c r="CK42" s="102"/>
      <c r="CL42" s="28"/>
      <c r="CM42" s="28"/>
      <c r="CN42" s="28"/>
      <c r="CW42" s="81">
        <v>23</v>
      </c>
      <c r="CX42" s="36"/>
      <c r="CY42" s="81">
        <v>23</v>
      </c>
      <c r="CZ42" s="36"/>
      <c r="DA42" s="36"/>
    </row>
    <row r="43" spans="5:105" ht="7.5" customHeight="1">
      <c r="E43" s="216"/>
      <c r="F43" s="235"/>
      <c r="G43" s="218"/>
      <c r="H43" s="167"/>
      <c r="I43" s="168"/>
      <c r="J43" s="168"/>
      <c r="K43" s="168"/>
      <c r="L43" s="168"/>
      <c r="M43" s="169"/>
      <c r="N43" s="164" t="s">
        <v>9</v>
      </c>
      <c r="O43" s="165"/>
      <c r="P43" s="165"/>
      <c r="Q43" s="165"/>
      <c r="R43" s="165"/>
      <c r="S43" s="165"/>
      <c r="T43" s="165"/>
      <c r="U43" s="165"/>
      <c r="V43" s="165"/>
      <c r="W43" s="165"/>
      <c r="X43" s="166"/>
      <c r="Y43" s="178" t="s">
        <v>14</v>
      </c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208" t="s">
        <v>15</v>
      </c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10"/>
      <c r="BI43" s="121" t="s">
        <v>148</v>
      </c>
      <c r="BJ43" s="122"/>
      <c r="BK43" s="122"/>
      <c r="BL43" s="122"/>
      <c r="BM43" s="122"/>
      <c r="BN43" s="14"/>
      <c r="BO43" s="14"/>
      <c r="BP43" s="14"/>
      <c r="BQ43" s="14"/>
      <c r="BR43" s="14"/>
      <c r="BS43" s="14"/>
      <c r="BT43" s="14"/>
      <c r="BU43" s="14"/>
      <c r="BV43" s="14"/>
      <c r="BW43" s="15"/>
      <c r="BX43" s="184">
        <f>IF(BM45="","",IF(BM45&gt;=68.5,"○",""))</f>
      </c>
      <c r="BY43" s="145"/>
      <c r="BZ43" s="145"/>
      <c r="CA43" s="145"/>
      <c r="CB43" s="145"/>
      <c r="CC43" s="144">
        <f>IF(BM45="","",IF(BM45&lt;68.5,"○",""))</f>
      </c>
      <c r="CD43" s="145"/>
      <c r="CE43" s="145"/>
      <c r="CF43" s="145"/>
      <c r="CG43" s="146"/>
      <c r="CH43" s="94" t="s">
        <v>152</v>
      </c>
      <c r="CI43" s="95"/>
      <c r="CJ43" s="95"/>
      <c r="CK43" s="96"/>
      <c r="CL43" s="28"/>
      <c r="CM43" s="28"/>
      <c r="CN43" s="28"/>
      <c r="CW43" s="81">
        <v>24</v>
      </c>
      <c r="CX43" s="36"/>
      <c r="CY43" s="81">
        <v>24</v>
      </c>
      <c r="CZ43" s="36"/>
      <c r="DA43" s="36"/>
    </row>
    <row r="44" spans="5:105" ht="7.5" customHeight="1">
      <c r="E44" s="216"/>
      <c r="F44" s="235"/>
      <c r="G44" s="218"/>
      <c r="H44" s="167"/>
      <c r="I44" s="168"/>
      <c r="J44" s="168"/>
      <c r="K44" s="168"/>
      <c r="L44" s="168"/>
      <c r="M44" s="169"/>
      <c r="N44" s="167"/>
      <c r="O44" s="168"/>
      <c r="P44" s="168"/>
      <c r="Q44" s="168"/>
      <c r="R44" s="168"/>
      <c r="S44" s="168"/>
      <c r="T44" s="168"/>
      <c r="U44" s="168"/>
      <c r="V44" s="168"/>
      <c r="W44" s="168"/>
      <c r="X44" s="169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211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3"/>
      <c r="BI44" s="123"/>
      <c r="BJ44" s="124"/>
      <c r="BK44" s="124"/>
      <c r="BL44" s="124"/>
      <c r="BM44" s="124"/>
      <c r="BN44" s="8"/>
      <c r="BO44" s="8"/>
      <c r="BP44" s="8"/>
      <c r="BQ44" s="8"/>
      <c r="BR44" s="8"/>
      <c r="BS44" s="8"/>
      <c r="BT44" s="8"/>
      <c r="BU44" s="8"/>
      <c r="BV44" s="8"/>
      <c r="BW44" s="10"/>
      <c r="BX44" s="160"/>
      <c r="BY44" s="148"/>
      <c r="BZ44" s="148"/>
      <c r="CA44" s="148"/>
      <c r="CB44" s="148"/>
      <c r="CC44" s="147"/>
      <c r="CD44" s="148"/>
      <c r="CE44" s="148"/>
      <c r="CF44" s="148"/>
      <c r="CG44" s="149"/>
      <c r="CH44" s="97"/>
      <c r="CI44" s="98"/>
      <c r="CJ44" s="98"/>
      <c r="CK44" s="99"/>
      <c r="CL44" s="28"/>
      <c r="CM44" s="28"/>
      <c r="CN44" s="28"/>
      <c r="CW44" s="81">
        <v>25</v>
      </c>
      <c r="CX44" s="36"/>
      <c r="CY44" s="81">
        <v>25</v>
      </c>
      <c r="CZ44" s="36"/>
      <c r="DA44" s="36"/>
    </row>
    <row r="45" spans="5:105" ht="7.5" customHeight="1">
      <c r="E45" s="216"/>
      <c r="F45" s="235"/>
      <c r="G45" s="218"/>
      <c r="H45" s="167"/>
      <c r="I45" s="168"/>
      <c r="J45" s="168"/>
      <c r="K45" s="168"/>
      <c r="L45" s="168"/>
      <c r="M45" s="169"/>
      <c r="N45" s="167"/>
      <c r="O45" s="168"/>
      <c r="P45" s="168"/>
      <c r="Q45" s="168"/>
      <c r="R45" s="168"/>
      <c r="S45" s="168"/>
      <c r="T45" s="168"/>
      <c r="U45" s="168"/>
      <c r="V45" s="168"/>
      <c r="W45" s="168"/>
      <c r="X45" s="169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214" t="s">
        <v>69</v>
      </c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15"/>
      <c r="BI45" s="9"/>
      <c r="BJ45" s="8"/>
      <c r="BL45" s="17"/>
      <c r="BM45" s="348"/>
      <c r="BN45" s="348"/>
      <c r="BO45" s="348"/>
      <c r="BP45" s="348"/>
      <c r="BQ45" s="348"/>
      <c r="BR45" s="347" t="s">
        <v>56</v>
      </c>
      <c r="BS45" s="347"/>
      <c r="BT45" s="347"/>
      <c r="BU45" s="347"/>
      <c r="BV45" s="347"/>
      <c r="BW45" s="10"/>
      <c r="BX45" s="160"/>
      <c r="BY45" s="148"/>
      <c r="BZ45" s="148"/>
      <c r="CA45" s="148"/>
      <c r="CB45" s="148"/>
      <c r="CC45" s="147"/>
      <c r="CD45" s="148"/>
      <c r="CE45" s="148"/>
      <c r="CF45" s="148"/>
      <c r="CG45" s="149"/>
      <c r="CH45" s="97"/>
      <c r="CI45" s="98"/>
      <c r="CJ45" s="98"/>
      <c r="CK45" s="99"/>
      <c r="CL45" s="28"/>
      <c r="CM45" s="28"/>
      <c r="CN45" s="28"/>
      <c r="CW45" s="81">
        <v>26</v>
      </c>
      <c r="CX45" s="36"/>
      <c r="CY45" s="81">
        <v>26</v>
      </c>
      <c r="CZ45" s="36"/>
      <c r="DA45" s="36"/>
    </row>
    <row r="46" spans="5:105" ht="7.5" customHeight="1">
      <c r="E46" s="216"/>
      <c r="F46" s="235"/>
      <c r="G46" s="218"/>
      <c r="H46" s="167"/>
      <c r="I46" s="168"/>
      <c r="J46" s="168"/>
      <c r="K46" s="168"/>
      <c r="L46" s="168"/>
      <c r="M46" s="169"/>
      <c r="N46" s="167"/>
      <c r="O46" s="168"/>
      <c r="P46" s="168"/>
      <c r="Q46" s="168"/>
      <c r="R46" s="168"/>
      <c r="S46" s="168"/>
      <c r="T46" s="168"/>
      <c r="U46" s="168"/>
      <c r="V46" s="168"/>
      <c r="W46" s="168"/>
      <c r="X46" s="169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216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8"/>
      <c r="BI46" s="9"/>
      <c r="BJ46" s="8"/>
      <c r="BK46" s="17"/>
      <c r="BL46" s="17"/>
      <c r="BM46" s="349"/>
      <c r="BN46" s="349"/>
      <c r="BO46" s="349"/>
      <c r="BP46" s="349"/>
      <c r="BQ46" s="349"/>
      <c r="BR46" s="347"/>
      <c r="BS46" s="347"/>
      <c r="BT46" s="347"/>
      <c r="BU46" s="347"/>
      <c r="BV46" s="347"/>
      <c r="BW46" s="10"/>
      <c r="BX46" s="160"/>
      <c r="BY46" s="148"/>
      <c r="BZ46" s="148"/>
      <c r="CA46" s="148"/>
      <c r="CB46" s="148"/>
      <c r="CC46" s="147"/>
      <c r="CD46" s="148"/>
      <c r="CE46" s="148"/>
      <c r="CF46" s="148"/>
      <c r="CG46" s="149"/>
      <c r="CH46" s="97"/>
      <c r="CI46" s="98"/>
      <c r="CJ46" s="98"/>
      <c r="CK46" s="99"/>
      <c r="CL46" s="28"/>
      <c r="CM46" s="28"/>
      <c r="CN46" s="28"/>
      <c r="CW46" s="81">
        <v>27</v>
      </c>
      <c r="CX46" s="36"/>
      <c r="CY46" s="81">
        <v>27</v>
      </c>
      <c r="CZ46" s="36"/>
      <c r="DA46" s="36"/>
    </row>
    <row r="47" spans="5:105" ht="7.5" customHeight="1">
      <c r="E47" s="219"/>
      <c r="F47" s="220"/>
      <c r="G47" s="221"/>
      <c r="H47" s="170"/>
      <c r="I47" s="171"/>
      <c r="J47" s="171"/>
      <c r="K47" s="171"/>
      <c r="L47" s="171"/>
      <c r="M47" s="172"/>
      <c r="N47" s="170"/>
      <c r="O47" s="171"/>
      <c r="P47" s="171"/>
      <c r="Q47" s="171"/>
      <c r="R47" s="171"/>
      <c r="S47" s="171"/>
      <c r="T47" s="171"/>
      <c r="U47" s="171"/>
      <c r="V47" s="171"/>
      <c r="W47" s="171"/>
      <c r="X47" s="172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219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0"/>
      <c r="BE47" s="220"/>
      <c r="BF47" s="220"/>
      <c r="BG47" s="220"/>
      <c r="BH47" s="221"/>
      <c r="BI47" s="9"/>
      <c r="BJ47" s="30"/>
      <c r="BK47" s="30"/>
      <c r="BL47" s="30"/>
      <c r="BM47" s="257"/>
      <c r="BN47" s="257"/>
      <c r="BO47" s="257"/>
      <c r="BP47" s="257"/>
      <c r="BQ47" s="257"/>
      <c r="BR47" s="257"/>
      <c r="BS47" s="257"/>
      <c r="BT47" s="257"/>
      <c r="BU47" s="30"/>
      <c r="BV47" s="30"/>
      <c r="BW47" s="10"/>
      <c r="BX47" s="161"/>
      <c r="BY47" s="162"/>
      <c r="BZ47" s="162"/>
      <c r="CA47" s="162"/>
      <c r="CB47" s="162"/>
      <c r="CC47" s="176"/>
      <c r="CD47" s="162"/>
      <c r="CE47" s="162"/>
      <c r="CF47" s="162"/>
      <c r="CG47" s="163"/>
      <c r="CH47" s="100"/>
      <c r="CI47" s="101"/>
      <c r="CJ47" s="101"/>
      <c r="CK47" s="102"/>
      <c r="CL47" s="28"/>
      <c r="CM47" s="28"/>
      <c r="CN47" s="28"/>
      <c r="CW47" s="81">
        <v>28</v>
      </c>
      <c r="CX47" s="36"/>
      <c r="CY47" s="81">
        <v>28</v>
      </c>
      <c r="CZ47" s="36"/>
      <c r="DA47" s="36"/>
    </row>
    <row r="48" spans="5:105" ht="7.5" customHeight="1">
      <c r="E48" s="103" t="s">
        <v>95</v>
      </c>
      <c r="F48" s="104"/>
      <c r="G48" s="354"/>
      <c r="H48" s="94" t="s">
        <v>164</v>
      </c>
      <c r="I48" s="174"/>
      <c r="J48" s="174"/>
      <c r="K48" s="174"/>
      <c r="L48" s="174"/>
      <c r="M48" s="175"/>
      <c r="N48" s="230" t="s">
        <v>44</v>
      </c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134" t="s">
        <v>46</v>
      </c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94" t="s">
        <v>70</v>
      </c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125" t="s">
        <v>132</v>
      </c>
      <c r="BJ48" s="126"/>
      <c r="BK48" s="126"/>
      <c r="BL48" s="126"/>
      <c r="BM48" s="126"/>
      <c r="BN48" s="126"/>
      <c r="BO48" s="22"/>
      <c r="BP48" s="22"/>
      <c r="BQ48" s="22"/>
      <c r="BR48" s="22"/>
      <c r="BS48" s="22"/>
      <c r="BT48" s="22"/>
      <c r="BU48" s="22"/>
      <c r="BV48" s="22"/>
      <c r="BW48" s="23"/>
      <c r="BX48" s="159">
        <f>IF(BO49="","",IF(AND(-105&lt;=BO49,105&gt;=BO49),"○",""))</f>
      </c>
      <c r="BY48" s="345"/>
      <c r="BZ48" s="345"/>
      <c r="CA48" s="345"/>
      <c r="CB48" s="157"/>
      <c r="CC48" s="344">
        <f>IF(BO49="","",IF(AND(-105&gt;BO49,105&lt;BO49),"○",""))</f>
      </c>
      <c r="CD48" s="345"/>
      <c r="CE48" s="345"/>
      <c r="CF48" s="345"/>
      <c r="CG48" s="345"/>
      <c r="CH48" s="94" t="s">
        <v>153</v>
      </c>
      <c r="CI48" s="95"/>
      <c r="CJ48" s="95"/>
      <c r="CK48" s="96"/>
      <c r="CL48" s="28"/>
      <c r="CM48" s="28"/>
      <c r="CN48" s="28"/>
      <c r="CW48" s="81">
        <v>29</v>
      </c>
      <c r="CX48" s="36"/>
      <c r="CY48" s="81">
        <v>29</v>
      </c>
      <c r="CZ48" s="36"/>
      <c r="DA48" s="36"/>
    </row>
    <row r="49" spans="5:105" ht="7.5" customHeight="1">
      <c r="E49" s="355"/>
      <c r="F49" s="356"/>
      <c r="G49" s="357"/>
      <c r="H49" s="167"/>
      <c r="I49" s="168"/>
      <c r="J49" s="168"/>
      <c r="K49" s="168"/>
      <c r="L49" s="168"/>
      <c r="M49" s="169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97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123"/>
      <c r="BJ49" s="124"/>
      <c r="BK49" s="124"/>
      <c r="BL49" s="124"/>
      <c r="BM49" s="124"/>
      <c r="BN49" s="124"/>
      <c r="BO49" s="127"/>
      <c r="BP49" s="127"/>
      <c r="BQ49" s="127"/>
      <c r="BR49" s="127"/>
      <c r="BS49" s="127"/>
      <c r="BT49" s="127"/>
      <c r="BU49" s="124" t="s">
        <v>131</v>
      </c>
      <c r="BV49" s="124"/>
      <c r="BW49" s="10"/>
      <c r="BX49" s="149"/>
      <c r="BY49" s="346"/>
      <c r="BZ49" s="346"/>
      <c r="CA49" s="346"/>
      <c r="CB49" s="160"/>
      <c r="CC49" s="332"/>
      <c r="CD49" s="346"/>
      <c r="CE49" s="346"/>
      <c r="CF49" s="346"/>
      <c r="CG49" s="346"/>
      <c r="CH49" s="97"/>
      <c r="CI49" s="98"/>
      <c r="CJ49" s="98"/>
      <c r="CK49" s="99"/>
      <c r="CL49" s="28"/>
      <c r="CM49" s="28"/>
      <c r="CN49" s="28"/>
      <c r="CW49" s="81">
        <v>30</v>
      </c>
      <c r="CX49" s="36"/>
      <c r="CY49" s="81">
        <v>30</v>
      </c>
      <c r="CZ49" s="36"/>
      <c r="DA49" s="36"/>
    </row>
    <row r="50" spans="5:105" ht="7.5" customHeight="1">
      <c r="E50" s="355"/>
      <c r="F50" s="356"/>
      <c r="G50" s="357"/>
      <c r="H50" s="167"/>
      <c r="I50" s="168"/>
      <c r="J50" s="168"/>
      <c r="K50" s="168"/>
      <c r="L50" s="168"/>
      <c r="M50" s="169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97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"/>
      <c r="BJ50" s="30"/>
      <c r="BK50" s="30"/>
      <c r="BL50" s="30"/>
      <c r="BM50" s="30"/>
      <c r="BN50" s="30"/>
      <c r="BO50" s="128"/>
      <c r="BP50" s="128"/>
      <c r="BQ50" s="128"/>
      <c r="BR50" s="128"/>
      <c r="BS50" s="128"/>
      <c r="BT50" s="128"/>
      <c r="BU50" s="124"/>
      <c r="BV50" s="124"/>
      <c r="BW50" s="10"/>
      <c r="BX50" s="149"/>
      <c r="BY50" s="346"/>
      <c r="BZ50" s="346"/>
      <c r="CA50" s="346"/>
      <c r="CB50" s="160"/>
      <c r="CC50" s="332"/>
      <c r="CD50" s="346"/>
      <c r="CE50" s="346"/>
      <c r="CF50" s="346"/>
      <c r="CG50" s="346"/>
      <c r="CH50" s="97"/>
      <c r="CI50" s="98"/>
      <c r="CJ50" s="98"/>
      <c r="CK50" s="99"/>
      <c r="CL50" s="28"/>
      <c r="CM50" s="28"/>
      <c r="CN50" s="28"/>
      <c r="CW50" s="81">
        <v>31</v>
      </c>
      <c r="CX50" s="36"/>
      <c r="CY50" s="81">
        <v>31</v>
      </c>
      <c r="CZ50" s="36"/>
      <c r="DA50" s="36"/>
    </row>
    <row r="51" spans="5:105" ht="7.5" customHeight="1">
      <c r="E51" s="355"/>
      <c r="F51" s="356"/>
      <c r="G51" s="357"/>
      <c r="H51" s="167"/>
      <c r="I51" s="168"/>
      <c r="J51" s="168"/>
      <c r="K51" s="168"/>
      <c r="L51" s="168"/>
      <c r="M51" s="169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129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32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6"/>
      <c r="BX51" s="149"/>
      <c r="BY51" s="346"/>
      <c r="BZ51" s="346"/>
      <c r="CA51" s="346"/>
      <c r="CB51" s="160"/>
      <c r="CC51" s="332"/>
      <c r="CD51" s="346"/>
      <c r="CE51" s="346"/>
      <c r="CF51" s="346"/>
      <c r="CG51" s="346"/>
      <c r="CH51" s="100"/>
      <c r="CI51" s="101"/>
      <c r="CJ51" s="101"/>
      <c r="CK51" s="102"/>
      <c r="CL51" s="28"/>
      <c r="CM51" s="28"/>
      <c r="CN51" s="28"/>
      <c r="CW51" s="36">
        <v>32</v>
      </c>
      <c r="CX51" s="36"/>
      <c r="CY51" s="36"/>
      <c r="CZ51" s="36"/>
      <c r="DA51" s="36"/>
    </row>
    <row r="52" spans="5:105" ht="7.5" customHeight="1">
      <c r="E52" s="355"/>
      <c r="F52" s="356"/>
      <c r="G52" s="357"/>
      <c r="H52" s="167"/>
      <c r="I52" s="168"/>
      <c r="J52" s="168"/>
      <c r="K52" s="168"/>
      <c r="L52" s="168"/>
      <c r="M52" s="169"/>
      <c r="N52" s="222" t="s">
        <v>45</v>
      </c>
      <c r="O52" s="365"/>
      <c r="P52" s="365"/>
      <c r="Q52" s="365"/>
      <c r="R52" s="365"/>
      <c r="S52" s="365"/>
      <c r="T52" s="365"/>
      <c r="U52" s="365"/>
      <c r="V52" s="365"/>
      <c r="W52" s="365"/>
      <c r="X52" s="365"/>
      <c r="Y52" s="232" t="s">
        <v>47</v>
      </c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 t="s">
        <v>48</v>
      </c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  <c r="BG52" s="222"/>
      <c r="BH52" s="164"/>
      <c r="BI52" s="123" t="s">
        <v>133</v>
      </c>
      <c r="BJ52" s="124"/>
      <c r="BK52" s="124"/>
      <c r="BL52" s="124"/>
      <c r="BM52" s="28"/>
      <c r="BN52" s="127"/>
      <c r="BO52" s="127"/>
      <c r="BP52" s="127"/>
      <c r="BQ52" s="127"/>
      <c r="BR52" s="127"/>
      <c r="BS52" s="127"/>
      <c r="BT52" s="124" t="s">
        <v>134</v>
      </c>
      <c r="BU52" s="124"/>
      <c r="BV52" s="124"/>
      <c r="BW52" s="29"/>
      <c r="BX52" s="146">
        <f>IF(BN52="","",IF(BN52&lt;=10,"○",""))</f>
      </c>
      <c r="BY52" s="361"/>
      <c r="BZ52" s="361"/>
      <c r="CA52" s="361"/>
      <c r="CB52" s="184"/>
      <c r="CC52" s="363">
        <f>IF(BN52="","",IF(BN52&gt;10,"○",""))</f>
      </c>
      <c r="CD52" s="361"/>
      <c r="CE52" s="361"/>
      <c r="CF52" s="361"/>
      <c r="CG52" s="361"/>
      <c r="CH52" s="94" t="s">
        <v>149</v>
      </c>
      <c r="CI52" s="95"/>
      <c r="CJ52" s="95"/>
      <c r="CK52" s="96"/>
      <c r="CL52" s="28"/>
      <c r="CM52" s="28"/>
      <c r="CN52" s="28"/>
      <c r="CW52" s="36">
        <v>33</v>
      </c>
      <c r="CX52" s="36"/>
      <c r="CY52" s="36"/>
      <c r="CZ52" s="36"/>
      <c r="DA52" s="36"/>
    </row>
    <row r="53" spans="5:105" ht="7.5" customHeight="1">
      <c r="E53" s="355"/>
      <c r="F53" s="356"/>
      <c r="G53" s="357"/>
      <c r="H53" s="167"/>
      <c r="I53" s="168"/>
      <c r="J53" s="168"/>
      <c r="K53" s="168"/>
      <c r="L53" s="168"/>
      <c r="M53" s="169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/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G53" s="223"/>
      <c r="BH53" s="167"/>
      <c r="BI53" s="123"/>
      <c r="BJ53" s="124"/>
      <c r="BK53" s="124"/>
      <c r="BL53" s="124"/>
      <c r="BM53" s="28"/>
      <c r="BN53" s="128"/>
      <c r="BO53" s="128"/>
      <c r="BP53" s="128"/>
      <c r="BQ53" s="128"/>
      <c r="BR53" s="128"/>
      <c r="BS53" s="128"/>
      <c r="BT53" s="124"/>
      <c r="BU53" s="124"/>
      <c r="BV53" s="124"/>
      <c r="BW53" s="29"/>
      <c r="BX53" s="149"/>
      <c r="BY53" s="346"/>
      <c r="BZ53" s="346"/>
      <c r="CA53" s="346"/>
      <c r="CB53" s="160"/>
      <c r="CC53" s="332"/>
      <c r="CD53" s="346"/>
      <c r="CE53" s="346"/>
      <c r="CF53" s="346"/>
      <c r="CG53" s="346"/>
      <c r="CH53" s="97"/>
      <c r="CI53" s="98"/>
      <c r="CJ53" s="98"/>
      <c r="CK53" s="99"/>
      <c r="CL53" s="62"/>
      <c r="CM53" s="62"/>
      <c r="CN53" s="62"/>
      <c r="CW53" s="36">
        <v>34</v>
      </c>
      <c r="CX53" s="36"/>
      <c r="CY53" s="36"/>
      <c r="CZ53" s="36"/>
      <c r="DA53" s="36"/>
    </row>
    <row r="54" spans="5:105" ht="7.5" customHeight="1">
      <c r="E54" s="358"/>
      <c r="F54" s="359"/>
      <c r="G54" s="360"/>
      <c r="H54" s="170"/>
      <c r="I54" s="171"/>
      <c r="J54" s="171"/>
      <c r="K54" s="171"/>
      <c r="L54" s="171"/>
      <c r="M54" s="172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24"/>
      <c r="AM54" s="224"/>
      <c r="AN54" s="224"/>
      <c r="AO54" s="224"/>
      <c r="AP54" s="224"/>
      <c r="AQ54" s="224"/>
      <c r="AR54" s="224"/>
      <c r="AS54" s="224"/>
      <c r="AT54" s="224"/>
      <c r="AU54" s="224"/>
      <c r="AV54" s="224"/>
      <c r="AW54" s="224"/>
      <c r="AX54" s="224"/>
      <c r="AY54" s="224"/>
      <c r="AZ54" s="224"/>
      <c r="BA54" s="224"/>
      <c r="BB54" s="224"/>
      <c r="BC54" s="224"/>
      <c r="BD54" s="224"/>
      <c r="BE54" s="224"/>
      <c r="BF54" s="224"/>
      <c r="BG54" s="224"/>
      <c r="BH54" s="170"/>
      <c r="BI54" s="54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43"/>
      <c r="BX54" s="163"/>
      <c r="BY54" s="362"/>
      <c r="BZ54" s="362"/>
      <c r="CA54" s="362"/>
      <c r="CB54" s="161"/>
      <c r="CC54" s="364"/>
      <c r="CD54" s="362"/>
      <c r="CE54" s="362"/>
      <c r="CF54" s="362"/>
      <c r="CG54" s="362"/>
      <c r="CH54" s="100"/>
      <c r="CI54" s="101"/>
      <c r="CJ54" s="101"/>
      <c r="CK54" s="102"/>
      <c r="CL54" s="62"/>
      <c r="CM54" s="62"/>
      <c r="CN54" s="62"/>
      <c r="CW54" s="36"/>
      <c r="CX54" s="36"/>
      <c r="CY54" s="36"/>
      <c r="CZ54" s="36"/>
      <c r="DA54" s="36"/>
    </row>
    <row r="55" spans="5:92" ht="7.5" customHeight="1">
      <c r="E55" s="103" t="s">
        <v>98</v>
      </c>
      <c r="F55" s="104"/>
      <c r="G55" s="105"/>
      <c r="H55" s="173" t="s">
        <v>165</v>
      </c>
      <c r="I55" s="174"/>
      <c r="J55" s="174"/>
      <c r="K55" s="174"/>
      <c r="L55" s="174"/>
      <c r="M55" s="175"/>
      <c r="N55" s="223" t="s">
        <v>29</v>
      </c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23" t="s">
        <v>49</v>
      </c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1"/>
      <c r="AL55" s="288" t="s">
        <v>32</v>
      </c>
      <c r="AM55" s="289"/>
      <c r="AN55" s="289"/>
      <c r="AO55" s="289"/>
      <c r="AP55" s="289"/>
      <c r="AQ55" s="289"/>
      <c r="AR55" s="289"/>
      <c r="AS55" s="289"/>
      <c r="AT55" s="289"/>
      <c r="AU55" s="289"/>
      <c r="AV55" s="289"/>
      <c r="AW55" s="289"/>
      <c r="AX55" s="289"/>
      <c r="AY55" s="289"/>
      <c r="AZ55" s="289"/>
      <c r="BA55" s="289"/>
      <c r="BB55" s="289"/>
      <c r="BC55" s="289"/>
      <c r="BD55" s="289"/>
      <c r="BE55" s="289"/>
      <c r="BF55" s="289"/>
      <c r="BG55" s="289"/>
      <c r="BH55" s="290"/>
      <c r="BI55" s="125" t="s">
        <v>33</v>
      </c>
      <c r="BJ55" s="126"/>
      <c r="BK55" s="126"/>
      <c r="BL55" s="126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9"/>
      <c r="BX55" s="138"/>
      <c r="BY55" s="148"/>
      <c r="BZ55" s="148"/>
      <c r="CA55" s="148"/>
      <c r="CB55" s="148"/>
      <c r="CC55" s="147"/>
      <c r="CD55" s="148"/>
      <c r="CE55" s="148"/>
      <c r="CF55" s="148"/>
      <c r="CG55" s="149"/>
      <c r="CH55" s="94" t="s">
        <v>150</v>
      </c>
      <c r="CI55" s="95"/>
      <c r="CJ55" s="95"/>
      <c r="CK55" s="96"/>
      <c r="CL55" s="62"/>
      <c r="CM55" s="62"/>
      <c r="CN55" s="62"/>
    </row>
    <row r="56" spans="5:98" ht="7.5" customHeight="1">
      <c r="E56" s="106"/>
      <c r="F56" s="107"/>
      <c r="G56" s="108"/>
      <c r="H56" s="167"/>
      <c r="I56" s="168"/>
      <c r="J56" s="168"/>
      <c r="K56" s="168"/>
      <c r="L56" s="168"/>
      <c r="M56" s="169"/>
      <c r="N56" s="223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23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288"/>
      <c r="AM56" s="289"/>
      <c r="AN56" s="289"/>
      <c r="AO56" s="289"/>
      <c r="AP56" s="289"/>
      <c r="AQ56" s="289"/>
      <c r="AR56" s="289"/>
      <c r="AS56" s="289"/>
      <c r="AT56" s="289"/>
      <c r="AU56" s="289"/>
      <c r="AV56" s="289"/>
      <c r="AW56" s="289"/>
      <c r="AX56" s="289"/>
      <c r="AY56" s="289"/>
      <c r="AZ56" s="289"/>
      <c r="BA56" s="289"/>
      <c r="BB56" s="289"/>
      <c r="BC56" s="289"/>
      <c r="BD56" s="289"/>
      <c r="BE56" s="289"/>
      <c r="BF56" s="289"/>
      <c r="BG56" s="289"/>
      <c r="BH56" s="290"/>
      <c r="BI56" s="123"/>
      <c r="BJ56" s="124"/>
      <c r="BK56" s="124"/>
      <c r="BL56" s="124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29"/>
      <c r="BX56" s="160"/>
      <c r="BY56" s="148"/>
      <c r="BZ56" s="148"/>
      <c r="CA56" s="148"/>
      <c r="CB56" s="148"/>
      <c r="CC56" s="147"/>
      <c r="CD56" s="148"/>
      <c r="CE56" s="148"/>
      <c r="CF56" s="148"/>
      <c r="CG56" s="149"/>
      <c r="CH56" s="97"/>
      <c r="CI56" s="98"/>
      <c r="CJ56" s="98"/>
      <c r="CK56" s="99"/>
      <c r="CL56" s="62"/>
      <c r="CM56" s="62"/>
      <c r="CN56" s="62"/>
      <c r="CQ56" s="81" t="s">
        <v>117</v>
      </c>
      <c r="CR56" s="81" t="s">
        <v>118</v>
      </c>
      <c r="CS56" s="81" t="s">
        <v>119</v>
      </c>
      <c r="CT56" s="36"/>
    </row>
    <row r="57" spans="5:98" ht="7.5" customHeight="1">
      <c r="E57" s="106"/>
      <c r="F57" s="107"/>
      <c r="G57" s="108"/>
      <c r="H57" s="167"/>
      <c r="I57" s="168"/>
      <c r="J57" s="168"/>
      <c r="K57" s="168"/>
      <c r="L57" s="168"/>
      <c r="M57" s="169"/>
      <c r="N57" s="223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23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7"/>
      <c r="AM57" s="28"/>
      <c r="AN57" s="206" t="s">
        <v>68</v>
      </c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  <c r="AZ57" s="206"/>
      <c r="BA57" s="206"/>
      <c r="BB57" s="206"/>
      <c r="BC57" s="206"/>
      <c r="BD57" s="206"/>
      <c r="BE57" s="206"/>
      <c r="BF57" s="206"/>
      <c r="BG57" s="30"/>
      <c r="BH57" s="10"/>
      <c r="BI57" s="46" t="s">
        <v>99</v>
      </c>
      <c r="BJ57" s="37"/>
      <c r="BK57" s="37"/>
      <c r="BL57" s="92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29"/>
      <c r="BX57" s="160"/>
      <c r="BY57" s="148"/>
      <c r="BZ57" s="148"/>
      <c r="CA57" s="148"/>
      <c r="CB57" s="148"/>
      <c r="CC57" s="147"/>
      <c r="CD57" s="148"/>
      <c r="CE57" s="148"/>
      <c r="CF57" s="148"/>
      <c r="CG57" s="149"/>
      <c r="CH57" s="97"/>
      <c r="CI57" s="98"/>
      <c r="CJ57" s="98"/>
      <c r="CK57" s="99"/>
      <c r="CL57" s="28"/>
      <c r="CM57" s="28"/>
      <c r="CN57" s="28"/>
      <c r="CQ57" s="81" t="s">
        <v>120</v>
      </c>
      <c r="CR57" s="81" t="s">
        <v>123</v>
      </c>
      <c r="CS57" s="36">
        <v>31588</v>
      </c>
      <c r="CT57" s="36"/>
    </row>
    <row r="58" spans="5:98" ht="7.5" customHeight="1">
      <c r="E58" s="106"/>
      <c r="F58" s="107"/>
      <c r="G58" s="108"/>
      <c r="H58" s="167"/>
      <c r="I58" s="168"/>
      <c r="J58" s="168"/>
      <c r="K58" s="168"/>
      <c r="L58" s="168"/>
      <c r="M58" s="169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87"/>
      <c r="Z58" s="287"/>
      <c r="AA58" s="287"/>
      <c r="AB58" s="287"/>
      <c r="AC58" s="287"/>
      <c r="AD58" s="287"/>
      <c r="AE58" s="287"/>
      <c r="AF58" s="287"/>
      <c r="AG58" s="287"/>
      <c r="AH58" s="287"/>
      <c r="AI58" s="287"/>
      <c r="AJ58" s="287"/>
      <c r="AK58" s="287"/>
      <c r="AL58" s="42"/>
      <c r="AM58" s="24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/>
      <c r="BE58" s="207"/>
      <c r="BF58" s="207"/>
      <c r="BG58" s="25"/>
      <c r="BH58" s="26"/>
      <c r="BI58" s="47"/>
      <c r="BJ58" s="48"/>
      <c r="BK58" s="48"/>
      <c r="BL58" s="93"/>
      <c r="BM58" s="93"/>
      <c r="BN58" s="93"/>
      <c r="BO58" s="93"/>
      <c r="BP58" s="93"/>
      <c r="BQ58" s="93"/>
      <c r="BR58" s="93"/>
      <c r="BS58" s="93"/>
      <c r="BT58" s="93"/>
      <c r="BU58" s="48"/>
      <c r="BV58" s="48"/>
      <c r="BW58" s="49"/>
      <c r="BX58" s="182"/>
      <c r="BY58" s="151"/>
      <c r="BZ58" s="151"/>
      <c r="CA58" s="151"/>
      <c r="CB58" s="151"/>
      <c r="CC58" s="150"/>
      <c r="CD58" s="151"/>
      <c r="CE58" s="151"/>
      <c r="CF58" s="151"/>
      <c r="CG58" s="152"/>
      <c r="CH58" s="100"/>
      <c r="CI58" s="101"/>
      <c r="CJ58" s="101"/>
      <c r="CK58" s="102"/>
      <c r="CL58" s="28"/>
      <c r="CM58" s="28"/>
      <c r="CN58" s="28"/>
      <c r="CQ58" s="81" t="s">
        <v>121</v>
      </c>
      <c r="CR58" s="81" t="s">
        <v>124</v>
      </c>
      <c r="CS58" s="81" t="s">
        <v>122</v>
      </c>
      <c r="CT58" s="36"/>
    </row>
    <row r="59" spans="5:92" ht="7.5" customHeight="1">
      <c r="E59" s="106"/>
      <c r="F59" s="107"/>
      <c r="G59" s="108"/>
      <c r="H59" s="167"/>
      <c r="I59" s="168"/>
      <c r="J59" s="168"/>
      <c r="K59" s="168"/>
      <c r="L59" s="168"/>
      <c r="M59" s="169"/>
      <c r="N59" s="177" t="s">
        <v>43</v>
      </c>
      <c r="O59" s="178"/>
      <c r="P59" s="178"/>
      <c r="Q59" s="178"/>
      <c r="R59" s="178"/>
      <c r="S59" s="178"/>
      <c r="T59" s="178"/>
      <c r="U59" s="178"/>
      <c r="V59" s="178"/>
      <c r="W59" s="178"/>
      <c r="X59" s="179"/>
      <c r="Y59" s="177" t="s">
        <v>50</v>
      </c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9"/>
      <c r="AL59" s="177" t="s">
        <v>73</v>
      </c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B59" s="178"/>
      <c r="BC59" s="178"/>
      <c r="BD59" s="178"/>
      <c r="BE59" s="178"/>
      <c r="BF59" s="178"/>
      <c r="BG59" s="178"/>
      <c r="BH59" s="179"/>
      <c r="BI59" s="227" t="s">
        <v>51</v>
      </c>
      <c r="BJ59" s="228"/>
      <c r="BK59" s="228"/>
      <c r="BL59" s="316"/>
      <c r="BM59" s="316"/>
      <c r="BN59" s="316"/>
      <c r="BO59" s="316"/>
      <c r="BP59" s="316"/>
      <c r="BQ59" s="316"/>
      <c r="BR59" s="316"/>
      <c r="BS59" s="316"/>
      <c r="BT59" s="228" t="s">
        <v>53</v>
      </c>
      <c r="BU59" s="228"/>
      <c r="BV59" s="228"/>
      <c r="BW59" s="375"/>
      <c r="BX59" s="135">
        <f>IF(OR(BL59="",BL61=""),"",IF(AND(CR61="○",CR62="○"),"○",""))</f>
      </c>
      <c r="BY59" s="136"/>
      <c r="BZ59" s="136"/>
      <c r="CA59" s="136"/>
      <c r="CB59" s="137"/>
      <c r="CC59" s="144">
        <f>IF(OR(BL59="",BL61=""),"",IF(OR(CR61="×",CR62="×"),"○",""))</f>
      </c>
      <c r="CD59" s="145"/>
      <c r="CE59" s="145"/>
      <c r="CF59" s="145"/>
      <c r="CG59" s="146"/>
      <c r="CH59" s="94" t="s">
        <v>152</v>
      </c>
      <c r="CI59" s="95"/>
      <c r="CJ59" s="95"/>
      <c r="CK59" s="96"/>
      <c r="CL59" s="28"/>
      <c r="CM59" s="28"/>
      <c r="CN59" s="28"/>
    </row>
    <row r="60" spans="5:97" ht="7.5" customHeight="1">
      <c r="E60" s="106"/>
      <c r="F60" s="107"/>
      <c r="G60" s="108"/>
      <c r="H60" s="167"/>
      <c r="I60" s="168"/>
      <c r="J60" s="168"/>
      <c r="K60" s="168"/>
      <c r="L60" s="168"/>
      <c r="M60" s="169"/>
      <c r="N60" s="97"/>
      <c r="O60" s="98"/>
      <c r="P60" s="98"/>
      <c r="Q60" s="98"/>
      <c r="R60" s="98"/>
      <c r="S60" s="98"/>
      <c r="T60" s="98"/>
      <c r="U60" s="98"/>
      <c r="V60" s="98"/>
      <c r="W60" s="98"/>
      <c r="X60" s="99"/>
      <c r="Y60" s="97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9"/>
      <c r="AL60" s="97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9"/>
      <c r="BI60" s="229"/>
      <c r="BJ60" s="187"/>
      <c r="BK60" s="187"/>
      <c r="BL60" s="226"/>
      <c r="BM60" s="226"/>
      <c r="BN60" s="226"/>
      <c r="BO60" s="226"/>
      <c r="BP60" s="226"/>
      <c r="BQ60" s="226"/>
      <c r="BR60" s="226"/>
      <c r="BS60" s="226"/>
      <c r="BT60" s="187"/>
      <c r="BU60" s="187"/>
      <c r="BV60" s="187"/>
      <c r="BW60" s="188"/>
      <c r="BX60" s="138"/>
      <c r="BY60" s="139"/>
      <c r="BZ60" s="139"/>
      <c r="CA60" s="139"/>
      <c r="CB60" s="140"/>
      <c r="CC60" s="147"/>
      <c r="CD60" s="148"/>
      <c r="CE60" s="148"/>
      <c r="CF60" s="148"/>
      <c r="CG60" s="149"/>
      <c r="CH60" s="97"/>
      <c r="CI60" s="98"/>
      <c r="CJ60" s="98"/>
      <c r="CK60" s="99"/>
      <c r="CL60" s="28"/>
      <c r="CM60" s="28"/>
      <c r="CN60" s="28"/>
      <c r="CQ60" s="36"/>
      <c r="CR60" s="81" t="s">
        <v>138</v>
      </c>
      <c r="CS60" s="36"/>
    </row>
    <row r="61" spans="5:97" ht="7.5" customHeight="1">
      <c r="E61" s="106"/>
      <c r="F61" s="107"/>
      <c r="G61" s="108"/>
      <c r="H61" s="167"/>
      <c r="I61" s="168"/>
      <c r="J61" s="168"/>
      <c r="K61" s="168"/>
      <c r="L61" s="168"/>
      <c r="M61" s="169"/>
      <c r="N61" s="97"/>
      <c r="O61" s="98"/>
      <c r="P61" s="98"/>
      <c r="Q61" s="98"/>
      <c r="R61" s="98"/>
      <c r="S61" s="98"/>
      <c r="T61" s="98"/>
      <c r="U61" s="98"/>
      <c r="V61" s="98"/>
      <c r="W61" s="98"/>
      <c r="X61" s="99"/>
      <c r="Y61" s="97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9"/>
      <c r="AL61" s="97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9"/>
      <c r="BI61" s="229" t="s">
        <v>52</v>
      </c>
      <c r="BJ61" s="187"/>
      <c r="BK61" s="187"/>
      <c r="BL61" s="225"/>
      <c r="BM61" s="225"/>
      <c r="BN61" s="225"/>
      <c r="BO61" s="225"/>
      <c r="BP61" s="225"/>
      <c r="BQ61" s="225"/>
      <c r="BR61" s="225"/>
      <c r="BS61" s="225"/>
      <c r="BT61" s="187" t="s">
        <v>53</v>
      </c>
      <c r="BU61" s="187"/>
      <c r="BV61" s="187"/>
      <c r="BW61" s="188"/>
      <c r="BX61" s="138"/>
      <c r="BY61" s="139"/>
      <c r="BZ61" s="139"/>
      <c r="CA61" s="139"/>
      <c r="CB61" s="140"/>
      <c r="CC61" s="147"/>
      <c r="CD61" s="148"/>
      <c r="CE61" s="148"/>
      <c r="CF61" s="148"/>
      <c r="CG61" s="149"/>
      <c r="CH61" s="97"/>
      <c r="CI61" s="98"/>
      <c r="CJ61" s="98"/>
      <c r="CK61" s="99"/>
      <c r="CL61" s="62"/>
      <c r="CM61" s="62"/>
      <c r="CN61" s="62"/>
      <c r="CQ61" s="81" t="s">
        <v>136</v>
      </c>
      <c r="CR61" s="36">
        <f>IF(BL59="","",IF(AND(BL59&lt;=102,BL59&gt;=87),"○","×"))</f>
      </c>
      <c r="CS61" s="36"/>
    </row>
    <row r="62" spans="5:97" ht="7.5" customHeight="1">
      <c r="E62" s="106"/>
      <c r="F62" s="107"/>
      <c r="G62" s="108"/>
      <c r="H62" s="167"/>
      <c r="I62" s="168"/>
      <c r="J62" s="168"/>
      <c r="K62" s="168"/>
      <c r="L62" s="168"/>
      <c r="M62" s="169"/>
      <c r="N62" s="97"/>
      <c r="O62" s="98"/>
      <c r="P62" s="98"/>
      <c r="Q62" s="98"/>
      <c r="R62" s="98"/>
      <c r="S62" s="98"/>
      <c r="T62" s="98"/>
      <c r="U62" s="98"/>
      <c r="V62" s="98"/>
      <c r="W62" s="98"/>
      <c r="X62" s="99"/>
      <c r="Y62" s="97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9"/>
      <c r="AL62" s="97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9"/>
      <c r="BI62" s="229"/>
      <c r="BJ62" s="187"/>
      <c r="BK62" s="187"/>
      <c r="BL62" s="226"/>
      <c r="BM62" s="226"/>
      <c r="BN62" s="226"/>
      <c r="BO62" s="226"/>
      <c r="BP62" s="226"/>
      <c r="BQ62" s="226"/>
      <c r="BR62" s="226"/>
      <c r="BS62" s="226"/>
      <c r="BT62" s="187"/>
      <c r="BU62" s="187"/>
      <c r="BV62" s="187"/>
      <c r="BW62" s="188"/>
      <c r="BX62" s="138"/>
      <c r="BY62" s="139"/>
      <c r="BZ62" s="139"/>
      <c r="CA62" s="139"/>
      <c r="CB62" s="140"/>
      <c r="CC62" s="147"/>
      <c r="CD62" s="148"/>
      <c r="CE62" s="148"/>
      <c r="CF62" s="148"/>
      <c r="CG62" s="149"/>
      <c r="CH62" s="97"/>
      <c r="CI62" s="98"/>
      <c r="CJ62" s="98"/>
      <c r="CK62" s="99"/>
      <c r="CL62" s="62"/>
      <c r="CM62" s="62"/>
      <c r="CN62" s="62"/>
      <c r="CQ62" s="81" t="s">
        <v>137</v>
      </c>
      <c r="CR62" s="36">
        <f>IF(BL61="","",IF(AND(BL61&lt;=102,BL61&gt;=87),"○","×"))</f>
      </c>
      <c r="CS62" s="36"/>
    </row>
    <row r="63" spans="5:92" ht="7.5" customHeight="1">
      <c r="E63" s="106"/>
      <c r="F63" s="107"/>
      <c r="G63" s="108"/>
      <c r="H63" s="167"/>
      <c r="I63" s="168"/>
      <c r="J63" s="168"/>
      <c r="K63" s="168"/>
      <c r="L63" s="168"/>
      <c r="M63" s="169"/>
      <c r="N63" s="97"/>
      <c r="O63" s="98"/>
      <c r="P63" s="98"/>
      <c r="Q63" s="98"/>
      <c r="R63" s="98"/>
      <c r="S63" s="98"/>
      <c r="T63" s="98"/>
      <c r="U63" s="98"/>
      <c r="V63" s="98"/>
      <c r="W63" s="98"/>
      <c r="X63" s="99"/>
      <c r="Y63" s="97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9"/>
      <c r="AL63" s="97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9"/>
      <c r="BI63" s="75"/>
      <c r="BJ63" s="76"/>
      <c r="BK63" s="76"/>
      <c r="BL63" s="77"/>
      <c r="BM63" s="77"/>
      <c r="BN63" s="77"/>
      <c r="BO63" s="77"/>
      <c r="BP63" s="77"/>
      <c r="BQ63" s="77"/>
      <c r="BR63" s="77"/>
      <c r="BS63" s="77"/>
      <c r="BT63" s="76"/>
      <c r="BU63" s="76"/>
      <c r="BV63" s="76"/>
      <c r="BW63" s="78"/>
      <c r="BX63" s="141"/>
      <c r="BY63" s="142"/>
      <c r="BZ63" s="142"/>
      <c r="CA63" s="142"/>
      <c r="CB63" s="143"/>
      <c r="CC63" s="150"/>
      <c r="CD63" s="151"/>
      <c r="CE63" s="151"/>
      <c r="CF63" s="151"/>
      <c r="CG63" s="152"/>
      <c r="CH63" s="100"/>
      <c r="CI63" s="101"/>
      <c r="CJ63" s="101"/>
      <c r="CK63" s="102"/>
      <c r="CL63" s="62"/>
      <c r="CM63" s="62"/>
      <c r="CN63" s="62"/>
    </row>
    <row r="64" spans="5:92" ht="7.5" customHeight="1">
      <c r="E64" s="106"/>
      <c r="F64" s="107"/>
      <c r="G64" s="108"/>
      <c r="H64" s="167"/>
      <c r="I64" s="168"/>
      <c r="J64" s="168"/>
      <c r="K64" s="168"/>
      <c r="L64" s="168"/>
      <c r="M64" s="169"/>
      <c r="N64" s="164" t="s">
        <v>74</v>
      </c>
      <c r="O64" s="165"/>
      <c r="P64" s="165"/>
      <c r="Q64" s="165"/>
      <c r="R64" s="165"/>
      <c r="S64" s="165"/>
      <c r="T64" s="165"/>
      <c r="U64" s="165"/>
      <c r="V64" s="165"/>
      <c r="W64" s="165"/>
      <c r="X64" s="166"/>
      <c r="Y64" s="177" t="s">
        <v>75</v>
      </c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9"/>
      <c r="AL64" s="191" t="s">
        <v>76</v>
      </c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3"/>
      <c r="BI64" s="121" t="s">
        <v>77</v>
      </c>
      <c r="BJ64" s="122"/>
      <c r="BK64" s="122"/>
      <c r="BL64" s="122"/>
      <c r="BM64" s="122"/>
      <c r="BN64" s="122"/>
      <c r="BO64" s="122" t="s">
        <v>78</v>
      </c>
      <c r="BP64" s="183"/>
      <c r="BQ64" s="183"/>
      <c r="BR64" s="183"/>
      <c r="BS64" s="183"/>
      <c r="BT64" s="183"/>
      <c r="BU64" s="122" t="s">
        <v>53</v>
      </c>
      <c r="BV64" s="122"/>
      <c r="BW64" s="64"/>
      <c r="BX64" s="184">
        <f>IF(BP64="","",IF(BP64&gt;=2.5,"○",""))</f>
      </c>
      <c r="BY64" s="145"/>
      <c r="BZ64" s="145"/>
      <c r="CA64" s="145"/>
      <c r="CB64" s="185"/>
      <c r="CC64" s="144">
        <f>IF(BP64="","",IF(BP64&lt;2.5,"○",""))</f>
      </c>
      <c r="CD64" s="145"/>
      <c r="CE64" s="145"/>
      <c r="CF64" s="145"/>
      <c r="CG64" s="146"/>
      <c r="CH64" s="94" t="s">
        <v>154</v>
      </c>
      <c r="CI64" s="95"/>
      <c r="CJ64" s="95"/>
      <c r="CK64" s="96"/>
      <c r="CL64" s="28"/>
      <c r="CM64" s="28"/>
      <c r="CN64" s="28"/>
    </row>
    <row r="65" spans="5:92" ht="7.5" customHeight="1">
      <c r="E65" s="106"/>
      <c r="F65" s="107"/>
      <c r="G65" s="108"/>
      <c r="H65" s="167"/>
      <c r="I65" s="168"/>
      <c r="J65" s="168"/>
      <c r="K65" s="168"/>
      <c r="L65" s="168"/>
      <c r="M65" s="169"/>
      <c r="N65" s="167"/>
      <c r="O65" s="168"/>
      <c r="P65" s="168"/>
      <c r="Q65" s="168"/>
      <c r="R65" s="168"/>
      <c r="S65" s="168"/>
      <c r="T65" s="168"/>
      <c r="U65" s="168"/>
      <c r="V65" s="168"/>
      <c r="W65" s="168"/>
      <c r="X65" s="169"/>
      <c r="Y65" s="97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9"/>
      <c r="AL65" s="194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6"/>
      <c r="BI65" s="123"/>
      <c r="BJ65" s="124"/>
      <c r="BK65" s="124"/>
      <c r="BL65" s="124"/>
      <c r="BM65" s="124"/>
      <c r="BN65" s="124"/>
      <c r="BO65" s="124"/>
      <c r="BP65" s="128"/>
      <c r="BQ65" s="128"/>
      <c r="BR65" s="128"/>
      <c r="BS65" s="128"/>
      <c r="BT65" s="128"/>
      <c r="BU65" s="124"/>
      <c r="BV65" s="124"/>
      <c r="BW65" s="29"/>
      <c r="BX65" s="160"/>
      <c r="BY65" s="148"/>
      <c r="BZ65" s="148"/>
      <c r="CA65" s="148"/>
      <c r="CB65" s="180"/>
      <c r="CC65" s="147"/>
      <c r="CD65" s="148"/>
      <c r="CE65" s="148"/>
      <c r="CF65" s="148"/>
      <c r="CG65" s="149"/>
      <c r="CH65" s="97"/>
      <c r="CI65" s="98"/>
      <c r="CJ65" s="98"/>
      <c r="CK65" s="99"/>
      <c r="CL65" s="28"/>
      <c r="CM65" s="28"/>
      <c r="CN65" s="28"/>
    </row>
    <row r="66" spans="5:92" ht="7.5" customHeight="1">
      <c r="E66" s="106"/>
      <c r="F66" s="107"/>
      <c r="G66" s="108"/>
      <c r="H66" s="167"/>
      <c r="I66" s="168"/>
      <c r="J66" s="168"/>
      <c r="K66" s="168"/>
      <c r="L66" s="168"/>
      <c r="M66" s="169"/>
      <c r="N66" s="237"/>
      <c r="O66" s="238"/>
      <c r="P66" s="238"/>
      <c r="Q66" s="238"/>
      <c r="R66" s="238"/>
      <c r="S66" s="238"/>
      <c r="T66" s="238"/>
      <c r="U66" s="238"/>
      <c r="V66" s="238"/>
      <c r="W66" s="238"/>
      <c r="X66" s="239"/>
      <c r="Y66" s="129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1"/>
      <c r="AL66" s="197"/>
      <c r="AM66" s="198"/>
      <c r="AN66" s="198"/>
      <c r="AO66" s="198"/>
      <c r="AP66" s="198"/>
      <c r="AQ66" s="198"/>
      <c r="AR66" s="198"/>
      <c r="AS66" s="198"/>
      <c r="AT66" s="198"/>
      <c r="AU66" s="198"/>
      <c r="AV66" s="198"/>
      <c r="AW66" s="198"/>
      <c r="AX66" s="198"/>
      <c r="AY66" s="198"/>
      <c r="AZ66" s="198"/>
      <c r="BA66" s="198"/>
      <c r="BB66" s="198"/>
      <c r="BC66" s="198"/>
      <c r="BD66" s="198"/>
      <c r="BE66" s="198"/>
      <c r="BF66" s="198"/>
      <c r="BG66" s="198"/>
      <c r="BH66" s="199"/>
      <c r="BI66" s="27"/>
      <c r="BJ66" s="28"/>
      <c r="BK66" s="28"/>
      <c r="BL66" s="28"/>
      <c r="BM66" s="28"/>
      <c r="BN66" s="28"/>
      <c r="BO66" s="28"/>
      <c r="BP66" s="56"/>
      <c r="BQ66" s="56"/>
      <c r="BR66" s="56"/>
      <c r="BS66" s="56"/>
      <c r="BT66" s="56"/>
      <c r="BU66" s="28"/>
      <c r="BV66" s="28"/>
      <c r="BW66" s="29"/>
      <c r="BX66" s="182"/>
      <c r="BY66" s="151"/>
      <c r="BZ66" s="151"/>
      <c r="CA66" s="151"/>
      <c r="CB66" s="186"/>
      <c r="CC66" s="150"/>
      <c r="CD66" s="151"/>
      <c r="CE66" s="151"/>
      <c r="CF66" s="151"/>
      <c r="CG66" s="152"/>
      <c r="CH66" s="100"/>
      <c r="CI66" s="101"/>
      <c r="CJ66" s="101"/>
      <c r="CK66" s="102"/>
      <c r="CL66" s="28"/>
      <c r="CM66" s="28"/>
      <c r="CN66" s="28"/>
    </row>
    <row r="67" spans="5:92" ht="7.5" customHeight="1">
      <c r="E67" s="106"/>
      <c r="F67" s="107"/>
      <c r="G67" s="108"/>
      <c r="H67" s="167"/>
      <c r="I67" s="168"/>
      <c r="J67" s="168"/>
      <c r="K67" s="168"/>
      <c r="L67" s="168"/>
      <c r="M67" s="169"/>
      <c r="N67" s="237" t="s">
        <v>171</v>
      </c>
      <c r="O67" s="238"/>
      <c r="P67" s="238"/>
      <c r="Q67" s="238"/>
      <c r="R67" s="238"/>
      <c r="S67" s="238"/>
      <c r="T67" s="238"/>
      <c r="U67" s="238"/>
      <c r="V67" s="238"/>
      <c r="W67" s="238"/>
      <c r="X67" s="239"/>
      <c r="Y67" s="167" t="s">
        <v>8</v>
      </c>
      <c r="Z67" s="168"/>
      <c r="AA67" s="168"/>
      <c r="AB67" s="168"/>
      <c r="AC67" s="168"/>
      <c r="AD67" s="168"/>
      <c r="AE67" s="168"/>
      <c r="AF67" s="168"/>
      <c r="AG67" s="168"/>
      <c r="AH67" s="168"/>
      <c r="AI67" s="168"/>
      <c r="AJ67" s="168"/>
      <c r="AK67" s="169"/>
      <c r="AL67" s="194" t="s">
        <v>172</v>
      </c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3"/>
      <c r="BI67" s="208"/>
      <c r="BJ67" s="209"/>
      <c r="BK67" s="209"/>
      <c r="BL67" s="209"/>
      <c r="BM67" s="209"/>
      <c r="BN67" s="209"/>
      <c r="BO67" s="209"/>
      <c r="BP67" s="209"/>
      <c r="BQ67" s="209"/>
      <c r="BR67" s="209"/>
      <c r="BS67" s="209"/>
      <c r="BT67" s="209"/>
      <c r="BU67" s="209"/>
      <c r="BV67" s="209"/>
      <c r="BW67" s="5"/>
      <c r="BX67" s="160"/>
      <c r="BY67" s="148"/>
      <c r="BZ67" s="148"/>
      <c r="CA67" s="148"/>
      <c r="CB67" s="180"/>
      <c r="CC67" s="331"/>
      <c r="CD67" s="331"/>
      <c r="CE67" s="331"/>
      <c r="CF67" s="331"/>
      <c r="CG67" s="332"/>
      <c r="CH67" s="94" t="s">
        <v>151</v>
      </c>
      <c r="CI67" s="95"/>
      <c r="CJ67" s="95"/>
      <c r="CK67" s="96"/>
      <c r="CL67" s="28"/>
      <c r="CM67" s="28"/>
      <c r="CN67" s="28"/>
    </row>
    <row r="68" spans="5:92" ht="7.5" customHeight="1">
      <c r="E68" s="106"/>
      <c r="F68" s="107"/>
      <c r="G68" s="108"/>
      <c r="H68" s="167"/>
      <c r="I68" s="168"/>
      <c r="J68" s="168"/>
      <c r="K68" s="168"/>
      <c r="L68" s="168"/>
      <c r="M68" s="169"/>
      <c r="N68" s="282"/>
      <c r="O68" s="283"/>
      <c r="P68" s="283"/>
      <c r="Q68" s="283"/>
      <c r="R68" s="283"/>
      <c r="S68" s="283"/>
      <c r="T68" s="283"/>
      <c r="U68" s="283"/>
      <c r="V68" s="283"/>
      <c r="W68" s="283"/>
      <c r="X68" s="284"/>
      <c r="Y68" s="167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9"/>
      <c r="AL68" s="211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3"/>
      <c r="BI68" s="211"/>
      <c r="BJ68" s="212"/>
      <c r="BK68" s="212"/>
      <c r="BL68" s="212"/>
      <c r="BM68" s="212"/>
      <c r="BN68" s="212"/>
      <c r="BO68" s="212"/>
      <c r="BP68" s="212"/>
      <c r="BQ68" s="212"/>
      <c r="BR68" s="212"/>
      <c r="BS68" s="212"/>
      <c r="BT68" s="212"/>
      <c r="BU68" s="212"/>
      <c r="BV68" s="212"/>
      <c r="BW68" s="6"/>
      <c r="BX68" s="160"/>
      <c r="BY68" s="200"/>
      <c r="BZ68" s="200"/>
      <c r="CA68" s="200"/>
      <c r="CB68" s="180"/>
      <c r="CC68" s="331"/>
      <c r="CD68" s="331"/>
      <c r="CE68" s="331"/>
      <c r="CF68" s="331"/>
      <c r="CG68" s="332"/>
      <c r="CH68" s="97"/>
      <c r="CI68" s="98"/>
      <c r="CJ68" s="98"/>
      <c r="CK68" s="99"/>
      <c r="CL68" s="28"/>
      <c r="CM68" s="28"/>
      <c r="CN68" s="28"/>
    </row>
    <row r="69" spans="5:92" ht="7.5" customHeight="1">
      <c r="E69" s="106"/>
      <c r="F69" s="107"/>
      <c r="G69" s="108"/>
      <c r="H69" s="167"/>
      <c r="I69" s="168"/>
      <c r="J69" s="168"/>
      <c r="K69" s="168"/>
      <c r="L69" s="168"/>
      <c r="M69" s="169"/>
      <c r="N69" s="282"/>
      <c r="O69" s="283"/>
      <c r="P69" s="283"/>
      <c r="Q69" s="283"/>
      <c r="R69" s="283"/>
      <c r="S69" s="283"/>
      <c r="T69" s="283"/>
      <c r="U69" s="283"/>
      <c r="V69" s="283"/>
      <c r="W69" s="283"/>
      <c r="X69" s="284"/>
      <c r="Y69" s="237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  <c r="AJ69" s="238"/>
      <c r="AK69" s="239"/>
      <c r="AL69" s="335"/>
      <c r="AM69" s="336"/>
      <c r="AN69" s="336"/>
      <c r="AO69" s="336"/>
      <c r="AP69" s="336"/>
      <c r="AQ69" s="336"/>
      <c r="AR69" s="336"/>
      <c r="AS69" s="336"/>
      <c r="AT69" s="336"/>
      <c r="AU69" s="336"/>
      <c r="AV69" s="336"/>
      <c r="AW69" s="336"/>
      <c r="AX69" s="336"/>
      <c r="AY69" s="336"/>
      <c r="AZ69" s="336"/>
      <c r="BA69" s="336"/>
      <c r="BB69" s="336"/>
      <c r="BC69" s="336"/>
      <c r="BD69" s="336"/>
      <c r="BE69" s="336"/>
      <c r="BF69" s="336"/>
      <c r="BG69" s="336"/>
      <c r="BH69" s="337"/>
      <c r="BI69" s="335"/>
      <c r="BJ69" s="336"/>
      <c r="BK69" s="336"/>
      <c r="BL69" s="336"/>
      <c r="BM69" s="336"/>
      <c r="BN69" s="336"/>
      <c r="BO69" s="336"/>
      <c r="BP69" s="336"/>
      <c r="BQ69" s="336"/>
      <c r="BR69" s="336"/>
      <c r="BS69" s="336"/>
      <c r="BT69" s="336"/>
      <c r="BU69" s="336"/>
      <c r="BV69" s="336"/>
      <c r="BW69" s="7"/>
      <c r="BX69" s="182"/>
      <c r="BY69" s="151"/>
      <c r="BZ69" s="151"/>
      <c r="CA69" s="151"/>
      <c r="CB69" s="186"/>
      <c r="CC69" s="333"/>
      <c r="CD69" s="333"/>
      <c r="CE69" s="333"/>
      <c r="CF69" s="333"/>
      <c r="CG69" s="334"/>
      <c r="CH69" s="100"/>
      <c r="CI69" s="101"/>
      <c r="CJ69" s="101"/>
      <c r="CK69" s="102"/>
      <c r="CL69" s="28"/>
      <c r="CM69" s="28"/>
      <c r="CN69" s="28"/>
    </row>
    <row r="70" spans="5:92" ht="7.5" customHeight="1">
      <c r="E70" s="106"/>
      <c r="F70" s="107"/>
      <c r="G70" s="108"/>
      <c r="H70" s="167"/>
      <c r="I70" s="168"/>
      <c r="J70" s="168"/>
      <c r="K70" s="168"/>
      <c r="L70" s="168"/>
      <c r="M70" s="169"/>
      <c r="N70" s="164" t="s">
        <v>57</v>
      </c>
      <c r="O70" s="165"/>
      <c r="P70" s="165"/>
      <c r="Q70" s="165"/>
      <c r="R70" s="165"/>
      <c r="S70" s="165"/>
      <c r="T70" s="165"/>
      <c r="U70" s="165"/>
      <c r="V70" s="165"/>
      <c r="W70" s="165"/>
      <c r="X70" s="166"/>
      <c r="Y70" s="177" t="s">
        <v>58</v>
      </c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9"/>
      <c r="AL70" s="177" t="s">
        <v>79</v>
      </c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8"/>
      <c r="BC70" s="178"/>
      <c r="BD70" s="178"/>
      <c r="BE70" s="178"/>
      <c r="BF70" s="178"/>
      <c r="BG70" s="178"/>
      <c r="BH70" s="179"/>
      <c r="BI70" s="121" t="s">
        <v>135</v>
      </c>
      <c r="BJ70" s="122"/>
      <c r="BK70" s="122"/>
      <c r="BL70" s="122"/>
      <c r="BM70" s="122"/>
      <c r="BN70" s="122"/>
      <c r="BO70" s="183"/>
      <c r="BP70" s="183"/>
      <c r="BQ70" s="183"/>
      <c r="BR70" s="183"/>
      <c r="BS70" s="183"/>
      <c r="BT70" s="183"/>
      <c r="BU70" s="63"/>
      <c r="BV70" s="63"/>
      <c r="BW70" s="64"/>
      <c r="BX70" s="135">
        <f>IF(BO70="","",IF(BO70="良","○",""))</f>
      </c>
      <c r="BY70" s="136"/>
      <c r="BZ70" s="136"/>
      <c r="CA70" s="136"/>
      <c r="CB70" s="137"/>
      <c r="CC70" s="144">
        <f>IF(BO70="","",IF(BO70="否","○",""))</f>
      </c>
      <c r="CD70" s="145"/>
      <c r="CE70" s="145"/>
      <c r="CF70" s="145"/>
      <c r="CG70" s="146"/>
      <c r="CH70" s="94" t="s">
        <v>155</v>
      </c>
      <c r="CI70" s="95"/>
      <c r="CJ70" s="95"/>
      <c r="CK70" s="96"/>
      <c r="CL70" s="28"/>
      <c r="CM70" s="28"/>
      <c r="CN70" s="28"/>
    </row>
    <row r="71" spans="5:92" ht="7.5" customHeight="1">
      <c r="E71" s="106"/>
      <c r="F71" s="107"/>
      <c r="G71" s="108"/>
      <c r="H71" s="167"/>
      <c r="I71" s="168"/>
      <c r="J71" s="168"/>
      <c r="K71" s="168"/>
      <c r="L71" s="168"/>
      <c r="M71" s="169"/>
      <c r="N71" s="167"/>
      <c r="O71" s="168"/>
      <c r="P71" s="168"/>
      <c r="Q71" s="168"/>
      <c r="R71" s="168"/>
      <c r="S71" s="168"/>
      <c r="T71" s="168"/>
      <c r="U71" s="168"/>
      <c r="V71" s="168"/>
      <c r="W71" s="168"/>
      <c r="X71" s="169"/>
      <c r="Y71" s="97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9"/>
      <c r="AL71" s="97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9"/>
      <c r="BI71" s="123"/>
      <c r="BJ71" s="124"/>
      <c r="BK71" s="124"/>
      <c r="BL71" s="124"/>
      <c r="BM71" s="124"/>
      <c r="BN71" s="124"/>
      <c r="BO71" s="128"/>
      <c r="BP71" s="128"/>
      <c r="BQ71" s="128"/>
      <c r="BR71" s="128"/>
      <c r="BS71" s="128"/>
      <c r="BT71" s="128"/>
      <c r="BU71" s="124"/>
      <c r="BV71" s="124"/>
      <c r="BW71" s="153"/>
      <c r="BX71" s="138"/>
      <c r="BY71" s="139"/>
      <c r="BZ71" s="139"/>
      <c r="CA71" s="139"/>
      <c r="CB71" s="140"/>
      <c r="CC71" s="147"/>
      <c r="CD71" s="148"/>
      <c r="CE71" s="148"/>
      <c r="CF71" s="148"/>
      <c r="CG71" s="149"/>
      <c r="CH71" s="97"/>
      <c r="CI71" s="98"/>
      <c r="CJ71" s="98"/>
      <c r="CK71" s="99"/>
      <c r="CL71" s="28"/>
      <c r="CM71" s="28"/>
      <c r="CN71" s="28"/>
    </row>
    <row r="72" spans="5:97" ht="7.5" customHeight="1">
      <c r="E72" s="106"/>
      <c r="F72" s="107"/>
      <c r="G72" s="108"/>
      <c r="H72" s="167"/>
      <c r="I72" s="168"/>
      <c r="J72" s="168"/>
      <c r="K72" s="168"/>
      <c r="L72" s="168"/>
      <c r="M72" s="169"/>
      <c r="N72" s="167"/>
      <c r="O72" s="168"/>
      <c r="P72" s="168"/>
      <c r="Q72" s="168"/>
      <c r="R72" s="168"/>
      <c r="S72" s="168"/>
      <c r="T72" s="168"/>
      <c r="U72" s="168"/>
      <c r="V72" s="168"/>
      <c r="W72" s="168"/>
      <c r="X72" s="169"/>
      <c r="Y72" s="129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1"/>
      <c r="AL72" s="129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0"/>
      <c r="BF72" s="130"/>
      <c r="BG72" s="130"/>
      <c r="BH72" s="131"/>
      <c r="BI72" s="42"/>
      <c r="BJ72" s="24"/>
      <c r="BK72" s="24"/>
      <c r="BL72" s="56"/>
      <c r="BM72" s="85"/>
      <c r="BN72" s="85"/>
      <c r="BO72" s="85"/>
      <c r="BP72" s="85"/>
      <c r="BQ72" s="85"/>
      <c r="BR72" s="85"/>
      <c r="BS72" s="56"/>
      <c r="BT72" s="56"/>
      <c r="BU72" s="203"/>
      <c r="BV72" s="203"/>
      <c r="BW72" s="204"/>
      <c r="BX72" s="141"/>
      <c r="BY72" s="142"/>
      <c r="BZ72" s="142"/>
      <c r="CA72" s="142"/>
      <c r="CB72" s="143"/>
      <c r="CC72" s="150"/>
      <c r="CD72" s="151"/>
      <c r="CE72" s="151"/>
      <c r="CF72" s="151"/>
      <c r="CG72" s="152"/>
      <c r="CH72" s="100"/>
      <c r="CI72" s="101"/>
      <c r="CJ72" s="101"/>
      <c r="CK72" s="102"/>
      <c r="CL72" s="28"/>
      <c r="CM72" s="28"/>
      <c r="CN72" s="28"/>
      <c r="CQ72" s="36"/>
      <c r="CR72" s="81" t="s">
        <v>138</v>
      </c>
      <c r="CS72" s="36"/>
    </row>
    <row r="73" spans="5:97" ht="7.5" customHeight="1">
      <c r="E73" s="106"/>
      <c r="F73" s="107"/>
      <c r="G73" s="108"/>
      <c r="H73" s="167"/>
      <c r="I73" s="168"/>
      <c r="J73" s="168"/>
      <c r="K73" s="168"/>
      <c r="L73" s="168"/>
      <c r="M73" s="169"/>
      <c r="N73" s="167"/>
      <c r="O73" s="168"/>
      <c r="P73" s="168"/>
      <c r="Q73" s="168"/>
      <c r="R73" s="168"/>
      <c r="S73" s="168"/>
      <c r="T73" s="168"/>
      <c r="U73" s="168"/>
      <c r="V73" s="168"/>
      <c r="W73" s="168"/>
      <c r="X73" s="169"/>
      <c r="Y73" s="164" t="s">
        <v>59</v>
      </c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6"/>
      <c r="AL73" s="177" t="s">
        <v>66</v>
      </c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8"/>
      <c r="AY73" s="178"/>
      <c r="AZ73" s="178"/>
      <c r="BA73" s="178"/>
      <c r="BB73" s="178"/>
      <c r="BC73" s="178"/>
      <c r="BD73" s="178"/>
      <c r="BE73" s="178"/>
      <c r="BF73" s="178"/>
      <c r="BG73" s="178"/>
      <c r="BH73" s="179"/>
      <c r="BI73" s="227" t="s">
        <v>62</v>
      </c>
      <c r="BJ73" s="228"/>
      <c r="BK73" s="228"/>
      <c r="BL73" s="228"/>
      <c r="BM73" s="316"/>
      <c r="BN73" s="316"/>
      <c r="BO73" s="316"/>
      <c r="BP73" s="316"/>
      <c r="BQ73" s="316"/>
      <c r="BR73" s="316"/>
      <c r="BS73" s="318" t="s">
        <v>65</v>
      </c>
      <c r="BT73" s="318"/>
      <c r="BU73" s="318"/>
      <c r="BV73" s="318"/>
      <c r="BW73" s="315"/>
      <c r="BX73" s="160">
        <f>IF(OR(BM73="",BM75=""),"",IF(AND(CR73="○",CR74="○"),"○",""))</f>
      </c>
      <c r="BY73" s="148"/>
      <c r="BZ73" s="148"/>
      <c r="CA73" s="148"/>
      <c r="CB73" s="180"/>
      <c r="CC73" s="144">
        <f>IF(OR(BM73="",BM75=""),"",IF(OR(CR73="×",CR74="×"),"○",""))</f>
      </c>
      <c r="CD73" s="145"/>
      <c r="CE73" s="145"/>
      <c r="CF73" s="145"/>
      <c r="CG73" s="146"/>
      <c r="CH73" s="94" t="s">
        <v>152</v>
      </c>
      <c r="CI73" s="95"/>
      <c r="CJ73" s="95"/>
      <c r="CK73" s="96"/>
      <c r="CL73" s="28"/>
      <c r="CM73" s="28"/>
      <c r="CN73" s="28"/>
      <c r="CQ73" s="81" t="s">
        <v>136</v>
      </c>
      <c r="CR73" s="36">
        <f>IF(BM73="","",IF(BM73&lt;=20,"○","×"))</f>
      </c>
      <c r="CS73" s="36"/>
    </row>
    <row r="74" spans="5:97" ht="7.5" customHeight="1">
      <c r="E74" s="106"/>
      <c r="F74" s="107"/>
      <c r="G74" s="108"/>
      <c r="H74" s="167"/>
      <c r="I74" s="168"/>
      <c r="J74" s="168"/>
      <c r="K74" s="168"/>
      <c r="L74" s="168"/>
      <c r="M74" s="169"/>
      <c r="N74" s="167"/>
      <c r="O74" s="168"/>
      <c r="P74" s="168"/>
      <c r="Q74" s="168"/>
      <c r="R74" s="168"/>
      <c r="S74" s="168"/>
      <c r="T74" s="168"/>
      <c r="U74" s="168"/>
      <c r="V74" s="168"/>
      <c r="W74" s="168"/>
      <c r="X74" s="169"/>
      <c r="Y74" s="167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  <c r="AJ74" s="168"/>
      <c r="AK74" s="169"/>
      <c r="AL74" s="97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9"/>
      <c r="BI74" s="229"/>
      <c r="BJ74" s="187"/>
      <c r="BK74" s="187"/>
      <c r="BL74" s="187"/>
      <c r="BM74" s="226"/>
      <c r="BN74" s="226"/>
      <c r="BO74" s="226"/>
      <c r="BP74" s="226"/>
      <c r="BQ74" s="226"/>
      <c r="BR74" s="226"/>
      <c r="BS74" s="319"/>
      <c r="BT74" s="319"/>
      <c r="BU74" s="319"/>
      <c r="BV74" s="319"/>
      <c r="BW74" s="205"/>
      <c r="BX74" s="160"/>
      <c r="BY74" s="148"/>
      <c r="BZ74" s="148"/>
      <c r="CA74" s="148"/>
      <c r="CB74" s="180"/>
      <c r="CC74" s="147"/>
      <c r="CD74" s="148"/>
      <c r="CE74" s="148"/>
      <c r="CF74" s="148"/>
      <c r="CG74" s="149"/>
      <c r="CH74" s="97"/>
      <c r="CI74" s="98"/>
      <c r="CJ74" s="98"/>
      <c r="CK74" s="99"/>
      <c r="CL74" s="28"/>
      <c r="CM74" s="28"/>
      <c r="CN74" s="28"/>
      <c r="CQ74" s="81" t="s">
        <v>137</v>
      </c>
      <c r="CR74" s="36">
        <f>IF(BM75="","",IF(BM75&lt;=20,"○","×"))</f>
      </c>
      <c r="CS74" s="36"/>
    </row>
    <row r="75" spans="5:92" ht="7.5" customHeight="1">
      <c r="E75" s="106"/>
      <c r="F75" s="107"/>
      <c r="G75" s="108"/>
      <c r="H75" s="167"/>
      <c r="I75" s="168"/>
      <c r="J75" s="168"/>
      <c r="K75" s="168"/>
      <c r="L75" s="168"/>
      <c r="M75" s="169"/>
      <c r="N75" s="167"/>
      <c r="O75" s="168"/>
      <c r="P75" s="168"/>
      <c r="Q75" s="168"/>
      <c r="R75" s="168"/>
      <c r="S75" s="168"/>
      <c r="T75" s="168"/>
      <c r="U75" s="168"/>
      <c r="V75" s="168"/>
      <c r="W75" s="168"/>
      <c r="X75" s="169"/>
      <c r="Y75" s="167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8"/>
      <c r="AK75" s="169"/>
      <c r="AL75" s="97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9"/>
      <c r="BI75" s="229" t="s">
        <v>63</v>
      </c>
      <c r="BJ75" s="187"/>
      <c r="BK75" s="187"/>
      <c r="BL75" s="187"/>
      <c r="BM75" s="317"/>
      <c r="BN75" s="317"/>
      <c r="BO75" s="317"/>
      <c r="BP75" s="317"/>
      <c r="BQ75" s="317"/>
      <c r="BR75" s="317"/>
      <c r="BS75" s="319" t="s">
        <v>64</v>
      </c>
      <c r="BT75" s="319"/>
      <c r="BU75" s="319"/>
      <c r="BV75" s="319"/>
      <c r="BW75" s="205"/>
      <c r="BX75" s="160"/>
      <c r="BY75" s="148"/>
      <c r="BZ75" s="148"/>
      <c r="CA75" s="148"/>
      <c r="CB75" s="180"/>
      <c r="CC75" s="147"/>
      <c r="CD75" s="148"/>
      <c r="CE75" s="148"/>
      <c r="CF75" s="148"/>
      <c r="CG75" s="149"/>
      <c r="CH75" s="97"/>
      <c r="CI75" s="98"/>
      <c r="CJ75" s="98"/>
      <c r="CK75" s="99"/>
      <c r="CL75" s="28"/>
      <c r="CM75" s="28"/>
      <c r="CN75" s="28"/>
    </row>
    <row r="76" spans="5:92" ht="7.5" customHeight="1">
      <c r="E76" s="106"/>
      <c r="F76" s="107"/>
      <c r="G76" s="108"/>
      <c r="H76" s="167"/>
      <c r="I76" s="168"/>
      <c r="J76" s="168"/>
      <c r="K76" s="168"/>
      <c r="L76" s="168"/>
      <c r="M76" s="169"/>
      <c r="N76" s="167"/>
      <c r="O76" s="168"/>
      <c r="P76" s="168"/>
      <c r="Q76" s="168"/>
      <c r="R76" s="168"/>
      <c r="S76" s="168"/>
      <c r="T76" s="168"/>
      <c r="U76" s="168"/>
      <c r="V76" s="168"/>
      <c r="W76" s="168"/>
      <c r="X76" s="169"/>
      <c r="Y76" s="167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9"/>
      <c r="AL76" s="97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9"/>
      <c r="BI76" s="229"/>
      <c r="BJ76" s="187"/>
      <c r="BK76" s="187"/>
      <c r="BL76" s="187"/>
      <c r="BM76" s="226"/>
      <c r="BN76" s="226"/>
      <c r="BO76" s="226"/>
      <c r="BP76" s="226"/>
      <c r="BQ76" s="226"/>
      <c r="BR76" s="226"/>
      <c r="BS76" s="319"/>
      <c r="BT76" s="319"/>
      <c r="BU76" s="319"/>
      <c r="BV76" s="319"/>
      <c r="BW76" s="205"/>
      <c r="BX76" s="160"/>
      <c r="BY76" s="148"/>
      <c r="BZ76" s="148"/>
      <c r="CA76" s="148"/>
      <c r="CB76" s="180"/>
      <c r="CC76" s="147"/>
      <c r="CD76" s="148"/>
      <c r="CE76" s="148"/>
      <c r="CF76" s="148"/>
      <c r="CG76" s="149"/>
      <c r="CH76" s="97"/>
      <c r="CI76" s="98"/>
      <c r="CJ76" s="98"/>
      <c r="CK76" s="99"/>
      <c r="CL76" s="28"/>
      <c r="CM76" s="28"/>
      <c r="CN76" s="28"/>
    </row>
    <row r="77" spans="5:92" ht="7.5" customHeight="1">
      <c r="E77" s="109"/>
      <c r="F77" s="110"/>
      <c r="G77" s="111"/>
      <c r="H77" s="170"/>
      <c r="I77" s="171"/>
      <c r="J77" s="171"/>
      <c r="K77" s="171"/>
      <c r="L77" s="171"/>
      <c r="M77" s="172"/>
      <c r="N77" s="170"/>
      <c r="O77" s="171"/>
      <c r="P77" s="171"/>
      <c r="Q77" s="171"/>
      <c r="R77" s="171"/>
      <c r="S77" s="171"/>
      <c r="T77" s="171"/>
      <c r="U77" s="171"/>
      <c r="V77" s="171"/>
      <c r="W77" s="171"/>
      <c r="X77" s="172"/>
      <c r="Y77" s="170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1"/>
      <c r="AK77" s="172"/>
      <c r="AL77" s="100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2"/>
      <c r="BI77" s="72"/>
      <c r="BJ77" s="73"/>
      <c r="BK77" s="73"/>
      <c r="BL77" s="73"/>
      <c r="BM77" s="70"/>
      <c r="BN77" s="70"/>
      <c r="BO77" s="69"/>
      <c r="BP77" s="69"/>
      <c r="BQ77" s="69"/>
      <c r="BR77" s="69"/>
      <c r="BS77" s="74"/>
      <c r="BT77" s="74"/>
      <c r="BU77" s="74"/>
      <c r="BV77" s="74"/>
      <c r="BW77" s="71"/>
      <c r="BX77" s="161"/>
      <c r="BY77" s="162"/>
      <c r="BZ77" s="162"/>
      <c r="CA77" s="162"/>
      <c r="CB77" s="181"/>
      <c r="CC77" s="176"/>
      <c r="CD77" s="162"/>
      <c r="CE77" s="162"/>
      <c r="CF77" s="162"/>
      <c r="CG77" s="163"/>
      <c r="CH77" s="100"/>
      <c r="CI77" s="101"/>
      <c r="CJ77" s="101"/>
      <c r="CK77" s="102"/>
      <c r="CL77" s="28"/>
      <c r="CM77" s="28"/>
      <c r="CN77" s="28"/>
    </row>
    <row r="78" spans="5:92" ht="7.5" customHeight="1">
      <c r="E78" s="103" t="s">
        <v>94</v>
      </c>
      <c r="F78" s="104"/>
      <c r="G78" s="105"/>
      <c r="H78" s="94" t="s">
        <v>169</v>
      </c>
      <c r="I78" s="95"/>
      <c r="J78" s="95"/>
      <c r="K78" s="95"/>
      <c r="L78" s="95"/>
      <c r="M78" s="96"/>
      <c r="N78" s="94" t="s">
        <v>44</v>
      </c>
      <c r="O78" s="174"/>
      <c r="P78" s="174"/>
      <c r="Q78" s="174"/>
      <c r="R78" s="174"/>
      <c r="S78" s="174"/>
      <c r="T78" s="174"/>
      <c r="U78" s="174"/>
      <c r="V78" s="174"/>
      <c r="W78" s="174"/>
      <c r="X78" s="175"/>
      <c r="Y78" s="173" t="s">
        <v>46</v>
      </c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5"/>
      <c r="AL78" s="94" t="s">
        <v>90</v>
      </c>
      <c r="AM78" s="174"/>
      <c r="AN78" s="174"/>
      <c r="AO78" s="174"/>
      <c r="AP78" s="174"/>
      <c r="AQ78" s="174"/>
      <c r="AR78" s="174"/>
      <c r="AS78" s="174"/>
      <c r="AT78" s="174"/>
      <c r="AU78" s="174"/>
      <c r="AV78" s="174"/>
      <c r="AW78" s="174"/>
      <c r="AX78" s="174"/>
      <c r="AY78" s="174"/>
      <c r="AZ78" s="174"/>
      <c r="BA78" s="174"/>
      <c r="BB78" s="174"/>
      <c r="BC78" s="174"/>
      <c r="BD78" s="174"/>
      <c r="BE78" s="174"/>
      <c r="BF78" s="174"/>
      <c r="BG78" s="174"/>
      <c r="BH78" s="175"/>
      <c r="BI78" s="125"/>
      <c r="BJ78" s="126"/>
      <c r="BK78" s="126"/>
      <c r="BL78" s="126"/>
      <c r="BM78" s="126"/>
      <c r="BN78" s="126"/>
      <c r="BO78" s="126"/>
      <c r="BP78" s="126"/>
      <c r="BQ78" s="126"/>
      <c r="BR78" s="126"/>
      <c r="BS78" s="126"/>
      <c r="BT78" s="126"/>
      <c r="BU78" s="126"/>
      <c r="BV78" s="126"/>
      <c r="BW78" s="201"/>
      <c r="BX78" s="157"/>
      <c r="BY78" s="158"/>
      <c r="BZ78" s="158"/>
      <c r="CA78" s="158"/>
      <c r="CB78" s="189"/>
      <c r="CC78" s="158"/>
      <c r="CD78" s="158"/>
      <c r="CE78" s="158"/>
      <c r="CF78" s="158"/>
      <c r="CG78" s="159"/>
      <c r="CH78" s="94" t="s">
        <v>151</v>
      </c>
      <c r="CI78" s="95"/>
      <c r="CJ78" s="95"/>
      <c r="CK78" s="96"/>
      <c r="CL78" s="28"/>
      <c r="CM78" s="28"/>
      <c r="CN78" s="28"/>
    </row>
    <row r="79" spans="5:92" ht="7.5" customHeight="1">
      <c r="E79" s="106"/>
      <c r="F79" s="107"/>
      <c r="G79" s="108"/>
      <c r="H79" s="97"/>
      <c r="I79" s="98"/>
      <c r="J79" s="98"/>
      <c r="K79" s="98"/>
      <c r="L79" s="98"/>
      <c r="M79" s="99"/>
      <c r="N79" s="167"/>
      <c r="O79" s="168"/>
      <c r="P79" s="168"/>
      <c r="Q79" s="168"/>
      <c r="R79" s="168"/>
      <c r="S79" s="168"/>
      <c r="T79" s="168"/>
      <c r="U79" s="168"/>
      <c r="V79" s="168"/>
      <c r="W79" s="168"/>
      <c r="X79" s="169"/>
      <c r="Y79" s="167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8"/>
      <c r="AK79" s="169"/>
      <c r="AL79" s="167"/>
      <c r="AM79" s="168"/>
      <c r="AN79" s="168"/>
      <c r="AO79" s="168"/>
      <c r="AP79" s="168"/>
      <c r="AQ79" s="168"/>
      <c r="AR79" s="168"/>
      <c r="AS79" s="168"/>
      <c r="AT79" s="168"/>
      <c r="AU79" s="168"/>
      <c r="AV79" s="168"/>
      <c r="AW79" s="168"/>
      <c r="AX79" s="168"/>
      <c r="AY79" s="168"/>
      <c r="AZ79" s="168"/>
      <c r="BA79" s="168"/>
      <c r="BB79" s="168"/>
      <c r="BC79" s="168"/>
      <c r="BD79" s="168"/>
      <c r="BE79" s="168"/>
      <c r="BF79" s="168"/>
      <c r="BG79" s="168"/>
      <c r="BH79" s="169"/>
      <c r="BI79" s="123"/>
      <c r="BJ79" s="124"/>
      <c r="BK79" s="124"/>
      <c r="BL79" s="124"/>
      <c r="BM79" s="124"/>
      <c r="BN79" s="124"/>
      <c r="BO79" s="124"/>
      <c r="BP79" s="124"/>
      <c r="BQ79" s="124"/>
      <c r="BR79" s="124"/>
      <c r="BS79" s="124"/>
      <c r="BT79" s="124"/>
      <c r="BU79" s="124"/>
      <c r="BV79" s="124"/>
      <c r="BW79" s="153"/>
      <c r="BX79" s="160"/>
      <c r="BY79" s="148"/>
      <c r="BZ79" s="148"/>
      <c r="CA79" s="148"/>
      <c r="CB79" s="180"/>
      <c r="CC79" s="148"/>
      <c r="CD79" s="148"/>
      <c r="CE79" s="148"/>
      <c r="CF79" s="148"/>
      <c r="CG79" s="149"/>
      <c r="CH79" s="97"/>
      <c r="CI79" s="98"/>
      <c r="CJ79" s="98"/>
      <c r="CK79" s="99"/>
      <c r="CL79" s="28"/>
      <c r="CM79" s="28"/>
      <c r="CN79" s="28"/>
    </row>
    <row r="80" spans="5:92" ht="7.5" customHeight="1">
      <c r="E80" s="106"/>
      <c r="F80" s="107"/>
      <c r="G80" s="108"/>
      <c r="H80" s="97"/>
      <c r="I80" s="98"/>
      <c r="J80" s="98"/>
      <c r="K80" s="98"/>
      <c r="L80" s="98"/>
      <c r="M80" s="99"/>
      <c r="N80" s="167"/>
      <c r="O80" s="168"/>
      <c r="P80" s="168"/>
      <c r="Q80" s="168"/>
      <c r="R80" s="168"/>
      <c r="S80" s="168"/>
      <c r="T80" s="168"/>
      <c r="U80" s="168"/>
      <c r="V80" s="168"/>
      <c r="W80" s="168"/>
      <c r="X80" s="169"/>
      <c r="Y80" s="167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9"/>
      <c r="AL80" s="167"/>
      <c r="AM80" s="168"/>
      <c r="AN80" s="168"/>
      <c r="AO80" s="168"/>
      <c r="AP80" s="168"/>
      <c r="AQ80" s="168"/>
      <c r="AR80" s="168"/>
      <c r="AS80" s="168"/>
      <c r="AT80" s="168"/>
      <c r="AU80" s="168"/>
      <c r="AV80" s="168"/>
      <c r="AW80" s="168"/>
      <c r="AX80" s="168"/>
      <c r="AY80" s="168"/>
      <c r="AZ80" s="168"/>
      <c r="BA80" s="168"/>
      <c r="BB80" s="168"/>
      <c r="BC80" s="168"/>
      <c r="BD80" s="168"/>
      <c r="BE80" s="168"/>
      <c r="BF80" s="168"/>
      <c r="BG80" s="168"/>
      <c r="BH80" s="169"/>
      <c r="BI80" s="123"/>
      <c r="BJ80" s="124"/>
      <c r="BK80" s="124"/>
      <c r="BL80" s="124"/>
      <c r="BM80" s="124"/>
      <c r="BN80" s="124"/>
      <c r="BO80" s="124"/>
      <c r="BP80" s="124"/>
      <c r="BQ80" s="124"/>
      <c r="BR80" s="124"/>
      <c r="BS80" s="124"/>
      <c r="BT80" s="124"/>
      <c r="BU80" s="124"/>
      <c r="BV80" s="124"/>
      <c r="BW80" s="153"/>
      <c r="BX80" s="160"/>
      <c r="BY80" s="148"/>
      <c r="BZ80" s="148"/>
      <c r="CA80" s="148"/>
      <c r="CB80" s="180"/>
      <c r="CC80" s="148"/>
      <c r="CD80" s="148"/>
      <c r="CE80" s="148"/>
      <c r="CF80" s="148"/>
      <c r="CG80" s="149"/>
      <c r="CH80" s="97"/>
      <c r="CI80" s="98"/>
      <c r="CJ80" s="98"/>
      <c r="CK80" s="99"/>
      <c r="CL80" s="28"/>
      <c r="CM80" s="28"/>
      <c r="CN80" s="28"/>
    </row>
    <row r="81" spans="5:92" ht="7.5" customHeight="1">
      <c r="E81" s="106"/>
      <c r="F81" s="107"/>
      <c r="G81" s="108"/>
      <c r="H81" s="97"/>
      <c r="I81" s="98"/>
      <c r="J81" s="98"/>
      <c r="K81" s="98"/>
      <c r="L81" s="98"/>
      <c r="M81" s="99"/>
      <c r="N81" s="237"/>
      <c r="O81" s="238"/>
      <c r="P81" s="238"/>
      <c r="Q81" s="238"/>
      <c r="R81" s="238"/>
      <c r="S81" s="238"/>
      <c r="T81" s="238"/>
      <c r="U81" s="238"/>
      <c r="V81" s="238"/>
      <c r="W81" s="238"/>
      <c r="X81" s="239"/>
      <c r="Y81" s="237"/>
      <c r="Z81" s="238"/>
      <c r="AA81" s="238"/>
      <c r="AB81" s="238"/>
      <c r="AC81" s="238"/>
      <c r="AD81" s="238"/>
      <c r="AE81" s="238"/>
      <c r="AF81" s="238"/>
      <c r="AG81" s="238"/>
      <c r="AH81" s="238"/>
      <c r="AI81" s="238"/>
      <c r="AJ81" s="238"/>
      <c r="AK81" s="239"/>
      <c r="AL81" s="237"/>
      <c r="AM81" s="238"/>
      <c r="AN81" s="238"/>
      <c r="AO81" s="238"/>
      <c r="AP81" s="238"/>
      <c r="AQ81" s="238"/>
      <c r="AR81" s="238"/>
      <c r="AS81" s="238"/>
      <c r="AT81" s="238"/>
      <c r="AU81" s="238"/>
      <c r="AV81" s="238"/>
      <c r="AW81" s="238"/>
      <c r="AX81" s="238"/>
      <c r="AY81" s="238"/>
      <c r="AZ81" s="238"/>
      <c r="BA81" s="238"/>
      <c r="BB81" s="238"/>
      <c r="BC81" s="238"/>
      <c r="BD81" s="238"/>
      <c r="BE81" s="238"/>
      <c r="BF81" s="238"/>
      <c r="BG81" s="238"/>
      <c r="BH81" s="239"/>
      <c r="BI81" s="202"/>
      <c r="BJ81" s="203"/>
      <c r="BK81" s="203"/>
      <c r="BL81" s="203"/>
      <c r="BM81" s="203"/>
      <c r="BN81" s="203"/>
      <c r="BO81" s="203"/>
      <c r="BP81" s="203"/>
      <c r="BQ81" s="203"/>
      <c r="BR81" s="203"/>
      <c r="BS81" s="203"/>
      <c r="BT81" s="203"/>
      <c r="BU81" s="203"/>
      <c r="BV81" s="203"/>
      <c r="BW81" s="204"/>
      <c r="BX81" s="182"/>
      <c r="BY81" s="151"/>
      <c r="BZ81" s="151"/>
      <c r="CA81" s="151"/>
      <c r="CB81" s="186"/>
      <c r="CC81" s="151"/>
      <c r="CD81" s="151"/>
      <c r="CE81" s="151"/>
      <c r="CF81" s="151"/>
      <c r="CG81" s="152"/>
      <c r="CH81" s="100"/>
      <c r="CI81" s="101"/>
      <c r="CJ81" s="101"/>
      <c r="CK81" s="102"/>
      <c r="CL81" s="28"/>
      <c r="CM81" s="28"/>
      <c r="CN81" s="28"/>
    </row>
    <row r="82" spans="5:97" ht="7.5" customHeight="1">
      <c r="E82" s="106"/>
      <c r="F82" s="107"/>
      <c r="G82" s="108"/>
      <c r="H82" s="97"/>
      <c r="I82" s="98"/>
      <c r="J82" s="98"/>
      <c r="K82" s="98"/>
      <c r="L82" s="98"/>
      <c r="M82" s="99"/>
      <c r="N82" s="164" t="s">
        <v>91</v>
      </c>
      <c r="O82" s="165"/>
      <c r="P82" s="165"/>
      <c r="Q82" s="165"/>
      <c r="R82" s="165"/>
      <c r="S82" s="165"/>
      <c r="T82" s="165"/>
      <c r="U82" s="165"/>
      <c r="V82" s="165"/>
      <c r="W82" s="165"/>
      <c r="X82" s="166"/>
      <c r="Y82" s="177" t="s">
        <v>92</v>
      </c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9"/>
      <c r="AL82" s="177" t="s">
        <v>93</v>
      </c>
      <c r="AM82" s="178"/>
      <c r="AN82" s="178"/>
      <c r="AO82" s="178"/>
      <c r="AP82" s="178"/>
      <c r="AQ82" s="178"/>
      <c r="AR82" s="178"/>
      <c r="AS82" s="178"/>
      <c r="AT82" s="178"/>
      <c r="AU82" s="178"/>
      <c r="AV82" s="178"/>
      <c r="AW82" s="178"/>
      <c r="AX82" s="178"/>
      <c r="AY82" s="178"/>
      <c r="AZ82" s="178"/>
      <c r="BA82" s="178"/>
      <c r="BB82" s="178"/>
      <c r="BC82" s="178"/>
      <c r="BD82" s="178"/>
      <c r="BE82" s="178"/>
      <c r="BF82" s="178"/>
      <c r="BG82" s="178"/>
      <c r="BH82" s="179"/>
      <c r="BI82" s="121" t="s">
        <v>139</v>
      </c>
      <c r="BJ82" s="122"/>
      <c r="BK82" s="122"/>
      <c r="BL82" s="122"/>
      <c r="BM82" s="183"/>
      <c r="BN82" s="183"/>
      <c r="BO82" s="183"/>
      <c r="BP82" s="183"/>
      <c r="BQ82" s="183"/>
      <c r="BR82" s="183"/>
      <c r="BS82" s="183"/>
      <c r="BT82" s="122" t="s">
        <v>140</v>
      </c>
      <c r="BU82" s="122"/>
      <c r="BV82" s="122"/>
      <c r="BW82" s="29"/>
      <c r="BX82" s="184">
        <f>IF(OR(BM82="",BM84=""),"",IF(AND(CR83="○",CR84="○"),"○",""))</f>
      </c>
      <c r="BY82" s="145"/>
      <c r="BZ82" s="145"/>
      <c r="CA82" s="145"/>
      <c r="CB82" s="185"/>
      <c r="CC82" s="144">
        <f>IF(OR(BM82="",BM84=""),"",IF(OR(CR83="×",CR84="×"),"○",""))</f>
      </c>
      <c r="CD82" s="145"/>
      <c r="CE82" s="145"/>
      <c r="CF82" s="145"/>
      <c r="CG82" s="146"/>
      <c r="CH82" s="94" t="s">
        <v>156</v>
      </c>
      <c r="CI82" s="95"/>
      <c r="CJ82" s="95"/>
      <c r="CK82" s="96"/>
      <c r="CL82" s="28"/>
      <c r="CM82" s="28"/>
      <c r="CN82" s="28"/>
      <c r="CQ82" s="36"/>
      <c r="CR82" s="81" t="s">
        <v>138</v>
      </c>
      <c r="CS82" s="36"/>
    </row>
    <row r="83" spans="5:97" ht="7.5" customHeight="1">
      <c r="E83" s="106"/>
      <c r="F83" s="107"/>
      <c r="G83" s="108"/>
      <c r="H83" s="97"/>
      <c r="I83" s="98"/>
      <c r="J83" s="98"/>
      <c r="K83" s="98"/>
      <c r="L83" s="98"/>
      <c r="M83" s="99"/>
      <c r="N83" s="167"/>
      <c r="O83" s="168"/>
      <c r="P83" s="168"/>
      <c r="Q83" s="168"/>
      <c r="R83" s="168"/>
      <c r="S83" s="168"/>
      <c r="T83" s="168"/>
      <c r="U83" s="168"/>
      <c r="V83" s="168"/>
      <c r="W83" s="168"/>
      <c r="X83" s="169"/>
      <c r="Y83" s="97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9"/>
      <c r="AL83" s="97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9"/>
      <c r="BI83" s="123"/>
      <c r="BJ83" s="124"/>
      <c r="BK83" s="124"/>
      <c r="BL83" s="124"/>
      <c r="BM83" s="128"/>
      <c r="BN83" s="128"/>
      <c r="BO83" s="128"/>
      <c r="BP83" s="128"/>
      <c r="BQ83" s="128"/>
      <c r="BR83" s="128"/>
      <c r="BS83" s="128"/>
      <c r="BT83" s="124"/>
      <c r="BU83" s="124"/>
      <c r="BV83" s="124"/>
      <c r="BW83" s="29"/>
      <c r="BX83" s="160"/>
      <c r="BY83" s="148"/>
      <c r="BZ83" s="148"/>
      <c r="CA83" s="148"/>
      <c r="CB83" s="180"/>
      <c r="CC83" s="147"/>
      <c r="CD83" s="148"/>
      <c r="CE83" s="148"/>
      <c r="CF83" s="148"/>
      <c r="CG83" s="149"/>
      <c r="CH83" s="97"/>
      <c r="CI83" s="98"/>
      <c r="CJ83" s="98"/>
      <c r="CK83" s="99"/>
      <c r="CL83" s="28"/>
      <c r="CM83" s="28"/>
      <c r="CN83" s="28"/>
      <c r="CQ83" s="81" t="s">
        <v>139</v>
      </c>
      <c r="CR83" s="36">
        <f>IF(BM82="","",IF(BM82&lt;=150,"○","×"))</f>
      </c>
      <c r="CS83" s="36"/>
    </row>
    <row r="84" spans="5:97" ht="7.5" customHeight="1">
      <c r="E84" s="106"/>
      <c r="F84" s="107"/>
      <c r="G84" s="108"/>
      <c r="H84" s="97"/>
      <c r="I84" s="98"/>
      <c r="J84" s="98"/>
      <c r="K84" s="98"/>
      <c r="L84" s="98"/>
      <c r="M84" s="99"/>
      <c r="N84" s="167"/>
      <c r="O84" s="168"/>
      <c r="P84" s="168"/>
      <c r="Q84" s="168"/>
      <c r="R84" s="168"/>
      <c r="S84" s="168"/>
      <c r="T84" s="168"/>
      <c r="U84" s="168"/>
      <c r="V84" s="168"/>
      <c r="W84" s="168"/>
      <c r="X84" s="169"/>
      <c r="Y84" s="97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9"/>
      <c r="AL84" s="97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9"/>
      <c r="BI84" s="123" t="s">
        <v>133</v>
      </c>
      <c r="BJ84" s="124"/>
      <c r="BK84" s="124"/>
      <c r="BL84" s="124"/>
      <c r="BM84" s="127"/>
      <c r="BN84" s="127"/>
      <c r="BO84" s="127"/>
      <c r="BP84" s="127"/>
      <c r="BQ84" s="127"/>
      <c r="BR84" s="127"/>
      <c r="BS84" s="127"/>
      <c r="BT84" s="124" t="s">
        <v>134</v>
      </c>
      <c r="BU84" s="124"/>
      <c r="BV84" s="124"/>
      <c r="BW84" s="29"/>
      <c r="BX84" s="160"/>
      <c r="BY84" s="148"/>
      <c r="BZ84" s="148"/>
      <c r="CA84" s="148"/>
      <c r="CB84" s="180"/>
      <c r="CC84" s="147"/>
      <c r="CD84" s="148"/>
      <c r="CE84" s="148"/>
      <c r="CF84" s="148"/>
      <c r="CG84" s="149"/>
      <c r="CH84" s="97"/>
      <c r="CI84" s="98"/>
      <c r="CJ84" s="98"/>
      <c r="CK84" s="99"/>
      <c r="CL84" s="28"/>
      <c r="CM84" s="28"/>
      <c r="CN84" s="28"/>
      <c r="CQ84" s="81" t="s">
        <v>133</v>
      </c>
      <c r="CR84" s="36">
        <f>IF(BM84="","",IF(BM84&lt;=3,"○","×"))</f>
      </c>
      <c r="CS84" s="36"/>
    </row>
    <row r="85" spans="5:92" ht="7.5" customHeight="1">
      <c r="E85" s="106"/>
      <c r="F85" s="107"/>
      <c r="G85" s="108"/>
      <c r="H85" s="97"/>
      <c r="I85" s="98"/>
      <c r="J85" s="98"/>
      <c r="K85" s="98"/>
      <c r="L85" s="98"/>
      <c r="M85" s="99"/>
      <c r="N85" s="167"/>
      <c r="O85" s="168"/>
      <c r="P85" s="168"/>
      <c r="Q85" s="168"/>
      <c r="R85" s="168"/>
      <c r="S85" s="168"/>
      <c r="T85" s="168"/>
      <c r="U85" s="168"/>
      <c r="V85" s="168"/>
      <c r="W85" s="168"/>
      <c r="X85" s="169"/>
      <c r="Y85" s="97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9"/>
      <c r="AL85" s="97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  <c r="BH85" s="99"/>
      <c r="BI85" s="123"/>
      <c r="BJ85" s="124"/>
      <c r="BK85" s="124"/>
      <c r="BL85" s="124"/>
      <c r="BM85" s="128"/>
      <c r="BN85" s="128"/>
      <c r="BO85" s="128"/>
      <c r="BP85" s="128"/>
      <c r="BQ85" s="128"/>
      <c r="BR85" s="128"/>
      <c r="BS85" s="128"/>
      <c r="BT85" s="124"/>
      <c r="BU85" s="124"/>
      <c r="BV85" s="124"/>
      <c r="BW85" s="29"/>
      <c r="BX85" s="160"/>
      <c r="BY85" s="148"/>
      <c r="BZ85" s="148"/>
      <c r="CA85" s="148"/>
      <c r="CB85" s="180"/>
      <c r="CC85" s="147"/>
      <c r="CD85" s="148"/>
      <c r="CE85" s="148"/>
      <c r="CF85" s="148"/>
      <c r="CG85" s="149"/>
      <c r="CH85" s="97"/>
      <c r="CI85" s="98"/>
      <c r="CJ85" s="98"/>
      <c r="CK85" s="99"/>
      <c r="CL85" s="28"/>
      <c r="CM85" s="28"/>
      <c r="CN85" s="28"/>
    </row>
    <row r="86" spans="5:92" ht="7.5" customHeight="1">
      <c r="E86" s="109"/>
      <c r="F86" s="110"/>
      <c r="G86" s="111"/>
      <c r="H86" s="100"/>
      <c r="I86" s="101"/>
      <c r="J86" s="101"/>
      <c r="K86" s="101"/>
      <c r="L86" s="101"/>
      <c r="M86" s="102"/>
      <c r="N86" s="170"/>
      <c r="O86" s="171"/>
      <c r="P86" s="171"/>
      <c r="Q86" s="171"/>
      <c r="R86" s="171"/>
      <c r="S86" s="171"/>
      <c r="T86" s="171"/>
      <c r="U86" s="171"/>
      <c r="V86" s="171"/>
      <c r="W86" s="171"/>
      <c r="X86" s="172"/>
      <c r="Y86" s="100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2"/>
      <c r="AL86" s="100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2"/>
      <c r="BI86" s="27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9"/>
      <c r="BX86" s="161"/>
      <c r="BY86" s="162"/>
      <c r="BZ86" s="162"/>
      <c r="CA86" s="162"/>
      <c r="CB86" s="181"/>
      <c r="CC86" s="176"/>
      <c r="CD86" s="162"/>
      <c r="CE86" s="162"/>
      <c r="CF86" s="162"/>
      <c r="CG86" s="163"/>
      <c r="CH86" s="100"/>
      <c r="CI86" s="101"/>
      <c r="CJ86" s="101"/>
      <c r="CK86" s="102"/>
      <c r="CL86" s="28"/>
      <c r="CM86" s="28"/>
      <c r="CN86" s="28"/>
    </row>
    <row r="87" spans="5:92" ht="7.5" customHeight="1">
      <c r="E87" s="103" t="s">
        <v>88</v>
      </c>
      <c r="F87" s="104"/>
      <c r="G87" s="105"/>
      <c r="H87" s="112" t="s">
        <v>83</v>
      </c>
      <c r="I87" s="113"/>
      <c r="J87" s="113"/>
      <c r="K87" s="113"/>
      <c r="L87" s="113"/>
      <c r="M87" s="114"/>
      <c r="N87" s="94" t="s">
        <v>84</v>
      </c>
      <c r="O87" s="95"/>
      <c r="P87" s="95"/>
      <c r="Q87" s="95"/>
      <c r="R87" s="95"/>
      <c r="S87" s="95"/>
      <c r="T87" s="95"/>
      <c r="U87" s="95"/>
      <c r="V87" s="95"/>
      <c r="W87" s="95"/>
      <c r="X87" s="96"/>
      <c r="Y87" s="94" t="s">
        <v>170</v>
      </c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6"/>
      <c r="AL87" s="173" t="s">
        <v>85</v>
      </c>
      <c r="AM87" s="174"/>
      <c r="AN87" s="174"/>
      <c r="AO87" s="174"/>
      <c r="AP87" s="174"/>
      <c r="AQ87" s="174"/>
      <c r="AR87" s="174"/>
      <c r="AS87" s="174"/>
      <c r="AT87" s="174"/>
      <c r="AU87" s="174"/>
      <c r="AV87" s="174"/>
      <c r="AW87" s="174"/>
      <c r="AX87" s="174"/>
      <c r="AY87" s="174"/>
      <c r="AZ87" s="174"/>
      <c r="BA87" s="174"/>
      <c r="BB87" s="174"/>
      <c r="BC87" s="174"/>
      <c r="BD87" s="174"/>
      <c r="BE87" s="174"/>
      <c r="BF87" s="174"/>
      <c r="BG87" s="174"/>
      <c r="BH87" s="175"/>
      <c r="BI87" s="323"/>
      <c r="BJ87" s="324"/>
      <c r="BK87" s="324"/>
      <c r="BL87" s="324"/>
      <c r="BM87" s="324"/>
      <c r="BN87" s="324"/>
      <c r="BO87" s="324"/>
      <c r="BP87" s="324"/>
      <c r="BQ87" s="324"/>
      <c r="BR87" s="324"/>
      <c r="BS87" s="324"/>
      <c r="BT87" s="324"/>
      <c r="BU87" s="324"/>
      <c r="BV87" s="324"/>
      <c r="BW87" s="234"/>
      <c r="BX87" s="157"/>
      <c r="BY87" s="158"/>
      <c r="BZ87" s="158"/>
      <c r="CA87" s="158"/>
      <c r="CB87" s="189"/>
      <c r="CC87" s="190"/>
      <c r="CD87" s="158"/>
      <c r="CE87" s="158"/>
      <c r="CF87" s="158"/>
      <c r="CG87" s="159"/>
      <c r="CH87" s="94" t="s">
        <v>151</v>
      </c>
      <c r="CI87" s="95"/>
      <c r="CJ87" s="95"/>
      <c r="CK87" s="96"/>
      <c r="CL87" s="28"/>
      <c r="CM87" s="28"/>
      <c r="CN87" s="28"/>
    </row>
    <row r="88" spans="5:92" ht="7.5" customHeight="1">
      <c r="E88" s="106"/>
      <c r="F88" s="107"/>
      <c r="G88" s="108"/>
      <c r="H88" s="115"/>
      <c r="I88" s="116"/>
      <c r="J88" s="116"/>
      <c r="K88" s="116"/>
      <c r="L88" s="116"/>
      <c r="M88" s="117"/>
      <c r="N88" s="97"/>
      <c r="O88" s="98"/>
      <c r="P88" s="98"/>
      <c r="Q88" s="98"/>
      <c r="R88" s="98"/>
      <c r="S88" s="98"/>
      <c r="T88" s="98"/>
      <c r="U88" s="98"/>
      <c r="V88" s="98"/>
      <c r="W88" s="98"/>
      <c r="X88" s="99"/>
      <c r="Y88" s="97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9"/>
      <c r="AL88" s="167"/>
      <c r="AM88" s="168"/>
      <c r="AN88" s="168"/>
      <c r="AO88" s="168"/>
      <c r="AP88" s="168"/>
      <c r="AQ88" s="168"/>
      <c r="AR88" s="168"/>
      <c r="AS88" s="168"/>
      <c r="AT88" s="168"/>
      <c r="AU88" s="168"/>
      <c r="AV88" s="168"/>
      <c r="AW88" s="168"/>
      <c r="AX88" s="168"/>
      <c r="AY88" s="168"/>
      <c r="AZ88" s="168"/>
      <c r="BA88" s="168"/>
      <c r="BB88" s="168"/>
      <c r="BC88" s="168"/>
      <c r="BD88" s="168"/>
      <c r="BE88" s="168"/>
      <c r="BF88" s="168"/>
      <c r="BG88" s="168"/>
      <c r="BH88" s="169"/>
      <c r="BI88" s="216"/>
      <c r="BJ88" s="235"/>
      <c r="BK88" s="235"/>
      <c r="BL88" s="235"/>
      <c r="BM88" s="235"/>
      <c r="BN88" s="235"/>
      <c r="BO88" s="235"/>
      <c r="BP88" s="235"/>
      <c r="BQ88" s="235"/>
      <c r="BR88" s="235"/>
      <c r="BS88" s="235"/>
      <c r="BT88" s="235"/>
      <c r="BU88" s="235"/>
      <c r="BV88" s="235"/>
      <c r="BW88" s="218"/>
      <c r="BX88" s="160"/>
      <c r="BY88" s="148"/>
      <c r="BZ88" s="148"/>
      <c r="CA88" s="148"/>
      <c r="CB88" s="180"/>
      <c r="CC88" s="147"/>
      <c r="CD88" s="148"/>
      <c r="CE88" s="148"/>
      <c r="CF88" s="148"/>
      <c r="CG88" s="149"/>
      <c r="CH88" s="97"/>
      <c r="CI88" s="98"/>
      <c r="CJ88" s="98"/>
      <c r="CK88" s="99"/>
      <c r="CL88" s="28"/>
      <c r="CM88" s="28"/>
      <c r="CN88" s="28"/>
    </row>
    <row r="89" spans="5:92" ht="7.5" customHeight="1">
      <c r="E89" s="106"/>
      <c r="F89" s="107"/>
      <c r="G89" s="108"/>
      <c r="H89" s="115"/>
      <c r="I89" s="116"/>
      <c r="J89" s="116"/>
      <c r="K89" s="116"/>
      <c r="L89" s="116"/>
      <c r="M89" s="117"/>
      <c r="N89" s="97"/>
      <c r="O89" s="98"/>
      <c r="P89" s="98"/>
      <c r="Q89" s="98"/>
      <c r="R89" s="98"/>
      <c r="S89" s="98"/>
      <c r="T89" s="98"/>
      <c r="U89" s="98"/>
      <c r="V89" s="98"/>
      <c r="W89" s="98"/>
      <c r="X89" s="99"/>
      <c r="Y89" s="97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9"/>
      <c r="AL89" s="167"/>
      <c r="AM89" s="168"/>
      <c r="AN89" s="168"/>
      <c r="AO89" s="168"/>
      <c r="AP89" s="168"/>
      <c r="AQ89" s="168"/>
      <c r="AR89" s="168"/>
      <c r="AS89" s="168"/>
      <c r="AT89" s="168"/>
      <c r="AU89" s="168"/>
      <c r="AV89" s="168"/>
      <c r="AW89" s="168"/>
      <c r="AX89" s="168"/>
      <c r="AY89" s="168"/>
      <c r="AZ89" s="168"/>
      <c r="BA89" s="168"/>
      <c r="BB89" s="168"/>
      <c r="BC89" s="168"/>
      <c r="BD89" s="168"/>
      <c r="BE89" s="168"/>
      <c r="BF89" s="168"/>
      <c r="BG89" s="168"/>
      <c r="BH89" s="169"/>
      <c r="BI89" s="216"/>
      <c r="BJ89" s="235"/>
      <c r="BK89" s="235"/>
      <c r="BL89" s="235"/>
      <c r="BM89" s="235"/>
      <c r="BN89" s="235"/>
      <c r="BO89" s="235"/>
      <c r="BP89" s="235"/>
      <c r="BQ89" s="235"/>
      <c r="BR89" s="235"/>
      <c r="BS89" s="235"/>
      <c r="BT89" s="235"/>
      <c r="BU89" s="235"/>
      <c r="BV89" s="235"/>
      <c r="BW89" s="218"/>
      <c r="BX89" s="160"/>
      <c r="BY89" s="148"/>
      <c r="BZ89" s="148"/>
      <c r="CA89" s="148"/>
      <c r="CB89" s="180"/>
      <c r="CC89" s="147"/>
      <c r="CD89" s="148"/>
      <c r="CE89" s="148"/>
      <c r="CF89" s="148"/>
      <c r="CG89" s="149"/>
      <c r="CH89" s="97"/>
      <c r="CI89" s="98"/>
      <c r="CJ89" s="98"/>
      <c r="CK89" s="99"/>
      <c r="CL89" s="28"/>
      <c r="CM89" s="28"/>
      <c r="CN89" s="28"/>
    </row>
    <row r="90" spans="5:92" ht="7.5" customHeight="1">
      <c r="E90" s="106"/>
      <c r="F90" s="107"/>
      <c r="G90" s="108"/>
      <c r="H90" s="115"/>
      <c r="I90" s="116"/>
      <c r="J90" s="116"/>
      <c r="K90" s="116"/>
      <c r="L90" s="116"/>
      <c r="M90" s="117"/>
      <c r="N90" s="97"/>
      <c r="O90" s="98"/>
      <c r="P90" s="98"/>
      <c r="Q90" s="98"/>
      <c r="R90" s="98"/>
      <c r="S90" s="98"/>
      <c r="T90" s="98"/>
      <c r="U90" s="98"/>
      <c r="V90" s="98"/>
      <c r="W90" s="98"/>
      <c r="X90" s="99"/>
      <c r="Y90" s="97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9"/>
      <c r="AL90" s="167"/>
      <c r="AM90" s="168"/>
      <c r="AN90" s="168"/>
      <c r="AO90" s="168"/>
      <c r="AP90" s="168"/>
      <c r="AQ90" s="168"/>
      <c r="AR90" s="168"/>
      <c r="AS90" s="168"/>
      <c r="AT90" s="168"/>
      <c r="AU90" s="168"/>
      <c r="AV90" s="168"/>
      <c r="AW90" s="168"/>
      <c r="AX90" s="168"/>
      <c r="AY90" s="168"/>
      <c r="AZ90" s="168"/>
      <c r="BA90" s="168"/>
      <c r="BB90" s="168"/>
      <c r="BC90" s="168"/>
      <c r="BD90" s="168"/>
      <c r="BE90" s="168"/>
      <c r="BF90" s="168"/>
      <c r="BG90" s="168"/>
      <c r="BH90" s="169"/>
      <c r="BI90" s="216"/>
      <c r="BJ90" s="235"/>
      <c r="BK90" s="235"/>
      <c r="BL90" s="235"/>
      <c r="BM90" s="235"/>
      <c r="BN90" s="235"/>
      <c r="BO90" s="235"/>
      <c r="BP90" s="235"/>
      <c r="BQ90" s="235"/>
      <c r="BR90" s="235"/>
      <c r="BS90" s="235"/>
      <c r="BT90" s="235"/>
      <c r="BU90" s="235"/>
      <c r="BV90" s="235"/>
      <c r="BW90" s="218"/>
      <c r="BX90" s="160"/>
      <c r="BY90" s="148"/>
      <c r="BZ90" s="148"/>
      <c r="CA90" s="148"/>
      <c r="CB90" s="180"/>
      <c r="CC90" s="147"/>
      <c r="CD90" s="148"/>
      <c r="CE90" s="148"/>
      <c r="CF90" s="148"/>
      <c r="CG90" s="149"/>
      <c r="CH90" s="97"/>
      <c r="CI90" s="98"/>
      <c r="CJ90" s="98"/>
      <c r="CK90" s="99"/>
      <c r="CL90" s="28"/>
      <c r="CM90" s="28"/>
      <c r="CN90" s="28"/>
    </row>
    <row r="91" spans="5:92" ht="7.5" customHeight="1">
      <c r="E91" s="106"/>
      <c r="F91" s="107"/>
      <c r="G91" s="108"/>
      <c r="H91" s="115"/>
      <c r="I91" s="116"/>
      <c r="J91" s="116"/>
      <c r="K91" s="116"/>
      <c r="L91" s="116"/>
      <c r="M91" s="117"/>
      <c r="N91" s="129"/>
      <c r="O91" s="130"/>
      <c r="P91" s="130"/>
      <c r="Q91" s="130"/>
      <c r="R91" s="130"/>
      <c r="S91" s="130"/>
      <c r="T91" s="130"/>
      <c r="U91" s="130"/>
      <c r="V91" s="130"/>
      <c r="W91" s="130"/>
      <c r="X91" s="131"/>
      <c r="Y91" s="129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1"/>
      <c r="AL91" s="237"/>
      <c r="AM91" s="238"/>
      <c r="AN91" s="238"/>
      <c r="AO91" s="238"/>
      <c r="AP91" s="238"/>
      <c r="AQ91" s="238"/>
      <c r="AR91" s="238"/>
      <c r="AS91" s="238"/>
      <c r="AT91" s="238"/>
      <c r="AU91" s="238"/>
      <c r="AV91" s="238"/>
      <c r="AW91" s="238"/>
      <c r="AX91" s="238"/>
      <c r="AY91" s="238"/>
      <c r="AZ91" s="238"/>
      <c r="BA91" s="238"/>
      <c r="BB91" s="238"/>
      <c r="BC91" s="238"/>
      <c r="BD91" s="238"/>
      <c r="BE91" s="238"/>
      <c r="BF91" s="238"/>
      <c r="BG91" s="238"/>
      <c r="BH91" s="239"/>
      <c r="BI91" s="325"/>
      <c r="BJ91" s="326"/>
      <c r="BK91" s="326"/>
      <c r="BL91" s="326"/>
      <c r="BM91" s="326"/>
      <c r="BN91" s="326"/>
      <c r="BO91" s="326"/>
      <c r="BP91" s="326"/>
      <c r="BQ91" s="326"/>
      <c r="BR91" s="326"/>
      <c r="BS91" s="326"/>
      <c r="BT91" s="326"/>
      <c r="BU91" s="326"/>
      <c r="BV91" s="326"/>
      <c r="BW91" s="327"/>
      <c r="BX91" s="182"/>
      <c r="BY91" s="151"/>
      <c r="BZ91" s="151"/>
      <c r="CA91" s="151"/>
      <c r="CB91" s="186"/>
      <c r="CC91" s="150"/>
      <c r="CD91" s="151"/>
      <c r="CE91" s="151"/>
      <c r="CF91" s="151"/>
      <c r="CG91" s="152"/>
      <c r="CH91" s="100"/>
      <c r="CI91" s="101"/>
      <c r="CJ91" s="101"/>
      <c r="CK91" s="102"/>
      <c r="CL91" s="28"/>
      <c r="CM91" s="28"/>
      <c r="CN91" s="28"/>
    </row>
    <row r="92" spans="5:98" ht="7.5" customHeight="1">
      <c r="E92" s="106"/>
      <c r="F92" s="107"/>
      <c r="G92" s="108"/>
      <c r="H92" s="115"/>
      <c r="I92" s="116"/>
      <c r="J92" s="116"/>
      <c r="K92" s="116"/>
      <c r="L92" s="116"/>
      <c r="M92" s="117"/>
      <c r="N92" s="164" t="s">
        <v>86</v>
      </c>
      <c r="O92" s="165"/>
      <c r="P92" s="165"/>
      <c r="Q92" s="165"/>
      <c r="R92" s="165"/>
      <c r="S92" s="165"/>
      <c r="T92" s="165"/>
      <c r="U92" s="165"/>
      <c r="V92" s="165"/>
      <c r="W92" s="165"/>
      <c r="X92" s="166"/>
      <c r="Y92" s="177" t="s">
        <v>106</v>
      </c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9"/>
      <c r="AL92" s="177" t="s">
        <v>107</v>
      </c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8"/>
      <c r="BB92" s="178"/>
      <c r="BC92" s="178"/>
      <c r="BD92" s="178"/>
      <c r="BE92" s="178"/>
      <c r="BF92" s="178"/>
      <c r="BG92" s="178"/>
      <c r="BH92" s="179"/>
      <c r="BI92" s="86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8"/>
      <c r="BX92" s="184">
        <f>IF(OR(CT93="",CT94=""),"",IF(AND(CT93="○",CT94="○"),"○",""))</f>
      </c>
      <c r="BY92" s="145"/>
      <c r="BZ92" s="145"/>
      <c r="CA92" s="145"/>
      <c r="CB92" s="185"/>
      <c r="CC92" s="144">
        <f>IF(OR(CT93="",CT94=""),"",IF(OR(CT93="×",CT94="×"),"○",""))</f>
      </c>
      <c r="CD92" s="145"/>
      <c r="CE92" s="145"/>
      <c r="CF92" s="145"/>
      <c r="CG92" s="146"/>
      <c r="CH92" s="94" t="s">
        <v>157</v>
      </c>
      <c r="CI92" s="95"/>
      <c r="CJ92" s="95"/>
      <c r="CK92" s="96"/>
      <c r="CL92" s="28"/>
      <c r="CQ92" s="36"/>
      <c r="CR92" s="81" t="s">
        <v>134</v>
      </c>
      <c r="CS92" s="90" t="s">
        <v>139</v>
      </c>
      <c r="CT92" s="81" t="s">
        <v>145</v>
      </c>
    </row>
    <row r="93" spans="5:98" ht="7.5" customHeight="1">
      <c r="E93" s="106"/>
      <c r="F93" s="107"/>
      <c r="G93" s="108"/>
      <c r="H93" s="115"/>
      <c r="I93" s="116"/>
      <c r="J93" s="116"/>
      <c r="K93" s="116"/>
      <c r="L93" s="116"/>
      <c r="M93" s="117"/>
      <c r="N93" s="167"/>
      <c r="O93" s="168"/>
      <c r="P93" s="168"/>
      <c r="Q93" s="168"/>
      <c r="R93" s="168"/>
      <c r="S93" s="168"/>
      <c r="T93" s="168"/>
      <c r="U93" s="168"/>
      <c r="V93" s="168"/>
      <c r="W93" s="168"/>
      <c r="X93" s="169"/>
      <c r="Y93" s="97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9"/>
      <c r="AL93" s="97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8"/>
      <c r="BG93" s="98"/>
      <c r="BH93" s="99"/>
      <c r="BI93" s="123" t="s">
        <v>141</v>
      </c>
      <c r="BJ93" s="124"/>
      <c r="BK93" s="124"/>
      <c r="BL93" s="124"/>
      <c r="BM93" s="127"/>
      <c r="BN93" s="127"/>
      <c r="BO93" s="124" t="s">
        <v>134</v>
      </c>
      <c r="BP93" s="124"/>
      <c r="BQ93" s="127"/>
      <c r="BR93" s="127"/>
      <c r="BS93" s="127"/>
      <c r="BT93" s="127"/>
      <c r="BU93" s="124" t="s">
        <v>140</v>
      </c>
      <c r="BV93" s="124"/>
      <c r="BW93" s="153"/>
      <c r="BX93" s="160"/>
      <c r="BY93" s="148"/>
      <c r="BZ93" s="148"/>
      <c r="CA93" s="148"/>
      <c r="CB93" s="180"/>
      <c r="CC93" s="147"/>
      <c r="CD93" s="148"/>
      <c r="CE93" s="148"/>
      <c r="CF93" s="148"/>
      <c r="CG93" s="149"/>
      <c r="CH93" s="97"/>
      <c r="CI93" s="98"/>
      <c r="CJ93" s="98"/>
      <c r="CK93" s="99"/>
      <c r="CL93" s="52"/>
      <c r="CQ93" s="81" t="s">
        <v>143</v>
      </c>
      <c r="CR93" s="36">
        <f>IF(BM93="","",IF(BM93&lt;=10,"○","×"))</f>
      </c>
      <c r="CS93" s="80">
        <f>IF(BQ93="","",IF(BQ93&lt;100,"○","×"))</f>
      </c>
      <c r="CT93" s="89">
        <f>IF(AND(CR93="○",CS93="○"),"○",IF(OR(CR93="×",CS93="×"),"×",""))</f>
      </c>
    </row>
    <row r="94" spans="5:98" ht="7.5" customHeight="1">
      <c r="E94" s="106"/>
      <c r="F94" s="107"/>
      <c r="G94" s="108"/>
      <c r="H94" s="115"/>
      <c r="I94" s="116"/>
      <c r="J94" s="116"/>
      <c r="K94" s="116"/>
      <c r="L94" s="116"/>
      <c r="M94" s="117"/>
      <c r="N94" s="167"/>
      <c r="O94" s="168"/>
      <c r="P94" s="168"/>
      <c r="Q94" s="168"/>
      <c r="R94" s="168"/>
      <c r="S94" s="168"/>
      <c r="T94" s="168"/>
      <c r="U94" s="168"/>
      <c r="V94" s="168"/>
      <c r="W94" s="168"/>
      <c r="X94" s="169"/>
      <c r="Y94" s="97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9"/>
      <c r="AL94" s="97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9"/>
      <c r="BI94" s="123"/>
      <c r="BJ94" s="124"/>
      <c r="BK94" s="124"/>
      <c r="BL94" s="124"/>
      <c r="BM94" s="128"/>
      <c r="BN94" s="128"/>
      <c r="BO94" s="124"/>
      <c r="BP94" s="124"/>
      <c r="BQ94" s="128"/>
      <c r="BR94" s="128"/>
      <c r="BS94" s="128"/>
      <c r="BT94" s="128"/>
      <c r="BU94" s="124"/>
      <c r="BV94" s="124"/>
      <c r="BW94" s="153"/>
      <c r="BX94" s="160"/>
      <c r="BY94" s="148"/>
      <c r="BZ94" s="148"/>
      <c r="CA94" s="148"/>
      <c r="CB94" s="180"/>
      <c r="CC94" s="147"/>
      <c r="CD94" s="148"/>
      <c r="CE94" s="148"/>
      <c r="CF94" s="148"/>
      <c r="CG94" s="149"/>
      <c r="CH94" s="97"/>
      <c r="CI94" s="98"/>
      <c r="CJ94" s="98"/>
      <c r="CK94" s="99"/>
      <c r="CL94" s="52"/>
      <c r="CQ94" s="81" t="s">
        <v>144</v>
      </c>
      <c r="CR94" s="36">
        <f>IF(BM95="","",IF(BM95&lt;=10,"○","×"))</f>
      </c>
      <c r="CS94" s="80">
        <f>IF(BQ95="","",IF(BQ95&lt;50,"○","×"))</f>
      </c>
      <c r="CT94" s="89">
        <f>IF(AND(CR94="○",CS94="○"),"○",IF(OR(CR94="×",CS94="×"),"×",""))</f>
      </c>
    </row>
    <row r="95" spans="5:90" ht="7.5" customHeight="1">
      <c r="E95" s="106"/>
      <c r="F95" s="107"/>
      <c r="G95" s="108"/>
      <c r="H95" s="115"/>
      <c r="I95" s="116"/>
      <c r="J95" s="116"/>
      <c r="K95" s="116"/>
      <c r="L95" s="116"/>
      <c r="M95" s="117"/>
      <c r="N95" s="167"/>
      <c r="O95" s="168"/>
      <c r="P95" s="168"/>
      <c r="Q95" s="168"/>
      <c r="R95" s="168"/>
      <c r="S95" s="168"/>
      <c r="T95" s="168"/>
      <c r="U95" s="168"/>
      <c r="V95" s="168"/>
      <c r="W95" s="168"/>
      <c r="X95" s="169"/>
      <c r="Y95" s="97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9"/>
      <c r="AL95" s="97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9"/>
      <c r="BI95" s="123" t="s">
        <v>142</v>
      </c>
      <c r="BJ95" s="124"/>
      <c r="BK95" s="124"/>
      <c r="BL95" s="124"/>
      <c r="BM95" s="366"/>
      <c r="BN95" s="366"/>
      <c r="BO95" s="124" t="s">
        <v>134</v>
      </c>
      <c r="BP95" s="124"/>
      <c r="BQ95" s="366"/>
      <c r="BR95" s="366"/>
      <c r="BS95" s="366"/>
      <c r="BT95" s="366"/>
      <c r="BU95" s="124" t="s">
        <v>140</v>
      </c>
      <c r="BV95" s="124"/>
      <c r="BW95" s="153"/>
      <c r="BX95" s="160"/>
      <c r="BY95" s="148"/>
      <c r="BZ95" s="148"/>
      <c r="CA95" s="148"/>
      <c r="CB95" s="180"/>
      <c r="CC95" s="147"/>
      <c r="CD95" s="148"/>
      <c r="CE95" s="148"/>
      <c r="CF95" s="148"/>
      <c r="CG95" s="149"/>
      <c r="CH95" s="97"/>
      <c r="CI95" s="98"/>
      <c r="CJ95" s="98"/>
      <c r="CK95" s="99"/>
      <c r="CL95" s="62"/>
    </row>
    <row r="96" spans="5:92" ht="7.5" customHeight="1">
      <c r="E96" s="106"/>
      <c r="F96" s="107"/>
      <c r="G96" s="108"/>
      <c r="H96" s="115"/>
      <c r="I96" s="116"/>
      <c r="J96" s="116"/>
      <c r="K96" s="116"/>
      <c r="L96" s="116"/>
      <c r="M96" s="117"/>
      <c r="N96" s="167"/>
      <c r="O96" s="168"/>
      <c r="P96" s="168"/>
      <c r="Q96" s="168"/>
      <c r="R96" s="168"/>
      <c r="S96" s="168"/>
      <c r="T96" s="168"/>
      <c r="U96" s="168"/>
      <c r="V96" s="168"/>
      <c r="W96" s="168"/>
      <c r="X96" s="169"/>
      <c r="Y96" s="97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9"/>
      <c r="AL96" s="123" t="s">
        <v>116</v>
      </c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4"/>
      <c r="BA96" s="124"/>
      <c r="BB96" s="124"/>
      <c r="BC96" s="124"/>
      <c r="BD96" s="124"/>
      <c r="BE96" s="124"/>
      <c r="BF96" s="124"/>
      <c r="BG96" s="124"/>
      <c r="BH96" s="153"/>
      <c r="BI96" s="123"/>
      <c r="BJ96" s="124"/>
      <c r="BK96" s="124"/>
      <c r="BL96" s="124"/>
      <c r="BM96" s="128"/>
      <c r="BN96" s="128"/>
      <c r="BO96" s="124"/>
      <c r="BP96" s="124"/>
      <c r="BQ96" s="128"/>
      <c r="BR96" s="128"/>
      <c r="BS96" s="128"/>
      <c r="BT96" s="128"/>
      <c r="BU96" s="124"/>
      <c r="BV96" s="124"/>
      <c r="BW96" s="153"/>
      <c r="BX96" s="160"/>
      <c r="BY96" s="148"/>
      <c r="BZ96" s="148"/>
      <c r="CA96" s="148"/>
      <c r="CB96" s="180"/>
      <c r="CC96" s="147"/>
      <c r="CD96" s="148"/>
      <c r="CE96" s="148"/>
      <c r="CF96" s="148"/>
      <c r="CG96" s="149"/>
      <c r="CH96" s="97"/>
      <c r="CI96" s="98"/>
      <c r="CJ96" s="98"/>
      <c r="CK96" s="99"/>
      <c r="CL96" s="62"/>
      <c r="CM96" s="62"/>
      <c r="CN96" s="62"/>
    </row>
    <row r="97" spans="5:92" ht="7.5" customHeight="1">
      <c r="E97" s="109"/>
      <c r="F97" s="110"/>
      <c r="G97" s="111"/>
      <c r="H97" s="118"/>
      <c r="I97" s="119"/>
      <c r="J97" s="119"/>
      <c r="K97" s="119"/>
      <c r="L97" s="119"/>
      <c r="M97" s="120"/>
      <c r="N97" s="170"/>
      <c r="O97" s="171"/>
      <c r="P97" s="171"/>
      <c r="Q97" s="171"/>
      <c r="R97" s="171"/>
      <c r="S97" s="171"/>
      <c r="T97" s="171"/>
      <c r="U97" s="171"/>
      <c r="V97" s="171"/>
      <c r="W97" s="171"/>
      <c r="X97" s="172"/>
      <c r="Y97" s="100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2"/>
      <c r="AL97" s="154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6"/>
      <c r="BI97" s="11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3"/>
      <c r="BX97" s="161"/>
      <c r="BY97" s="162"/>
      <c r="BZ97" s="162"/>
      <c r="CA97" s="162"/>
      <c r="CB97" s="181"/>
      <c r="CC97" s="176"/>
      <c r="CD97" s="162"/>
      <c r="CE97" s="162"/>
      <c r="CF97" s="162"/>
      <c r="CG97" s="163"/>
      <c r="CH97" s="100"/>
      <c r="CI97" s="101"/>
      <c r="CJ97" s="101"/>
      <c r="CK97" s="102"/>
      <c r="CL97" s="62"/>
      <c r="CM97" s="62"/>
      <c r="CN97" s="62"/>
    </row>
    <row r="98" spans="5:92" ht="7.5" customHeight="1">
      <c r="E98" s="103" t="s">
        <v>97</v>
      </c>
      <c r="F98" s="104"/>
      <c r="G98" s="105"/>
      <c r="H98" s="94" t="s">
        <v>166</v>
      </c>
      <c r="I98" s="95"/>
      <c r="J98" s="95"/>
      <c r="K98" s="95"/>
      <c r="L98" s="95"/>
      <c r="M98" s="96"/>
      <c r="N98" s="94" t="s">
        <v>168</v>
      </c>
      <c r="O98" s="95"/>
      <c r="P98" s="95"/>
      <c r="Q98" s="95"/>
      <c r="R98" s="95"/>
      <c r="S98" s="95"/>
      <c r="T98" s="95"/>
      <c r="U98" s="95"/>
      <c r="V98" s="95"/>
      <c r="W98" s="95"/>
      <c r="X98" s="96"/>
      <c r="Y98" s="94" t="s">
        <v>80</v>
      </c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6"/>
      <c r="AL98" s="322" t="s">
        <v>81</v>
      </c>
      <c r="AM98" s="295"/>
      <c r="AN98" s="295"/>
      <c r="AO98" s="295"/>
      <c r="AP98" s="295"/>
      <c r="AQ98" s="295"/>
      <c r="AR98" s="295"/>
      <c r="AS98" s="295"/>
      <c r="AT98" s="295"/>
      <c r="AU98" s="295"/>
      <c r="AV98" s="295"/>
      <c r="AW98" s="295"/>
      <c r="AX98" s="295"/>
      <c r="AY98" s="295"/>
      <c r="AZ98" s="295"/>
      <c r="BA98" s="295"/>
      <c r="BB98" s="295"/>
      <c r="BC98" s="295"/>
      <c r="BD98" s="295"/>
      <c r="BE98" s="295"/>
      <c r="BF98" s="295"/>
      <c r="BG98" s="295"/>
      <c r="BH98" s="296"/>
      <c r="BI98" s="322" t="s">
        <v>109</v>
      </c>
      <c r="BJ98" s="295"/>
      <c r="BK98" s="295"/>
      <c r="BL98" s="295"/>
      <c r="BM98" s="295"/>
      <c r="BN98" s="295"/>
      <c r="BO98" s="295"/>
      <c r="BP98" s="295"/>
      <c r="BQ98" s="295"/>
      <c r="BR98" s="295"/>
      <c r="BS98" s="295"/>
      <c r="BT98" s="295"/>
      <c r="BU98" s="295"/>
      <c r="BV98" s="295"/>
      <c r="BW98" s="296"/>
      <c r="BX98" s="157">
        <f>IF(BL100="","",IF(AND(BL100&lt;=6.5,BL100&gt;=5),"○",""))</f>
      </c>
      <c r="BY98" s="158"/>
      <c r="BZ98" s="158"/>
      <c r="CA98" s="158"/>
      <c r="CB98" s="189"/>
      <c r="CC98" s="158">
        <f>IF(BL100="","",IF(AND(BL100&gt;=6.5,BL100&lt;=5),"○",""))</f>
      </c>
      <c r="CD98" s="158"/>
      <c r="CE98" s="158"/>
      <c r="CF98" s="158"/>
      <c r="CG98" s="159"/>
      <c r="CH98" s="94" t="s">
        <v>152</v>
      </c>
      <c r="CI98" s="95"/>
      <c r="CJ98" s="95"/>
      <c r="CK98" s="96"/>
      <c r="CL98" s="62"/>
      <c r="CM98" s="62"/>
      <c r="CN98" s="62"/>
    </row>
    <row r="99" spans="5:92" ht="7.5" customHeight="1">
      <c r="E99" s="106"/>
      <c r="F99" s="107"/>
      <c r="G99" s="108"/>
      <c r="H99" s="97"/>
      <c r="I99" s="98"/>
      <c r="J99" s="98"/>
      <c r="K99" s="98"/>
      <c r="L99" s="98"/>
      <c r="M99" s="99"/>
      <c r="N99" s="97"/>
      <c r="O99" s="98"/>
      <c r="P99" s="98"/>
      <c r="Q99" s="98"/>
      <c r="R99" s="98"/>
      <c r="S99" s="98"/>
      <c r="T99" s="98"/>
      <c r="U99" s="98"/>
      <c r="V99" s="98"/>
      <c r="W99" s="98"/>
      <c r="X99" s="99"/>
      <c r="Y99" s="97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9"/>
      <c r="AL99" s="211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3"/>
      <c r="BI99" s="211"/>
      <c r="BJ99" s="212"/>
      <c r="BK99" s="212"/>
      <c r="BL99" s="212"/>
      <c r="BM99" s="212"/>
      <c r="BN99" s="212"/>
      <c r="BO99" s="212"/>
      <c r="BP99" s="212"/>
      <c r="BQ99" s="212"/>
      <c r="BR99" s="212"/>
      <c r="BS99" s="212"/>
      <c r="BT99" s="212"/>
      <c r="BU99" s="212"/>
      <c r="BV99" s="212"/>
      <c r="BW99" s="213"/>
      <c r="BX99" s="160"/>
      <c r="BY99" s="148"/>
      <c r="BZ99" s="148"/>
      <c r="CA99" s="148"/>
      <c r="CB99" s="180"/>
      <c r="CC99" s="148"/>
      <c r="CD99" s="148"/>
      <c r="CE99" s="148"/>
      <c r="CF99" s="148"/>
      <c r="CG99" s="149"/>
      <c r="CH99" s="97"/>
      <c r="CI99" s="98"/>
      <c r="CJ99" s="98"/>
      <c r="CK99" s="99"/>
      <c r="CL99" s="53"/>
      <c r="CM99" s="53"/>
      <c r="CN99" s="53"/>
    </row>
    <row r="100" spans="5:92" ht="7.5" customHeight="1">
      <c r="E100" s="106"/>
      <c r="F100" s="107"/>
      <c r="G100" s="108"/>
      <c r="H100" s="97"/>
      <c r="I100" s="98"/>
      <c r="J100" s="98"/>
      <c r="K100" s="98"/>
      <c r="L100" s="98"/>
      <c r="M100" s="99"/>
      <c r="N100" s="97"/>
      <c r="O100" s="98"/>
      <c r="P100" s="98"/>
      <c r="Q100" s="98"/>
      <c r="R100" s="98"/>
      <c r="S100" s="98"/>
      <c r="T100" s="98"/>
      <c r="U100" s="98"/>
      <c r="V100" s="98"/>
      <c r="W100" s="98"/>
      <c r="X100" s="99"/>
      <c r="Y100" s="97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9"/>
      <c r="AL100" s="123" t="s">
        <v>82</v>
      </c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53"/>
      <c r="BI100" s="27"/>
      <c r="BJ100" s="28"/>
      <c r="BK100" s="56"/>
      <c r="BL100" s="225"/>
      <c r="BM100" s="225"/>
      <c r="BN100" s="225"/>
      <c r="BO100" s="225"/>
      <c r="BP100" s="225"/>
      <c r="BQ100" s="225"/>
      <c r="BR100" s="225"/>
      <c r="BS100" s="124" t="s">
        <v>53</v>
      </c>
      <c r="BT100" s="124"/>
      <c r="BU100" s="124"/>
      <c r="BV100" s="124"/>
      <c r="BW100" s="29"/>
      <c r="BX100" s="160"/>
      <c r="BY100" s="148"/>
      <c r="BZ100" s="148"/>
      <c r="CA100" s="148"/>
      <c r="CB100" s="180"/>
      <c r="CC100" s="148"/>
      <c r="CD100" s="148"/>
      <c r="CE100" s="148"/>
      <c r="CF100" s="148"/>
      <c r="CG100" s="149"/>
      <c r="CH100" s="97"/>
      <c r="CI100" s="98"/>
      <c r="CJ100" s="98"/>
      <c r="CK100" s="99"/>
      <c r="CL100" s="53"/>
      <c r="CM100" s="53"/>
      <c r="CN100" s="53"/>
    </row>
    <row r="101" spans="5:92" ht="7.5" customHeight="1">
      <c r="E101" s="106"/>
      <c r="F101" s="107"/>
      <c r="G101" s="108"/>
      <c r="H101" s="97"/>
      <c r="I101" s="98"/>
      <c r="J101" s="98"/>
      <c r="K101" s="98"/>
      <c r="L101" s="98"/>
      <c r="M101" s="99"/>
      <c r="N101" s="97"/>
      <c r="O101" s="98"/>
      <c r="P101" s="98"/>
      <c r="Q101" s="98"/>
      <c r="R101" s="98"/>
      <c r="S101" s="98"/>
      <c r="T101" s="98"/>
      <c r="U101" s="98"/>
      <c r="V101" s="98"/>
      <c r="W101" s="98"/>
      <c r="X101" s="99"/>
      <c r="Y101" s="97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9"/>
      <c r="AL101" s="123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4"/>
      <c r="AZ101" s="124"/>
      <c r="BA101" s="124"/>
      <c r="BB101" s="124"/>
      <c r="BC101" s="124"/>
      <c r="BD101" s="124"/>
      <c r="BE101" s="124"/>
      <c r="BF101" s="124"/>
      <c r="BG101" s="124"/>
      <c r="BH101" s="153"/>
      <c r="BI101" s="27"/>
      <c r="BJ101" s="28"/>
      <c r="BK101" s="28"/>
      <c r="BL101" s="225"/>
      <c r="BM101" s="226"/>
      <c r="BN101" s="226"/>
      <c r="BO101" s="226"/>
      <c r="BP101" s="226"/>
      <c r="BQ101" s="226"/>
      <c r="BR101" s="226"/>
      <c r="BS101" s="155"/>
      <c r="BT101" s="124"/>
      <c r="BU101" s="124"/>
      <c r="BV101" s="124"/>
      <c r="BW101" s="29"/>
      <c r="BX101" s="160"/>
      <c r="BY101" s="148"/>
      <c r="BZ101" s="148"/>
      <c r="CA101" s="148"/>
      <c r="CB101" s="180"/>
      <c r="CC101" s="148"/>
      <c r="CD101" s="148"/>
      <c r="CE101" s="148"/>
      <c r="CF101" s="148"/>
      <c r="CG101" s="149"/>
      <c r="CH101" s="97"/>
      <c r="CI101" s="98"/>
      <c r="CJ101" s="98"/>
      <c r="CK101" s="99"/>
      <c r="CL101" s="62"/>
      <c r="CM101" s="62"/>
      <c r="CN101" s="62"/>
    </row>
    <row r="102" spans="5:92" ht="7.5" customHeight="1">
      <c r="E102" s="109"/>
      <c r="F102" s="110"/>
      <c r="G102" s="111"/>
      <c r="H102" s="100"/>
      <c r="I102" s="101"/>
      <c r="J102" s="101"/>
      <c r="K102" s="101"/>
      <c r="L102" s="101"/>
      <c r="M102" s="102"/>
      <c r="N102" s="100"/>
      <c r="O102" s="101"/>
      <c r="P102" s="101"/>
      <c r="Q102" s="101"/>
      <c r="R102" s="101"/>
      <c r="S102" s="101"/>
      <c r="T102" s="101"/>
      <c r="U102" s="101"/>
      <c r="V102" s="101"/>
      <c r="W102" s="101"/>
      <c r="X102" s="102"/>
      <c r="Y102" s="100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2"/>
      <c r="AL102" s="154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5"/>
      <c r="AY102" s="155"/>
      <c r="AZ102" s="155"/>
      <c r="BA102" s="155"/>
      <c r="BB102" s="155"/>
      <c r="BC102" s="155"/>
      <c r="BD102" s="155"/>
      <c r="BE102" s="155"/>
      <c r="BF102" s="155"/>
      <c r="BG102" s="155"/>
      <c r="BH102" s="156"/>
      <c r="BI102" s="65"/>
      <c r="BJ102" s="66"/>
      <c r="BK102" s="66"/>
      <c r="BL102" s="66"/>
      <c r="BM102" s="91"/>
      <c r="BN102" s="91"/>
      <c r="BO102" s="91"/>
      <c r="BP102" s="91"/>
      <c r="BQ102" s="91"/>
      <c r="BR102" s="91"/>
      <c r="BS102" s="91"/>
      <c r="BT102" s="66"/>
      <c r="BU102" s="66"/>
      <c r="BV102" s="66"/>
      <c r="BW102" s="67"/>
      <c r="BX102" s="161"/>
      <c r="BY102" s="162"/>
      <c r="BZ102" s="162"/>
      <c r="CA102" s="162"/>
      <c r="CB102" s="181"/>
      <c r="CC102" s="162"/>
      <c r="CD102" s="162"/>
      <c r="CE102" s="162"/>
      <c r="CF102" s="162"/>
      <c r="CG102" s="163"/>
      <c r="CH102" s="100"/>
      <c r="CI102" s="101"/>
      <c r="CJ102" s="101"/>
      <c r="CK102" s="102"/>
      <c r="CL102" s="62"/>
      <c r="CM102" s="62"/>
      <c r="CN102" s="62"/>
    </row>
    <row r="103" spans="5:98" ht="7.5" customHeight="1">
      <c r="E103" s="305">
        <v>-10</v>
      </c>
      <c r="F103" s="306"/>
      <c r="G103" s="307"/>
      <c r="H103" s="95" t="s">
        <v>167</v>
      </c>
      <c r="I103" s="95"/>
      <c r="J103" s="95"/>
      <c r="K103" s="95"/>
      <c r="L103" s="95"/>
      <c r="M103" s="96"/>
      <c r="N103" s="94" t="s">
        <v>108</v>
      </c>
      <c r="O103" s="95"/>
      <c r="P103" s="95"/>
      <c r="Q103" s="95"/>
      <c r="R103" s="95"/>
      <c r="S103" s="95"/>
      <c r="T103" s="95"/>
      <c r="U103" s="95"/>
      <c r="V103" s="95"/>
      <c r="W103" s="95"/>
      <c r="X103" s="96"/>
      <c r="Y103" s="133" t="s">
        <v>80</v>
      </c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74" t="s">
        <v>81</v>
      </c>
      <c r="AM103" s="174"/>
      <c r="AN103" s="174"/>
      <c r="AO103" s="174"/>
      <c r="AP103" s="174"/>
      <c r="AQ103" s="174"/>
      <c r="AR103" s="174"/>
      <c r="AS103" s="174"/>
      <c r="AT103" s="174"/>
      <c r="AU103" s="174"/>
      <c r="AV103" s="174"/>
      <c r="AW103" s="174"/>
      <c r="AX103" s="174"/>
      <c r="AY103" s="174"/>
      <c r="AZ103" s="174"/>
      <c r="BA103" s="174"/>
      <c r="BB103" s="174"/>
      <c r="BC103" s="174"/>
      <c r="BD103" s="174"/>
      <c r="BE103" s="174"/>
      <c r="BF103" s="174"/>
      <c r="BG103" s="174"/>
      <c r="BH103" s="175"/>
      <c r="BI103" s="55"/>
      <c r="BJ103" s="374" t="s">
        <v>110</v>
      </c>
      <c r="BK103" s="374"/>
      <c r="BL103" s="374"/>
      <c r="BM103" s="374"/>
      <c r="BN103" s="374"/>
      <c r="BO103" s="317"/>
      <c r="BP103" s="317"/>
      <c r="BQ103" s="317"/>
      <c r="BR103" s="317"/>
      <c r="BS103" s="317"/>
      <c r="BT103" s="374" t="s">
        <v>112</v>
      </c>
      <c r="BU103" s="374"/>
      <c r="BV103" s="374"/>
      <c r="BW103" s="68"/>
      <c r="BX103" s="132">
        <f>IF(OR(CR104="",CR105=""),"",IF(AND(CR104="○",CR105="○"),"○",""))</f>
      </c>
      <c r="BY103" s="132"/>
      <c r="BZ103" s="132"/>
      <c r="CA103" s="132"/>
      <c r="CB103" s="381"/>
      <c r="CC103" s="380">
        <f>IF(OR(CR104="",CR105=""),"",IF(OR(CR104="×",CR105="×"),"○",""))</f>
      </c>
      <c r="CD103" s="132"/>
      <c r="CE103" s="132"/>
      <c r="CF103" s="132"/>
      <c r="CG103" s="132"/>
      <c r="CH103" s="94" t="s">
        <v>152</v>
      </c>
      <c r="CI103" s="95"/>
      <c r="CJ103" s="95"/>
      <c r="CK103" s="96"/>
      <c r="CL103" s="62"/>
      <c r="CM103" s="62"/>
      <c r="CN103" s="62"/>
      <c r="CQ103" s="36"/>
      <c r="CR103" s="81" t="s">
        <v>138</v>
      </c>
      <c r="CS103" s="90"/>
      <c r="CT103" s="81"/>
    </row>
    <row r="104" spans="5:98" ht="7.5" customHeight="1">
      <c r="E104" s="308"/>
      <c r="F104" s="309"/>
      <c r="G104" s="310"/>
      <c r="H104" s="98"/>
      <c r="I104" s="98"/>
      <c r="J104" s="98"/>
      <c r="K104" s="98"/>
      <c r="L104" s="98"/>
      <c r="M104" s="99"/>
      <c r="N104" s="97"/>
      <c r="O104" s="98"/>
      <c r="P104" s="98"/>
      <c r="Q104" s="98"/>
      <c r="R104" s="98"/>
      <c r="S104" s="98"/>
      <c r="T104" s="98"/>
      <c r="U104" s="98"/>
      <c r="V104" s="98"/>
      <c r="W104" s="98"/>
      <c r="X104" s="99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68"/>
      <c r="AM104" s="168"/>
      <c r="AN104" s="168"/>
      <c r="AO104" s="168"/>
      <c r="AP104" s="168"/>
      <c r="AQ104" s="168"/>
      <c r="AR104" s="168"/>
      <c r="AS104" s="168"/>
      <c r="AT104" s="168"/>
      <c r="AU104" s="168"/>
      <c r="AV104" s="168"/>
      <c r="AW104" s="168"/>
      <c r="AX104" s="168"/>
      <c r="AY104" s="168"/>
      <c r="AZ104" s="168"/>
      <c r="BA104" s="168"/>
      <c r="BB104" s="168"/>
      <c r="BC104" s="168"/>
      <c r="BD104" s="168"/>
      <c r="BE104" s="168"/>
      <c r="BF104" s="168"/>
      <c r="BG104" s="168"/>
      <c r="BH104" s="169"/>
      <c r="BI104" s="27"/>
      <c r="BJ104" s="187"/>
      <c r="BK104" s="187"/>
      <c r="BL104" s="187"/>
      <c r="BM104" s="187"/>
      <c r="BN104" s="187"/>
      <c r="BO104" s="226"/>
      <c r="BP104" s="226"/>
      <c r="BQ104" s="226"/>
      <c r="BR104" s="226"/>
      <c r="BS104" s="226"/>
      <c r="BT104" s="187"/>
      <c r="BU104" s="187"/>
      <c r="BV104" s="187"/>
      <c r="BW104" s="28"/>
      <c r="BX104" s="132"/>
      <c r="BY104" s="132"/>
      <c r="BZ104" s="132"/>
      <c r="CA104" s="132"/>
      <c r="CB104" s="381"/>
      <c r="CC104" s="380"/>
      <c r="CD104" s="132"/>
      <c r="CE104" s="132"/>
      <c r="CF104" s="132"/>
      <c r="CG104" s="132"/>
      <c r="CH104" s="97"/>
      <c r="CI104" s="98"/>
      <c r="CJ104" s="98"/>
      <c r="CK104" s="99"/>
      <c r="CL104" s="62"/>
      <c r="CM104" s="62"/>
      <c r="CN104" s="62"/>
      <c r="CQ104" s="81" t="s">
        <v>146</v>
      </c>
      <c r="CR104" s="36">
        <f>IF(BO103="","",IF(AND(BO103&gt;=12,BO103&lt;=15),"○","×"))</f>
      </c>
      <c r="CS104" s="80"/>
      <c r="CT104" s="89"/>
    </row>
    <row r="105" spans="5:98" ht="7.5" customHeight="1">
      <c r="E105" s="308"/>
      <c r="F105" s="309"/>
      <c r="G105" s="310"/>
      <c r="H105" s="98"/>
      <c r="I105" s="98"/>
      <c r="J105" s="98"/>
      <c r="K105" s="98"/>
      <c r="L105" s="98"/>
      <c r="M105" s="99"/>
      <c r="N105" s="97"/>
      <c r="O105" s="98"/>
      <c r="P105" s="98"/>
      <c r="Q105" s="98"/>
      <c r="R105" s="98"/>
      <c r="S105" s="98"/>
      <c r="T105" s="98"/>
      <c r="U105" s="98"/>
      <c r="V105" s="98"/>
      <c r="W105" s="98"/>
      <c r="X105" s="99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24" t="s">
        <v>89</v>
      </c>
      <c r="AM105" s="124"/>
      <c r="AN105" s="124"/>
      <c r="AO105" s="124"/>
      <c r="AP105" s="124"/>
      <c r="AQ105" s="124"/>
      <c r="AR105" s="124"/>
      <c r="AS105" s="124"/>
      <c r="AT105" s="124"/>
      <c r="AU105" s="124"/>
      <c r="AV105" s="124"/>
      <c r="AW105" s="124"/>
      <c r="AX105" s="124"/>
      <c r="AY105" s="124"/>
      <c r="AZ105" s="124"/>
      <c r="BA105" s="124"/>
      <c r="BB105" s="124"/>
      <c r="BC105" s="124"/>
      <c r="BD105" s="124"/>
      <c r="BE105" s="124"/>
      <c r="BF105" s="124"/>
      <c r="BG105" s="124"/>
      <c r="BH105" s="124"/>
      <c r="BI105" s="27"/>
      <c r="BJ105" s="187" t="s">
        <v>111</v>
      </c>
      <c r="BK105" s="187"/>
      <c r="BL105" s="187"/>
      <c r="BM105" s="187"/>
      <c r="BN105" s="187"/>
      <c r="BO105" s="225"/>
      <c r="BP105" s="225"/>
      <c r="BQ105" s="225"/>
      <c r="BR105" s="225"/>
      <c r="BS105" s="225"/>
      <c r="BT105" s="187" t="s">
        <v>112</v>
      </c>
      <c r="BU105" s="187"/>
      <c r="BV105" s="187"/>
      <c r="BW105" s="28"/>
      <c r="BX105" s="132"/>
      <c r="BY105" s="132"/>
      <c r="BZ105" s="132"/>
      <c r="CA105" s="132"/>
      <c r="CB105" s="381"/>
      <c r="CC105" s="380"/>
      <c r="CD105" s="132"/>
      <c r="CE105" s="132"/>
      <c r="CF105" s="132"/>
      <c r="CG105" s="132"/>
      <c r="CH105" s="97"/>
      <c r="CI105" s="98"/>
      <c r="CJ105" s="98"/>
      <c r="CK105" s="99"/>
      <c r="CQ105" s="81" t="s">
        <v>147</v>
      </c>
      <c r="CR105" s="36">
        <f>IF(BO105="","",IF(AND(BO105&gt;=12,BO105&lt;=15),"○","×"))</f>
      </c>
      <c r="CS105" s="80"/>
      <c r="CT105" s="89"/>
    </row>
    <row r="106" spans="5:94" ht="7.5" customHeight="1">
      <c r="E106" s="308"/>
      <c r="F106" s="309"/>
      <c r="G106" s="310"/>
      <c r="H106" s="98"/>
      <c r="I106" s="98"/>
      <c r="J106" s="98"/>
      <c r="K106" s="98"/>
      <c r="L106" s="98"/>
      <c r="M106" s="99"/>
      <c r="N106" s="97"/>
      <c r="O106" s="98"/>
      <c r="P106" s="98"/>
      <c r="Q106" s="98"/>
      <c r="R106" s="98"/>
      <c r="S106" s="98"/>
      <c r="T106" s="98"/>
      <c r="U106" s="98"/>
      <c r="V106" s="98"/>
      <c r="W106" s="98"/>
      <c r="X106" s="99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24"/>
      <c r="AM106" s="124"/>
      <c r="AN106" s="124"/>
      <c r="AO106" s="124"/>
      <c r="AP106" s="124"/>
      <c r="AQ106" s="124"/>
      <c r="AR106" s="124"/>
      <c r="AS106" s="124"/>
      <c r="AT106" s="124"/>
      <c r="AU106" s="124"/>
      <c r="AV106" s="124"/>
      <c r="AW106" s="124"/>
      <c r="AX106" s="124"/>
      <c r="AY106" s="124"/>
      <c r="AZ106" s="124"/>
      <c r="BA106" s="124"/>
      <c r="BB106" s="124"/>
      <c r="BC106" s="124"/>
      <c r="BD106" s="124"/>
      <c r="BE106" s="124"/>
      <c r="BF106" s="124"/>
      <c r="BG106" s="124"/>
      <c r="BH106" s="124"/>
      <c r="BI106" s="27"/>
      <c r="BJ106" s="187"/>
      <c r="BK106" s="187"/>
      <c r="BL106" s="187"/>
      <c r="BM106" s="187"/>
      <c r="BN106" s="187"/>
      <c r="BO106" s="226"/>
      <c r="BP106" s="226"/>
      <c r="BQ106" s="226"/>
      <c r="BR106" s="226"/>
      <c r="BS106" s="226"/>
      <c r="BT106" s="187"/>
      <c r="BU106" s="187"/>
      <c r="BV106" s="187"/>
      <c r="BW106" s="28"/>
      <c r="BX106" s="132"/>
      <c r="BY106" s="132"/>
      <c r="BZ106" s="132"/>
      <c r="CA106" s="132"/>
      <c r="CB106" s="381"/>
      <c r="CC106" s="380"/>
      <c r="CD106" s="132"/>
      <c r="CE106" s="132"/>
      <c r="CF106" s="132"/>
      <c r="CG106" s="132"/>
      <c r="CH106" s="97"/>
      <c r="CI106" s="98"/>
      <c r="CJ106" s="98"/>
      <c r="CK106" s="99"/>
      <c r="CL106" s="16"/>
      <c r="CM106" s="41"/>
      <c r="CN106" s="41"/>
      <c r="CO106" s="41"/>
      <c r="CP106" s="41"/>
    </row>
    <row r="107" spans="5:94" ht="7.5" customHeight="1">
      <c r="E107" s="311"/>
      <c r="F107" s="312"/>
      <c r="G107" s="313"/>
      <c r="H107" s="98"/>
      <c r="I107" s="98"/>
      <c r="J107" s="98"/>
      <c r="K107" s="98"/>
      <c r="L107" s="98"/>
      <c r="M107" s="99"/>
      <c r="N107" s="97"/>
      <c r="O107" s="101"/>
      <c r="P107" s="101"/>
      <c r="Q107" s="101"/>
      <c r="R107" s="101"/>
      <c r="S107" s="101"/>
      <c r="T107" s="101"/>
      <c r="U107" s="101"/>
      <c r="V107" s="101"/>
      <c r="W107" s="101"/>
      <c r="X107" s="102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124"/>
      <c r="AY107" s="124"/>
      <c r="AZ107" s="124"/>
      <c r="BA107" s="124"/>
      <c r="BB107" s="124"/>
      <c r="BC107" s="124"/>
      <c r="BD107" s="124"/>
      <c r="BE107" s="124"/>
      <c r="BF107" s="124"/>
      <c r="BG107" s="124"/>
      <c r="BH107" s="124"/>
      <c r="BI107" s="54"/>
      <c r="BJ107" s="73"/>
      <c r="BK107" s="73"/>
      <c r="BL107" s="73"/>
      <c r="BM107" s="73"/>
      <c r="BN107" s="73"/>
      <c r="BO107" s="70"/>
      <c r="BP107" s="70"/>
      <c r="BQ107" s="70"/>
      <c r="BR107" s="70"/>
      <c r="BS107" s="70"/>
      <c r="BT107" s="73"/>
      <c r="BU107" s="73"/>
      <c r="BV107" s="73"/>
      <c r="BW107" s="43"/>
      <c r="BX107" s="132"/>
      <c r="BY107" s="132"/>
      <c r="BZ107" s="132"/>
      <c r="CA107" s="132"/>
      <c r="CB107" s="381"/>
      <c r="CC107" s="380"/>
      <c r="CD107" s="132"/>
      <c r="CE107" s="132"/>
      <c r="CF107" s="132"/>
      <c r="CG107" s="132"/>
      <c r="CH107" s="100"/>
      <c r="CI107" s="101"/>
      <c r="CJ107" s="101"/>
      <c r="CK107" s="102"/>
      <c r="CL107" s="16"/>
      <c r="CM107" s="41"/>
      <c r="CN107" s="41"/>
      <c r="CO107" s="41"/>
      <c r="CP107" s="41"/>
    </row>
    <row r="108" spans="5:94" ht="7.5" customHeight="1">
      <c r="E108" s="338" t="s">
        <v>159</v>
      </c>
      <c r="F108" s="294"/>
      <c r="G108" s="295"/>
      <c r="H108" s="295"/>
      <c r="I108" s="295"/>
      <c r="J108" s="295"/>
      <c r="K108" s="295"/>
      <c r="L108" s="295"/>
      <c r="M108" s="295"/>
      <c r="N108" s="295"/>
      <c r="O108" s="295"/>
      <c r="P108" s="295"/>
      <c r="Q108" s="295"/>
      <c r="R108" s="295"/>
      <c r="S108" s="295"/>
      <c r="T108" s="295"/>
      <c r="U108" s="295"/>
      <c r="V108" s="295"/>
      <c r="W108" s="295"/>
      <c r="X108" s="295"/>
      <c r="Y108" s="295"/>
      <c r="Z108" s="295"/>
      <c r="AA108" s="295"/>
      <c r="AB108" s="295"/>
      <c r="AC108" s="295"/>
      <c r="AD108" s="295"/>
      <c r="AE108" s="295"/>
      <c r="AF108" s="295"/>
      <c r="AG108" s="295"/>
      <c r="AH108" s="295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5"/>
      <c r="AS108" s="295"/>
      <c r="AT108" s="295"/>
      <c r="AU108" s="295"/>
      <c r="AV108" s="295"/>
      <c r="AW108" s="295"/>
      <c r="AX108" s="295"/>
      <c r="AY108" s="295"/>
      <c r="AZ108" s="295"/>
      <c r="BA108" s="295"/>
      <c r="BB108" s="295"/>
      <c r="BC108" s="295"/>
      <c r="BD108" s="295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5"/>
      <c r="BO108" s="295"/>
      <c r="BP108" s="295"/>
      <c r="BQ108" s="295"/>
      <c r="BR108" s="295"/>
      <c r="BS108" s="295"/>
      <c r="BT108" s="295"/>
      <c r="BU108" s="295"/>
      <c r="BV108" s="295"/>
      <c r="BW108" s="295"/>
      <c r="BX108" s="295"/>
      <c r="BY108" s="295"/>
      <c r="BZ108" s="295"/>
      <c r="CA108" s="295"/>
      <c r="CB108" s="295"/>
      <c r="CC108" s="295"/>
      <c r="CD108" s="295"/>
      <c r="CE108" s="295"/>
      <c r="CF108" s="295"/>
      <c r="CG108" s="296"/>
      <c r="CH108" s="16"/>
      <c r="CI108" s="16"/>
      <c r="CJ108" s="16"/>
      <c r="CK108" s="16"/>
      <c r="CL108" s="16"/>
      <c r="CM108" s="41"/>
      <c r="CN108" s="41"/>
      <c r="CO108" s="41"/>
      <c r="CP108" s="41"/>
    </row>
    <row r="109" spans="5:94" ht="7.5" customHeight="1">
      <c r="E109" s="211"/>
      <c r="F109" s="212"/>
      <c r="G109" s="212"/>
      <c r="H109" s="212"/>
      <c r="I109" s="212"/>
      <c r="J109" s="212"/>
      <c r="K109" s="212"/>
      <c r="L109" s="212"/>
      <c r="M109" s="212"/>
      <c r="N109" s="212"/>
      <c r="O109" s="212"/>
      <c r="P109" s="212"/>
      <c r="Q109" s="212"/>
      <c r="R109" s="212"/>
      <c r="S109" s="212"/>
      <c r="T109" s="212"/>
      <c r="U109" s="212"/>
      <c r="V109" s="212"/>
      <c r="W109" s="212"/>
      <c r="X109" s="212"/>
      <c r="Y109" s="212"/>
      <c r="Z109" s="212"/>
      <c r="AA109" s="212"/>
      <c r="AB109" s="212"/>
      <c r="AC109" s="212"/>
      <c r="AD109" s="212"/>
      <c r="AE109" s="212"/>
      <c r="AF109" s="212"/>
      <c r="AG109" s="212"/>
      <c r="AH109" s="212"/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/>
      <c r="BE109" s="212"/>
      <c r="BF109" s="212"/>
      <c r="BG109" s="212"/>
      <c r="BH109" s="212"/>
      <c r="BI109" s="212"/>
      <c r="BJ109" s="212"/>
      <c r="BK109" s="212"/>
      <c r="BL109" s="212"/>
      <c r="BM109" s="212"/>
      <c r="BN109" s="212"/>
      <c r="BO109" s="212"/>
      <c r="BP109" s="212"/>
      <c r="BQ109" s="212"/>
      <c r="BR109" s="212"/>
      <c r="BS109" s="212"/>
      <c r="BT109" s="212"/>
      <c r="BU109" s="212"/>
      <c r="BV109" s="212"/>
      <c r="BW109" s="212"/>
      <c r="BX109" s="212"/>
      <c r="BY109" s="212"/>
      <c r="BZ109" s="212"/>
      <c r="CA109" s="212"/>
      <c r="CB109" s="212"/>
      <c r="CC109" s="212"/>
      <c r="CD109" s="212"/>
      <c r="CE109" s="212"/>
      <c r="CF109" s="212"/>
      <c r="CG109" s="213"/>
      <c r="CH109" s="16"/>
      <c r="CI109" s="16"/>
      <c r="CJ109" s="16"/>
      <c r="CK109" s="16"/>
      <c r="CL109" s="16"/>
      <c r="CM109" s="41"/>
      <c r="CN109" s="41"/>
      <c r="CO109" s="41"/>
      <c r="CP109" s="41"/>
    </row>
    <row r="110" spans="5:94" ht="7.5" customHeight="1">
      <c r="E110" s="211"/>
      <c r="F110" s="212"/>
      <c r="G110" s="212"/>
      <c r="H110" s="212"/>
      <c r="I110" s="212"/>
      <c r="J110" s="212"/>
      <c r="K110" s="212"/>
      <c r="L110" s="212"/>
      <c r="M110" s="212"/>
      <c r="N110" s="212"/>
      <c r="O110" s="212"/>
      <c r="P110" s="212"/>
      <c r="Q110" s="212"/>
      <c r="R110" s="212"/>
      <c r="S110" s="212"/>
      <c r="T110" s="212"/>
      <c r="U110" s="212"/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/>
      <c r="AF110" s="212"/>
      <c r="AG110" s="212"/>
      <c r="AH110" s="212"/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2"/>
      <c r="BC110" s="212"/>
      <c r="BD110" s="212"/>
      <c r="BE110" s="212"/>
      <c r="BF110" s="212"/>
      <c r="BG110" s="212"/>
      <c r="BH110" s="212"/>
      <c r="BI110" s="212"/>
      <c r="BJ110" s="212"/>
      <c r="BK110" s="212"/>
      <c r="BL110" s="212"/>
      <c r="BM110" s="212"/>
      <c r="BN110" s="212"/>
      <c r="BO110" s="212"/>
      <c r="BP110" s="212"/>
      <c r="BQ110" s="212"/>
      <c r="BR110" s="212"/>
      <c r="BS110" s="212"/>
      <c r="BT110" s="212"/>
      <c r="BU110" s="212"/>
      <c r="BV110" s="212"/>
      <c r="BW110" s="212"/>
      <c r="BX110" s="212"/>
      <c r="BY110" s="212"/>
      <c r="BZ110" s="212"/>
      <c r="CA110" s="212"/>
      <c r="CB110" s="212"/>
      <c r="CC110" s="212"/>
      <c r="CD110" s="212"/>
      <c r="CE110" s="212"/>
      <c r="CF110" s="212"/>
      <c r="CG110" s="213"/>
      <c r="CH110" s="16"/>
      <c r="CI110" s="16"/>
      <c r="CJ110" s="16"/>
      <c r="CK110" s="16"/>
      <c r="CL110" s="16"/>
      <c r="CM110" s="41"/>
      <c r="CN110" s="41"/>
      <c r="CO110" s="41"/>
      <c r="CP110" s="41"/>
    </row>
    <row r="111" spans="5:94" ht="7.5" customHeight="1">
      <c r="E111" s="339"/>
      <c r="F111" s="297"/>
      <c r="G111" s="297"/>
      <c r="H111" s="297"/>
      <c r="I111" s="297"/>
      <c r="J111" s="297"/>
      <c r="K111" s="297"/>
      <c r="L111" s="297"/>
      <c r="M111" s="297"/>
      <c r="N111" s="297"/>
      <c r="O111" s="297"/>
      <c r="P111" s="297"/>
      <c r="Q111" s="297"/>
      <c r="R111" s="297"/>
      <c r="S111" s="297"/>
      <c r="T111" s="297"/>
      <c r="U111" s="297"/>
      <c r="V111" s="297"/>
      <c r="W111" s="297"/>
      <c r="X111" s="297"/>
      <c r="Y111" s="297"/>
      <c r="Z111" s="297"/>
      <c r="AA111" s="297"/>
      <c r="AB111" s="297"/>
      <c r="AC111" s="297"/>
      <c r="AD111" s="297"/>
      <c r="AE111" s="297"/>
      <c r="AF111" s="297"/>
      <c r="AG111" s="297"/>
      <c r="AH111" s="297"/>
      <c r="AI111" s="297"/>
      <c r="AJ111" s="297"/>
      <c r="AK111" s="297"/>
      <c r="AL111" s="297"/>
      <c r="AM111" s="297"/>
      <c r="AN111" s="297"/>
      <c r="AO111" s="297"/>
      <c r="AP111" s="297"/>
      <c r="AQ111" s="297"/>
      <c r="AR111" s="297"/>
      <c r="AS111" s="297"/>
      <c r="AT111" s="297"/>
      <c r="AU111" s="297"/>
      <c r="AV111" s="297"/>
      <c r="AW111" s="297"/>
      <c r="AX111" s="297"/>
      <c r="AY111" s="297"/>
      <c r="AZ111" s="297"/>
      <c r="BA111" s="297"/>
      <c r="BB111" s="297"/>
      <c r="BC111" s="297"/>
      <c r="BD111" s="297"/>
      <c r="BE111" s="297"/>
      <c r="BF111" s="297"/>
      <c r="BG111" s="297"/>
      <c r="BH111" s="297"/>
      <c r="BI111" s="297"/>
      <c r="BJ111" s="297"/>
      <c r="BK111" s="297"/>
      <c r="BL111" s="297"/>
      <c r="BM111" s="297"/>
      <c r="BN111" s="297"/>
      <c r="BO111" s="297"/>
      <c r="BP111" s="297"/>
      <c r="BQ111" s="297"/>
      <c r="BR111" s="297"/>
      <c r="BS111" s="297"/>
      <c r="BT111" s="297"/>
      <c r="BU111" s="297"/>
      <c r="BV111" s="297"/>
      <c r="BW111" s="297"/>
      <c r="BX111" s="297"/>
      <c r="BY111" s="297"/>
      <c r="BZ111" s="297"/>
      <c r="CA111" s="297"/>
      <c r="CB111" s="297"/>
      <c r="CC111" s="297"/>
      <c r="CD111" s="297"/>
      <c r="CE111" s="297"/>
      <c r="CF111" s="297"/>
      <c r="CG111" s="298"/>
      <c r="CP111" s="16"/>
    </row>
    <row r="112" spans="5:85" ht="7.5" customHeight="1">
      <c r="E112" s="320" t="s">
        <v>16</v>
      </c>
      <c r="F112" s="320"/>
      <c r="G112" s="320"/>
      <c r="H112" s="320"/>
      <c r="I112" s="320"/>
      <c r="J112" s="320"/>
      <c r="K112" s="320"/>
      <c r="L112" s="320"/>
      <c r="M112" s="320"/>
      <c r="N112" s="320"/>
      <c r="O112" s="320"/>
      <c r="P112" s="320"/>
      <c r="Q112" s="320"/>
      <c r="R112" s="320"/>
      <c r="S112" s="320"/>
      <c r="T112" s="320"/>
      <c r="U112" s="320"/>
      <c r="V112" s="320"/>
      <c r="W112" s="320"/>
      <c r="X112" s="320"/>
      <c r="Y112" s="320"/>
      <c r="Z112" s="320"/>
      <c r="AA112" s="320"/>
      <c r="AB112" s="320"/>
      <c r="AC112" s="320"/>
      <c r="AD112" s="320"/>
      <c r="AE112" s="320"/>
      <c r="AF112" s="320"/>
      <c r="AG112" s="320"/>
      <c r="AH112" s="320"/>
      <c r="AI112" s="320"/>
      <c r="AJ112" s="320"/>
      <c r="AK112" s="320"/>
      <c r="AL112" s="320"/>
      <c r="AM112" s="320"/>
      <c r="AN112" s="320"/>
      <c r="AO112" s="320"/>
      <c r="AP112" s="320"/>
      <c r="AQ112" s="320"/>
      <c r="AR112" s="320"/>
      <c r="AS112" s="320"/>
      <c r="AT112" s="320"/>
      <c r="AU112" s="320"/>
      <c r="AV112" s="320"/>
      <c r="AW112" s="320"/>
      <c r="AX112" s="320"/>
      <c r="AY112" s="320"/>
      <c r="AZ112" s="320"/>
      <c r="BA112" s="320"/>
      <c r="BB112" s="320"/>
      <c r="BC112" s="320"/>
      <c r="BD112" s="320"/>
      <c r="BE112" s="320"/>
      <c r="BF112" s="320"/>
      <c r="BG112" s="320"/>
      <c r="BH112" s="320"/>
      <c r="BI112" s="320"/>
      <c r="BJ112" s="320"/>
      <c r="BK112" s="320"/>
      <c r="BL112" s="320"/>
      <c r="BM112" s="320"/>
      <c r="BN112" s="320"/>
      <c r="BO112" s="320"/>
      <c r="BP112" s="320"/>
      <c r="BQ112" s="320"/>
      <c r="BR112" s="320"/>
      <c r="BS112" s="320"/>
      <c r="BT112" s="320"/>
      <c r="BU112" s="320"/>
      <c r="BV112" s="320"/>
      <c r="BW112" s="320"/>
      <c r="BX112" s="320"/>
      <c r="BY112" s="320"/>
      <c r="BZ112" s="320"/>
      <c r="CA112" s="320"/>
      <c r="CB112" s="320"/>
      <c r="CC112" s="320"/>
      <c r="CD112" s="320"/>
      <c r="CE112" s="320"/>
      <c r="CF112" s="320"/>
      <c r="CG112" s="320"/>
    </row>
    <row r="113" spans="5:85" ht="7.5" customHeight="1">
      <c r="E113" s="321"/>
      <c r="F113" s="321"/>
      <c r="G113" s="321"/>
      <c r="H113" s="321"/>
      <c r="I113" s="321"/>
      <c r="J113" s="321"/>
      <c r="K113" s="321"/>
      <c r="L113" s="321"/>
      <c r="M113" s="321"/>
      <c r="N113" s="321"/>
      <c r="O113" s="321"/>
      <c r="P113" s="321"/>
      <c r="Q113" s="321"/>
      <c r="R113" s="321"/>
      <c r="S113" s="321"/>
      <c r="T113" s="321"/>
      <c r="U113" s="321"/>
      <c r="V113" s="321"/>
      <c r="W113" s="321"/>
      <c r="X113" s="321"/>
      <c r="Y113" s="321"/>
      <c r="Z113" s="321"/>
      <c r="AA113" s="321"/>
      <c r="AB113" s="321"/>
      <c r="AC113" s="321"/>
      <c r="AD113" s="321"/>
      <c r="AE113" s="321"/>
      <c r="AF113" s="321"/>
      <c r="AG113" s="321"/>
      <c r="AH113" s="321"/>
      <c r="AI113" s="321"/>
      <c r="AJ113" s="321"/>
      <c r="AK113" s="321"/>
      <c r="AL113" s="321"/>
      <c r="AM113" s="321"/>
      <c r="AN113" s="321"/>
      <c r="AO113" s="321"/>
      <c r="AP113" s="321"/>
      <c r="AQ113" s="321"/>
      <c r="AR113" s="321"/>
      <c r="AS113" s="321"/>
      <c r="AT113" s="321"/>
      <c r="AU113" s="321"/>
      <c r="AV113" s="321"/>
      <c r="AW113" s="321"/>
      <c r="AX113" s="321"/>
      <c r="AY113" s="321"/>
      <c r="AZ113" s="321"/>
      <c r="BA113" s="321"/>
      <c r="BB113" s="321"/>
      <c r="BC113" s="321"/>
      <c r="BD113" s="321"/>
      <c r="BE113" s="321"/>
      <c r="BF113" s="321"/>
      <c r="BG113" s="321"/>
      <c r="BH113" s="321"/>
      <c r="BI113" s="321"/>
      <c r="BJ113" s="321"/>
      <c r="BK113" s="321"/>
      <c r="BL113" s="321"/>
      <c r="BM113" s="321"/>
      <c r="BN113" s="321"/>
      <c r="BO113" s="321"/>
      <c r="BP113" s="321"/>
      <c r="BQ113" s="321"/>
      <c r="BR113" s="321"/>
      <c r="BS113" s="321"/>
      <c r="BT113" s="321"/>
      <c r="BU113" s="321"/>
      <c r="BV113" s="321"/>
      <c r="BW113" s="321"/>
      <c r="BX113" s="321"/>
      <c r="BY113" s="321"/>
      <c r="BZ113" s="321"/>
      <c r="CA113" s="321"/>
      <c r="CB113" s="321"/>
      <c r="CC113" s="321"/>
      <c r="CD113" s="321"/>
      <c r="CE113" s="321"/>
      <c r="CF113" s="321"/>
      <c r="CG113" s="321"/>
    </row>
    <row r="114" spans="5:85" ht="7.5" customHeight="1">
      <c r="E114" s="125" t="s">
        <v>17</v>
      </c>
      <c r="F114" s="126"/>
      <c r="G114" s="201"/>
      <c r="H114" s="291" t="s">
        <v>0</v>
      </c>
      <c r="I114" s="291"/>
      <c r="J114" s="291"/>
      <c r="K114" s="291"/>
      <c r="L114" s="291"/>
      <c r="M114" s="291"/>
      <c r="N114" s="291"/>
      <c r="O114" s="291"/>
      <c r="P114" s="291"/>
      <c r="Q114" s="291"/>
      <c r="R114" s="291"/>
      <c r="S114" s="291"/>
      <c r="T114" s="291"/>
      <c r="U114" s="291"/>
      <c r="V114" s="291"/>
      <c r="W114" s="291"/>
      <c r="X114" s="291"/>
      <c r="Y114" s="291" t="s">
        <v>1</v>
      </c>
      <c r="Z114" s="291"/>
      <c r="AA114" s="291"/>
      <c r="AB114" s="291"/>
      <c r="AC114" s="291"/>
      <c r="AD114" s="291"/>
      <c r="AE114" s="291"/>
      <c r="AF114" s="291"/>
      <c r="AG114" s="291"/>
      <c r="AH114" s="291"/>
      <c r="AI114" s="291"/>
      <c r="AJ114" s="291"/>
      <c r="AK114" s="291"/>
      <c r="AL114" s="291" t="s">
        <v>18</v>
      </c>
      <c r="AM114" s="291"/>
      <c r="AN114" s="291"/>
      <c r="AO114" s="291"/>
      <c r="AP114" s="291"/>
      <c r="AQ114" s="291"/>
      <c r="AR114" s="291"/>
      <c r="AS114" s="291"/>
      <c r="AT114" s="291"/>
      <c r="AU114" s="291"/>
      <c r="AV114" s="291"/>
      <c r="AW114" s="291"/>
      <c r="AX114" s="291"/>
      <c r="AY114" s="291"/>
      <c r="AZ114" s="291"/>
      <c r="BA114" s="291"/>
      <c r="BB114" s="291"/>
      <c r="BC114" s="291"/>
      <c r="BD114" s="291"/>
      <c r="BE114" s="291"/>
      <c r="BF114" s="291"/>
      <c r="BG114" s="291"/>
      <c r="BH114" s="291"/>
      <c r="BI114" s="291" t="s">
        <v>19</v>
      </c>
      <c r="BJ114" s="291"/>
      <c r="BK114" s="291"/>
      <c r="BL114" s="291"/>
      <c r="BM114" s="291"/>
      <c r="BN114" s="291"/>
      <c r="BO114" s="291"/>
      <c r="BP114" s="291"/>
      <c r="BQ114" s="291"/>
      <c r="BR114" s="291"/>
      <c r="BS114" s="291"/>
      <c r="BT114" s="291"/>
      <c r="BU114" s="291"/>
      <c r="BV114" s="291"/>
      <c r="BW114" s="291"/>
      <c r="BX114" s="291"/>
      <c r="BY114" s="291"/>
      <c r="BZ114" s="291"/>
      <c r="CA114" s="291"/>
      <c r="CB114" s="291"/>
      <c r="CC114" s="294" t="s">
        <v>20</v>
      </c>
      <c r="CD114" s="295"/>
      <c r="CE114" s="295"/>
      <c r="CF114" s="295"/>
      <c r="CG114" s="296"/>
    </row>
    <row r="115" spans="5:85" ht="7.5" customHeight="1">
      <c r="E115" s="123"/>
      <c r="F115" s="124"/>
      <c r="G115" s="153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12"/>
      <c r="CD115" s="212"/>
      <c r="CE115" s="212"/>
      <c r="CF115" s="212"/>
      <c r="CG115" s="213"/>
    </row>
    <row r="116" spans="5:85" ht="7.5" customHeight="1">
      <c r="E116" s="154"/>
      <c r="F116" s="155"/>
      <c r="G116" s="156"/>
      <c r="H116" s="302"/>
      <c r="I116" s="302"/>
      <c r="J116" s="302"/>
      <c r="K116" s="302"/>
      <c r="L116" s="302"/>
      <c r="M116" s="302"/>
      <c r="N116" s="302"/>
      <c r="O116" s="302"/>
      <c r="P116" s="302"/>
      <c r="Q116" s="302"/>
      <c r="R116" s="302"/>
      <c r="S116" s="302"/>
      <c r="T116" s="302"/>
      <c r="U116" s="302"/>
      <c r="V116" s="302"/>
      <c r="W116" s="302"/>
      <c r="X116" s="302"/>
      <c r="Y116" s="293"/>
      <c r="Z116" s="293"/>
      <c r="AA116" s="293"/>
      <c r="AB116" s="293"/>
      <c r="AC116" s="293"/>
      <c r="AD116" s="293"/>
      <c r="AE116" s="293"/>
      <c r="AF116" s="293"/>
      <c r="AG116" s="293"/>
      <c r="AH116" s="293"/>
      <c r="AI116" s="293"/>
      <c r="AJ116" s="293"/>
      <c r="AK116" s="293"/>
      <c r="AL116" s="293"/>
      <c r="AM116" s="293"/>
      <c r="AN116" s="293"/>
      <c r="AO116" s="293"/>
      <c r="AP116" s="293"/>
      <c r="AQ116" s="293"/>
      <c r="AR116" s="293"/>
      <c r="AS116" s="293"/>
      <c r="AT116" s="293"/>
      <c r="AU116" s="293"/>
      <c r="AV116" s="293"/>
      <c r="AW116" s="293"/>
      <c r="AX116" s="293"/>
      <c r="AY116" s="293"/>
      <c r="AZ116" s="293"/>
      <c r="BA116" s="293"/>
      <c r="BB116" s="293"/>
      <c r="BC116" s="293"/>
      <c r="BD116" s="293"/>
      <c r="BE116" s="293"/>
      <c r="BF116" s="293"/>
      <c r="BG116" s="293"/>
      <c r="BH116" s="293"/>
      <c r="BI116" s="293"/>
      <c r="BJ116" s="293"/>
      <c r="BK116" s="293"/>
      <c r="BL116" s="293"/>
      <c r="BM116" s="293"/>
      <c r="BN116" s="293"/>
      <c r="BO116" s="293"/>
      <c r="BP116" s="293"/>
      <c r="BQ116" s="293"/>
      <c r="BR116" s="293"/>
      <c r="BS116" s="293"/>
      <c r="BT116" s="293"/>
      <c r="BU116" s="293"/>
      <c r="BV116" s="293"/>
      <c r="BW116" s="293"/>
      <c r="BX116" s="293"/>
      <c r="BY116" s="293"/>
      <c r="BZ116" s="293"/>
      <c r="CA116" s="293"/>
      <c r="CB116" s="293"/>
      <c r="CC116" s="297"/>
      <c r="CD116" s="297"/>
      <c r="CE116" s="297"/>
      <c r="CF116" s="297"/>
      <c r="CG116" s="298"/>
    </row>
    <row r="117" spans="5:85" ht="7.5" customHeight="1">
      <c r="E117" s="265"/>
      <c r="F117" s="266"/>
      <c r="G117" s="267"/>
      <c r="H117" s="265"/>
      <c r="I117" s="266"/>
      <c r="J117" s="266"/>
      <c r="K117" s="266"/>
      <c r="L117" s="266"/>
      <c r="M117" s="266"/>
      <c r="N117" s="266"/>
      <c r="O117" s="266"/>
      <c r="P117" s="266"/>
      <c r="Q117" s="266"/>
      <c r="R117" s="266"/>
      <c r="S117" s="266"/>
      <c r="T117" s="266"/>
      <c r="U117" s="266"/>
      <c r="V117" s="266"/>
      <c r="W117" s="266"/>
      <c r="X117" s="267"/>
      <c r="Y117" s="265"/>
      <c r="Z117" s="271"/>
      <c r="AA117" s="271"/>
      <c r="AB117" s="271"/>
      <c r="AC117" s="271"/>
      <c r="AD117" s="271"/>
      <c r="AE117" s="271"/>
      <c r="AF117" s="271"/>
      <c r="AG117" s="271"/>
      <c r="AH117" s="271"/>
      <c r="AI117" s="271"/>
      <c r="AJ117" s="271"/>
      <c r="AK117" s="272"/>
      <c r="AL117" s="265"/>
      <c r="AM117" s="266"/>
      <c r="AN117" s="266"/>
      <c r="AO117" s="266"/>
      <c r="AP117" s="266"/>
      <c r="AQ117" s="266"/>
      <c r="AR117" s="266"/>
      <c r="AS117" s="266"/>
      <c r="AT117" s="266"/>
      <c r="AU117" s="266"/>
      <c r="AV117" s="266"/>
      <c r="AW117" s="266"/>
      <c r="AX117" s="266"/>
      <c r="AY117" s="266"/>
      <c r="AZ117" s="266"/>
      <c r="BA117" s="266"/>
      <c r="BB117" s="266"/>
      <c r="BC117" s="266"/>
      <c r="BD117" s="266"/>
      <c r="BE117" s="266"/>
      <c r="BF117" s="266"/>
      <c r="BG117" s="266"/>
      <c r="BH117" s="267"/>
      <c r="BI117" s="303"/>
      <c r="BJ117" s="303"/>
      <c r="BK117" s="303"/>
      <c r="BL117" s="303"/>
      <c r="BM117" s="303"/>
      <c r="BN117" s="303"/>
      <c r="BO117" s="303"/>
      <c r="BP117" s="303"/>
      <c r="BQ117" s="303"/>
      <c r="BR117" s="303"/>
      <c r="BS117" s="303"/>
      <c r="BT117" s="303"/>
      <c r="BU117" s="303"/>
      <c r="BV117" s="303"/>
      <c r="BW117" s="303"/>
      <c r="BX117" s="303"/>
      <c r="BY117" s="303"/>
      <c r="BZ117" s="303"/>
      <c r="CA117" s="303"/>
      <c r="CB117" s="303"/>
      <c r="CC117" s="303"/>
      <c r="CD117" s="303"/>
      <c r="CE117" s="303"/>
      <c r="CF117" s="303"/>
      <c r="CG117" s="303"/>
    </row>
    <row r="118" spans="5:85" ht="7.5" customHeight="1">
      <c r="E118" s="299"/>
      <c r="F118" s="300"/>
      <c r="G118" s="301"/>
      <c r="H118" s="299"/>
      <c r="I118" s="300"/>
      <c r="J118" s="300"/>
      <c r="K118" s="300"/>
      <c r="L118" s="300"/>
      <c r="M118" s="300"/>
      <c r="N118" s="300"/>
      <c r="O118" s="300"/>
      <c r="P118" s="300"/>
      <c r="Q118" s="300"/>
      <c r="R118" s="300"/>
      <c r="S118" s="300"/>
      <c r="T118" s="300"/>
      <c r="U118" s="300"/>
      <c r="V118" s="300"/>
      <c r="W118" s="300"/>
      <c r="X118" s="301"/>
      <c r="Y118" s="276"/>
      <c r="Z118" s="277"/>
      <c r="AA118" s="277"/>
      <c r="AB118" s="277"/>
      <c r="AC118" s="277"/>
      <c r="AD118" s="277"/>
      <c r="AE118" s="277"/>
      <c r="AF118" s="277"/>
      <c r="AG118" s="277"/>
      <c r="AH118" s="277"/>
      <c r="AI118" s="277"/>
      <c r="AJ118" s="277"/>
      <c r="AK118" s="278"/>
      <c r="AL118" s="299"/>
      <c r="AM118" s="300"/>
      <c r="AN118" s="300"/>
      <c r="AO118" s="300"/>
      <c r="AP118" s="300"/>
      <c r="AQ118" s="300"/>
      <c r="AR118" s="300"/>
      <c r="AS118" s="300"/>
      <c r="AT118" s="300"/>
      <c r="AU118" s="300"/>
      <c r="AV118" s="300"/>
      <c r="AW118" s="300"/>
      <c r="AX118" s="300"/>
      <c r="AY118" s="300"/>
      <c r="AZ118" s="300"/>
      <c r="BA118" s="300"/>
      <c r="BB118" s="300"/>
      <c r="BC118" s="300"/>
      <c r="BD118" s="300"/>
      <c r="BE118" s="300"/>
      <c r="BF118" s="300"/>
      <c r="BG118" s="300"/>
      <c r="BH118" s="301"/>
      <c r="BI118" s="304"/>
      <c r="BJ118" s="304"/>
      <c r="BK118" s="304"/>
      <c r="BL118" s="304"/>
      <c r="BM118" s="304"/>
      <c r="BN118" s="304"/>
      <c r="BO118" s="304"/>
      <c r="BP118" s="304"/>
      <c r="BQ118" s="304"/>
      <c r="BR118" s="304"/>
      <c r="BS118" s="304"/>
      <c r="BT118" s="304"/>
      <c r="BU118" s="304"/>
      <c r="BV118" s="304"/>
      <c r="BW118" s="304"/>
      <c r="BX118" s="304"/>
      <c r="BY118" s="304"/>
      <c r="BZ118" s="304"/>
      <c r="CA118" s="304"/>
      <c r="CB118" s="304"/>
      <c r="CC118" s="304"/>
      <c r="CD118" s="304"/>
      <c r="CE118" s="304"/>
      <c r="CF118" s="304"/>
      <c r="CG118" s="304"/>
    </row>
    <row r="119" spans="5:85" ht="7.5" customHeight="1">
      <c r="E119" s="265"/>
      <c r="F119" s="266"/>
      <c r="G119" s="267"/>
      <c r="H119" s="265"/>
      <c r="I119" s="266"/>
      <c r="J119" s="266"/>
      <c r="K119" s="266"/>
      <c r="L119" s="266"/>
      <c r="M119" s="266"/>
      <c r="N119" s="266"/>
      <c r="O119" s="266"/>
      <c r="P119" s="266"/>
      <c r="Q119" s="266"/>
      <c r="R119" s="266"/>
      <c r="S119" s="266"/>
      <c r="T119" s="266"/>
      <c r="U119" s="266"/>
      <c r="V119" s="266"/>
      <c r="W119" s="266"/>
      <c r="X119" s="267"/>
      <c r="Y119" s="265"/>
      <c r="Z119" s="271"/>
      <c r="AA119" s="271"/>
      <c r="AB119" s="271"/>
      <c r="AC119" s="271"/>
      <c r="AD119" s="271"/>
      <c r="AE119" s="271"/>
      <c r="AF119" s="271"/>
      <c r="AG119" s="271"/>
      <c r="AH119" s="271"/>
      <c r="AI119" s="271"/>
      <c r="AJ119" s="271"/>
      <c r="AK119" s="272"/>
      <c r="AL119" s="265"/>
      <c r="AM119" s="266"/>
      <c r="AN119" s="266"/>
      <c r="AO119" s="266"/>
      <c r="AP119" s="266"/>
      <c r="AQ119" s="266"/>
      <c r="AR119" s="266"/>
      <c r="AS119" s="266"/>
      <c r="AT119" s="266"/>
      <c r="AU119" s="266"/>
      <c r="AV119" s="266"/>
      <c r="AW119" s="266"/>
      <c r="AX119" s="266"/>
      <c r="AY119" s="266"/>
      <c r="AZ119" s="266"/>
      <c r="BA119" s="266"/>
      <c r="BB119" s="266"/>
      <c r="BC119" s="266"/>
      <c r="BD119" s="266"/>
      <c r="BE119" s="266"/>
      <c r="BF119" s="266"/>
      <c r="BG119" s="266"/>
      <c r="BH119" s="267"/>
      <c r="BI119" s="303"/>
      <c r="BJ119" s="303"/>
      <c r="BK119" s="303"/>
      <c r="BL119" s="303"/>
      <c r="BM119" s="303"/>
      <c r="BN119" s="303"/>
      <c r="BO119" s="303"/>
      <c r="BP119" s="303"/>
      <c r="BQ119" s="303"/>
      <c r="BR119" s="303"/>
      <c r="BS119" s="303"/>
      <c r="BT119" s="303"/>
      <c r="BU119" s="303"/>
      <c r="BV119" s="303"/>
      <c r="BW119" s="303"/>
      <c r="BX119" s="303"/>
      <c r="BY119" s="303"/>
      <c r="BZ119" s="303"/>
      <c r="CA119" s="303"/>
      <c r="CB119" s="303"/>
      <c r="CC119" s="303"/>
      <c r="CD119" s="303"/>
      <c r="CE119" s="303"/>
      <c r="CF119" s="303"/>
      <c r="CG119" s="303"/>
    </row>
    <row r="120" spans="5:85" ht="7.5" customHeight="1">
      <c r="E120" s="268"/>
      <c r="F120" s="269"/>
      <c r="G120" s="270"/>
      <c r="H120" s="268"/>
      <c r="I120" s="269"/>
      <c r="J120" s="269"/>
      <c r="K120" s="269"/>
      <c r="L120" s="269"/>
      <c r="M120" s="269"/>
      <c r="N120" s="269"/>
      <c r="O120" s="269"/>
      <c r="P120" s="269"/>
      <c r="Q120" s="269"/>
      <c r="R120" s="269"/>
      <c r="S120" s="269"/>
      <c r="T120" s="269"/>
      <c r="U120" s="269"/>
      <c r="V120" s="269"/>
      <c r="W120" s="269"/>
      <c r="X120" s="270"/>
      <c r="Y120" s="273"/>
      <c r="Z120" s="274"/>
      <c r="AA120" s="274"/>
      <c r="AB120" s="274"/>
      <c r="AC120" s="274"/>
      <c r="AD120" s="274"/>
      <c r="AE120" s="274"/>
      <c r="AF120" s="274"/>
      <c r="AG120" s="274"/>
      <c r="AH120" s="274"/>
      <c r="AI120" s="274"/>
      <c r="AJ120" s="274"/>
      <c r="AK120" s="275"/>
      <c r="AL120" s="268"/>
      <c r="AM120" s="269"/>
      <c r="AN120" s="269"/>
      <c r="AO120" s="269"/>
      <c r="AP120" s="269"/>
      <c r="AQ120" s="269"/>
      <c r="AR120" s="269"/>
      <c r="AS120" s="269"/>
      <c r="AT120" s="269"/>
      <c r="AU120" s="269"/>
      <c r="AV120" s="269"/>
      <c r="AW120" s="269"/>
      <c r="AX120" s="269"/>
      <c r="AY120" s="269"/>
      <c r="AZ120" s="269"/>
      <c r="BA120" s="269"/>
      <c r="BB120" s="269"/>
      <c r="BC120" s="269"/>
      <c r="BD120" s="269"/>
      <c r="BE120" s="269"/>
      <c r="BF120" s="269"/>
      <c r="BG120" s="269"/>
      <c r="BH120" s="270"/>
      <c r="BI120" s="314"/>
      <c r="BJ120" s="314"/>
      <c r="BK120" s="314"/>
      <c r="BL120" s="314"/>
      <c r="BM120" s="314"/>
      <c r="BN120" s="314"/>
      <c r="BO120" s="314"/>
      <c r="BP120" s="314"/>
      <c r="BQ120" s="314"/>
      <c r="BR120" s="314"/>
      <c r="BS120" s="314"/>
      <c r="BT120" s="314"/>
      <c r="BU120" s="314"/>
      <c r="BV120" s="314"/>
      <c r="BW120" s="314"/>
      <c r="BX120" s="314"/>
      <c r="BY120" s="314"/>
      <c r="BZ120" s="314"/>
      <c r="CA120" s="314"/>
      <c r="CB120" s="314"/>
      <c r="CC120" s="314"/>
      <c r="CD120" s="314"/>
      <c r="CE120" s="314"/>
      <c r="CF120" s="314"/>
      <c r="CG120" s="314"/>
    </row>
    <row r="121" spans="5:85" ht="7.5" customHeight="1">
      <c r="E121" s="265"/>
      <c r="F121" s="266"/>
      <c r="G121" s="267"/>
      <c r="H121" s="265"/>
      <c r="I121" s="266"/>
      <c r="J121" s="266"/>
      <c r="K121" s="266"/>
      <c r="L121" s="266"/>
      <c r="M121" s="266"/>
      <c r="N121" s="266"/>
      <c r="O121" s="266"/>
      <c r="P121" s="266"/>
      <c r="Q121" s="266"/>
      <c r="R121" s="266"/>
      <c r="S121" s="266"/>
      <c r="T121" s="266"/>
      <c r="U121" s="266"/>
      <c r="V121" s="266"/>
      <c r="W121" s="266"/>
      <c r="X121" s="267"/>
      <c r="Y121" s="265"/>
      <c r="Z121" s="271"/>
      <c r="AA121" s="271"/>
      <c r="AB121" s="271"/>
      <c r="AC121" s="271"/>
      <c r="AD121" s="271"/>
      <c r="AE121" s="271"/>
      <c r="AF121" s="271"/>
      <c r="AG121" s="271"/>
      <c r="AH121" s="271"/>
      <c r="AI121" s="271"/>
      <c r="AJ121" s="271"/>
      <c r="AK121" s="272"/>
      <c r="AL121" s="265"/>
      <c r="AM121" s="266"/>
      <c r="AN121" s="266"/>
      <c r="AO121" s="266"/>
      <c r="AP121" s="266"/>
      <c r="AQ121" s="266"/>
      <c r="AR121" s="266"/>
      <c r="AS121" s="266"/>
      <c r="AT121" s="266"/>
      <c r="AU121" s="266"/>
      <c r="AV121" s="266"/>
      <c r="AW121" s="266"/>
      <c r="AX121" s="266"/>
      <c r="AY121" s="266"/>
      <c r="AZ121" s="266"/>
      <c r="BA121" s="266"/>
      <c r="BB121" s="266"/>
      <c r="BC121" s="266"/>
      <c r="BD121" s="266"/>
      <c r="BE121" s="266"/>
      <c r="BF121" s="266"/>
      <c r="BG121" s="266"/>
      <c r="BH121" s="267"/>
      <c r="BI121" s="303"/>
      <c r="BJ121" s="303"/>
      <c r="BK121" s="303"/>
      <c r="BL121" s="303"/>
      <c r="BM121" s="303"/>
      <c r="BN121" s="303"/>
      <c r="BO121" s="303"/>
      <c r="BP121" s="303"/>
      <c r="BQ121" s="303"/>
      <c r="BR121" s="303"/>
      <c r="BS121" s="303"/>
      <c r="BT121" s="303"/>
      <c r="BU121" s="303"/>
      <c r="BV121" s="303"/>
      <c r="BW121" s="303"/>
      <c r="BX121" s="303"/>
      <c r="BY121" s="303"/>
      <c r="BZ121" s="303"/>
      <c r="CA121" s="303"/>
      <c r="CB121" s="303"/>
      <c r="CC121" s="303"/>
      <c r="CD121" s="303"/>
      <c r="CE121" s="303"/>
      <c r="CF121" s="303"/>
      <c r="CG121" s="303"/>
    </row>
    <row r="122" spans="5:85" ht="7.5" customHeight="1">
      <c r="E122" s="268"/>
      <c r="F122" s="269"/>
      <c r="G122" s="270"/>
      <c r="H122" s="268"/>
      <c r="I122" s="269"/>
      <c r="J122" s="269"/>
      <c r="K122" s="269"/>
      <c r="L122" s="269"/>
      <c r="M122" s="269"/>
      <c r="N122" s="269"/>
      <c r="O122" s="269"/>
      <c r="P122" s="269"/>
      <c r="Q122" s="269"/>
      <c r="R122" s="269"/>
      <c r="S122" s="269"/>
      <c r="T122" s="269"/>
      <c r="U122" s="269"/>
      <c r="V122" s="269"/>
      <c r="W122" s="269"/>
      <c r="X122" s="270"/>
      <c r="Y122" s="273"/>
      <c r="Z122" s="274"/>
      <c r="AA122" s="274"/>
      <c r="AB122" s="274"/>
      <c r="AC122" s="274"/>
      <c r="AD122" s="274"/>
      <c r="AE122" s="274"/>
      <c r="AF122" s="274"/>
      <c r="AG122" s="274"/>
      <c r="AH122" s="274"/>
      <c r="AI122" s="274"/>
      <c r="AJ122" s="274"/>
      <c r="AK122" s="275"/>
      <c r="AL122" s="268"/>
      <c r="AM122" s="269"/>
      <c r="AN122" s="269"/>
      <c r="AO122" s="269"/>
      <c r="AP122" s="269"/>
      <c r="AQ122" s="269"/>
      <c r="AR122" s="269"/>
      <c r="AS122" s="269"/>
      <c r="AT122" s="269"/>
      <c r="AU122" s="269"/>
      <c r="AV122" s="269"/>
      <c r="AW122" s="269"/>
      <c r="AX122" s="269"/>
      <c r="AY122" s="269"/>
      <c r="AZ122" s="269"/>
      <c r="BA122" s="269"/>
      <c r="BB122" s="269"/>
      <c r="BC122" s="269"/>
      <c r="BD122" s="269"/>
      <c r="BE122" s="269"/>
      <c r="BF122" s="269"/>
      <c r="BG122" s="269"/>
      <c r="BH122" s="270"/>
      <c r="BI122" s="314"/>
      <c r="BJ122" s="314"/>
      <c r="BK122" s="314"/>
      <c r="BL122" s="314"/>
      <c r="BM122" s="314"/>
      <c r="BN122" s="314"/>
      <c r="BO122" s="314"/>
      <c r="BP122" s="314"/>
      <c r="BQ122" s="314"/>
      <c r="BR122" s="314"/>
      <c r="BS122" s="314"/>
      <c r="BT122" s="314"/>
      <c r="BU122" s="314"/>
      <c r="BV122" s="314"/>
      <c r="BW122" s="314"/>
      <c r="BX122" s="314"/>
      <c r="BY122" s="314"/>
      <c r="BZ122" s="314"/>
      <c r="CA122" s="314"/>
      <c r="CB122" s="314"/>
      <c r="CC122" s="314"/>
      <c r="CD122" s="314"/>
      <c r="CE122" s="314"/>
      <c r="CF122" s="314"/>
      <c r="CG122" s="314"/>
    </row>
    <row r="123" spans="5:85" ht="7.5" customHeight="1"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</row>
    <row r="124" spans="5:85" ht="7.5" customHeight="1"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</row>
    <row r="125" spans="5:85" ht="7.5" customHeight="1"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</row>
    <row r="126" spans="5:85" ht="7.5" customHeight="1"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</row>
    <row r="127" spans="5:85" ht="7.5" customHeight="1"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</row>
    <row r="128" spans="5:85" ht="7.5" customHeight="1"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</row>
    <row r="129" spans="5:85" ht="7.5" customHeight="1"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</row>
    <row r="130" spans="5:85" ht="7.5" customHeight="1"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</row>
    <row r="131" spans="5:85" ht="7.5" customHeight="1"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</row>
    <row r="132" spans="5:85" ht="7.5" customHeight="1"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</row>
    <row r="133" spans="5:85" ht="7.5" customHeight="1"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</row>
    <row r="134" spans="5:85" ht="7.5" customHeight="1"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</row>
    <row r="135" spans="5:85" ht="7.5" customHeight="1"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</row>
    <row r="136" spans="5:85" ht="7.5" customHeight="1"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</row>
    <row r="137" spans="5:85" ht="7.5" customHeight="1"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</row>
    <row r="138" spans="5:85" ht="7.5" customHeight="1"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</row>
    <row r="139" spans="5:85" ht="7.5" customHeight="1"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</row>
    <row r="140" spans="5:85" ht="7.5" customHeight="1"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</row>
    <row r="141" spans="5:85" ht="7.5" customHeight="1"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</row>
    <row r="142" spans="5:85" ht="7.5" customHeight="1"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</row>
    <row r="143" spans="5:85" ht="7.5" customHeight="1"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</row>
    <row r="144" spans="5:85" ht="7.5" customHeight="1"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</row>
    <row r="145" spans="5:85" ht="7.5" customHeight="1"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</row>
    <row r="146" spans="5:85" ht="7.5" customHeight="1"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</row>
    <row r="147" spans="5:85" ht="7.5" customHeight="1"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</row>
    <row r="148" spans="5:85" ht="7.5" customHeight="1"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</row>
    <row r="149" spans="5:85" ht="7.5" customHeight="1"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</row>
    <row r="150" spans="5:85" ht="7.5" customHeight="1"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</row>
    <row r="151" spans="5:85" ht="7.5" customHeight="1"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</row>
    <row r="152" spans="5:85" ht="7.5" customHeight="1"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</row>
    <row r="153" spans="5:85" ht="7.5" customHeight="1"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</row>
    <row r="154" spans="5:85" ht="7.5" customHeight="1"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</row>
    <row r="155" spans="5:85" ht="7.5" customHeight="1"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</row>
    <row r="156" spans="5:85" ht="7.5" customHeight="1"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</row>
    <row r="157" spans="5:85" ht="7.5" customHeight="1"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</row>
    <row r="158" spans="5:85" ht="7.5" customHeight="1"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</row>
    <row r="159" spans="5:85" ht="7.5" customHeight="1"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</row>
    <row r="160" spans="5:85" ht="7.5" customHeight="1"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</row>
    <row r="161" spans="5:85" ht="7.5" customHeight="1"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</row>
    <row r="162" spans="5:85" ht="7.5" customHeight="1"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</row>
    <row r="163" spans="5:85" ht="7.5" customHeight="1"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</row>
    <row r="164" spans="5:85" ht="7.5" customHeight="1"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</row>
    <row r="165" spans="5:85" ht="7.5" customHeight="1"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</row>
    <row r="166" spans="5:85" ht="7.5" customHeight="1"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</row>
    <row r="167" spans="5:85" ht="7.5" customHeight="1"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</row>
    <row r="168" spans="5:85" ht="7.5" customHeight="1"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</row>
    <row r="169" spans="5:85" ht="7.5" customHeight="1"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</row>
    <row r="170" spans="5:85" ht="7.5" customHeight="1"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</row>
    <row r="171" spans="5:85" ht="7.5" customHeight="1"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</row>
    <row r="172" spans="5:85" ht="7.5" customHeight="1"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</row>
    <row r="173" spans="5:85" ht="7.5" customHeight="1"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</row>
    <row r="174" spans="5:85" ht="7.5" customHeight="1"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</row>
    <row r="175" spans="5:85" ht="7.5" customHeight="1"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</row>
    <row r="176" spans="5:85" ht="7.5" customHeight="1"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</row>
    <row r="177" spans="5:85" ht="7.5" customHeight="1"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</row>
    <row r="178" spans="5:85" ht="7.5" customHeight="1"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</row>
    <row r="179" spans="5:85" ht="7.5" customHeight="1"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</row>
    <row r="180" spans="5:85" ht="7.5" customHeight="1"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</row>
    <row r="181" spans="5:85" ht="7.5" customHeight="1"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</row>
    <row r="182" spans="5:85" ht="7.5" customHeight="1"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</row>
    <row r="183" spans="5:85" ht="7.5" customHeight="1"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</row>
    <row r="184" spans="5:85" ht="7.5" customHeight="1"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</row>
    <row r="185" spans="5:85" ht="7.5" customHeight="1"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</row>
    <row r="186" spans="5:85" ht="7.5" customHeight="1"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</row>
    <row r="187" spans="5:85" ht="7.5" customHeight="1"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</row>
    <row r="188" spans="5:85" ht="7.5" customHeight="1"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</row>
    <row r="189" spans="5:85" ht="7.5" customHeight="1"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</row>
    <row r="190" spans="5:85" ht="7.5" customHeight="1"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</row>
    <row r="191" spans="5:85" ht="7.5" customHeight="1"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</row>
    <row r="192" spans="5:85" ht="7.5" customHeight="1"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</row>
    <row r="193" spans="5:85" ht="7.5" customHeight="1"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</row>
    <row r="194" spans="5:85" ht="7.5" customHeight="1"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</row>
    <row r="195" spans="5:85" ht="7.5" customHeight="1"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</row>
    <row r="196" spans="5:85" ht="7.5" customHeight="1"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</row>
    <row r="197" spans="5:85" ht="7.5" customHeight="1"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</row>
    <row r="198" spans="5:85" ht="7.5" customHeight="1"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</row>
    <row r="199" spans="5:85" ht="7.5" customHeight="1"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</row>
    <row r="200" spans="5:85" ht="7.5" customHeight="1"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</row>
    <row r="201" spans="5:85" ht="7.5" customHeight="1"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</row>
    <row r="202" spans="5:85" ht="7.5" customHeight="1"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</row>
    <row r="203" spans="5:85" ht="7.5" customHeight="1"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</row>
    <row r="204" spans="5:85" ht="7.5" customHeight="1"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</row>
    <row r="205" spans="5:85" ht="7.5" customHeight="1"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</row>
    <row r="206" spans="5:85" ht="7.5" customHeight="1"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</row>
    <row r="207" spans="5:85" ht="7.5" customHeight="1"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</row>
    <row r="208" spans="5:85" ht="7.5" customHeight="1"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</row>
    <row r="209" spans="5:85" ht="7.5" customHeight="1"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</row>
    <row r="210" spans="5:85" ht="7.5" customHeight="1"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</row>
    <row r="211" spans="5:85" ht="7.5" customHeight="1"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</row>
    <row r="212" spans="5:85" ht="7.5" customHeight="1"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</row>
    <row r="213" spans="5:85" ht="7.5" customHeight="1"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</row>
    <row r="214" spans="5:85" ht="7.5" customHeight="1"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</row>
    <row r="215" spans="5:85" ht="7.5" customHeight="1"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</row>
    <row r="216" spans="5:85" ht="7.5" customHeight="1"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</row>
    <row r="217" spans="5:85" ht="7.5" customHeight="1"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</row>
    <row r="218" spans="5:85" ht="7.5" customHeight="1"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</row>
    <row r="219" spans="5:85" ht="7.5" customHeight="1"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</row>
    <row r="220" spans="5:85" ht="7.5" customHeight="1"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</row>
    <row r="221" spans="5:85" ht="7.5" customHeight="1"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</row>
    <row r="222" spans="5:85" ht="7.5" customHeight="1"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</row>
    <row r="223" spans="5:85" ht="7.5" customHeight="1"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</row>
    <row r="224" spans="5:85" ht="7.5" customHeight="1"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</row>
    <row r="225" spans="5:85" ht="7.5" customHeight="1"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</row>
    <row r="226" spans="5:85" ht="7.5" customHeight="1"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</row>
    <row r="227" spans="5:85" ht="7.5" customHeight="1"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</row>
    <row r="228" spans="5:85" ht="7.5" customHeight="1"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</row>
    <row r="229" spans="5:85" ht="7.5" customHeight="1"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</row>
    <row r="230" spans="5:85" ht="7.5" customHeight="1"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</row>
    <row r="231" spans="5:85" ht="7.5" customHeight="1"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</row>
    <row r="232" spans="5:85" ht="7.5" customHeight="1"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</row>
    <row r="233" spans="5:85" ht="7.5" customHeight="1"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</row>
    <row r="234" spans="5:85" ht="7.5" customHeight="1"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</row>
    <row r="235" spans="5:85" ht="7.5" customHeight="1"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</row>
    <row r="236" spans="5:85" ht="7.5" customHeight="1"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</row>
    <row r="237" spans="5:85" ht="7.5" customHeight="1"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</row>
    <row r="238" spans="5:85" ht="7.5" customHeight="1"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</row>
    <row r="239" spans="5:85" ht="7.5" customHeight="1"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</row>
    <row r="240" spans="5:85" ht="7.5" customHeight="1"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</row>
    <row r="241" spans="5:85" ht="7.5" customHeight="1"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</row>
    <row r="242" spans="5:85" ht="7.5" customHeight="1"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</row>
    <row r="243" spans="5:85" ht="7.5" customHeight="1"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</row>
    <row r="244" spans="5:85" ht="7.5" customHeight="1"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</row>
    <row r="245" spans="5:85" ht="7.5" customHeight="1"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</row>
    <row r="246" spans="5:85" ht="7.5" customHeight="1"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</row>
    <row r="247" spans="5:85" ht="7.5" customHeight="1"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</row>
    <row r="248" spans="5:85" ht="7.5" customHeight="1"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</row>
    <row r="249" spans="5:85" ht="7.5" customHeight="1"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</row>
    <row r="250" spans="5:85" ht="7.5" customHeight="1"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</row>
    <row r="251" spans="5:85" ht="7.5" customHeight="1"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</row>
    <row r="252" spans="5:85" ht="7.5" customHeight="1"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</row>
    <row r="253" spans="5:85" ht="7.5" customHeight="1"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</row>
    <row r="254" spans="5:85" ht="7.5" customHeight="1"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</row>
    <row r="255" spans="5:85" ht="7.5" customHeight="1"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</row>
    <row r="256" spans="5:85" ht="7.5" customHeight="1"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</row>
    <row r="257" spans="5:85" ht="7.5" customHeight="1"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</row>
    <row r="258" spans="5:85" ht="7.5" customHeight="1"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</row>
    <row r="259" spans="5:85" ht="7.5" customHeight="1"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</row>
    <row r="260" spans="5:85" ht="7.5" customHeight="1"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</row>
    <row r="261" spans="5:85" ht="7.5" customHeight="1"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</row>
    <row r="262" spans="5:85" ht="7.5" customHeight="1"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</row>
    <row r="263" spans="5:85" ht="7.5" customHeight="1"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</row>
    <row r="264" spans="5:85" ht="7.5" customHeight="1"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</row>
    <row r="265" spans="5:85" ht="7.5" customHeight="1"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</row>
    <row r="266" spans="5:85" ht="7.5" customHeight="1"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</row>
    <row r="267" spans="5:85" ht="7.5" customHeight="1"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</row>
    <row r="268" spans="5:85" ht="7.5" customHeight="1"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</row>
    <row r="269" spans="5:85" ht="7.5" customHeight="1"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</row>
    <row r="270" spans="5:85" ht="7.5" customHeight="1"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</row>
    <row r="271" spans="5:85" ht="7.5" customHeight="1"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</row>
    <row r="272" spans="5:85" ht="7.5" customHeight="1"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</row>
    <row r="273" spans="5:85" ht="7.5" customHeight="1"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</row>
    <row r="274" spans="5:85" ht="7.5" customHeight="1"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</row>
    <row r="275" spans="5:85" ht="7.5" customHeight="1"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</row>
    <row r="276" spans="5:85" ht="7.5" customHeight="1"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</row>
    <row r="277" spans="5:85" ht="7.5" customHeight="1"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</row>
    <row r="278" spans="5:85" ht="7.5" customHeight="1"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</row>
    <row r="279" spans="5:85" ht="7.5" customHeight="1"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</row>
    <row r="280" spans="5:85" ht="7.5" customHeight="1"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</row>
    <row r="281" spans="5:85" ht="7.5" customHeight="1"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</row>
    <row r="282" spans="5:85" ht="7.5" customHeight="1"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</row>
    <row r="283" spans="5:85" ht="7.5" customHeight="1"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</row>
    <row r="284" spans="5:85" ht="7.5" customHeight="1"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</row>
    <row r="285" spans="5:85" ht="7.5" customHeight="1"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</row>
    <row r="286" spans="5:85" ht="7.5" customHeight="1"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</row>
    <row r="287" spans="5:85" ht="7.5" customHeight="1"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</row>
    <row r="288" spans="5:85" ht="7.5" customHeight="1"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</row>
    <row r="289" spans="5:85" ht="7.5" customHeight="1"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</row>
    <row r="290" spans="5:85" ht="7.5" customHeight="1"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</row>
    <row r="291" spans="5:85" ht="7.5" customHeight="1"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</row>
    <row r="292" spans="5:85" ht="7.5" customHeight="1"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</row>
    <row r="293" spans="5:85" ht="7.5" customHeight="1"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</row>
    <row r="294" spans="5:85" ht="7.5" customHeight="1"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</row>
    <row r="295" spans="5:85" ht="7.5" customHeight="1"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</row>
    <row r="296" spans="5:85" ht="7.5" customHeight="1"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</row>
    <row r="297" spans="5:85" ht="7.5" customHeight="1"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</row>
    <row r="298" spans="5:85" ht="7.5" customHeight="1"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</row>
    <row r="299" spans="5:85" ht="7.5" customHeight="1"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</row>
    <row r="300" spans="5:85" ht="7.5" customHeight="1"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</row>
    <row r="301" spans="5:85" ht="7.5" customHeight="1"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</row>
    <row r="302" spans="5:85" ht="7.5" customHeight="1"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</row>
    <row r="303" spans="5:85" ht="7.5" customHeight="1"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</row>
    <row r="304" spans="5:85" ht="7.5" customHeight="1"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</row>
    <row r="305" spans="5:85" ht="7.5" customHeight="1"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</row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  <row r="486" ht="7.5" customHeight="1"/>
    <row r="487" ht="7.5" customHeight="1"/>
    <row r="488" ht="7.5" customHeight="1"/>
    <row r="489" ht="7.5" customHeight="1"/>
    <row r="490" ht="7.5" customHeight="1"/>
    <row r="491" ht="7.5" customHeight="1"/>
    <row r="492" ht="7.5" customHeight="1"/>
    <row r="493" ht="7.5" customHeight="1"/>
    <row r="494" ht="7.5" customHeight="1"/>
    <row r="495" ht="7.5" customHeight="1"/>
    <row r="496" ht="7.5" customHeight="1"/>
    <row r="497" ht="7.5" customHeight="1"/>
    <row r="498" ht="7.5" customHeight="1"/>
    <row r="499" ht="7.5" customHeight="1"/>
    <row r="500" ht="7.5" customHeight="1"/>
    <row r="501" ht="7.5" customHeight="1"/>
    <row r="502" ht="7.5" customHeight="1"/>
    <row r="503" ht="7.5" customHeight="1"/>
    <row r="504" ht="7.5" customHeight="1"/>
    <row r="505" ht="7.5" customHeight="1"/>
    <row r="506" ht="7.5" customHeight="1"/>
    <row r="507" ht="7.5" customHeight="1"/>
    <row r="508" ht="7.5" customHeight="1"/>
    <row r="509" ht="7.5" customHeight="1"/>
    <row r="510" ht="7.5" customHeight="1"/>
    <row r="511" ht="7.5" customHeight="1"/>
    <row r="512" ht="7.5" customHeight="1"/>
    <row r="513" ht="7.5" customHeight="1"/>
    <row r="514" ht="7.5" customHeight="1"/>
    <row r="515" ht="7.5" customHeight="1"/>
    <row r="516" ht="7.5" customHeight="1"/>
    <row r="517" ht="7.5" customHeight="1"/>
    <row r="518" ht="7.5" customHeight="1"/>
    <row r="519" ht="7.5" customHeight="1"/>
    <row r="520" ht="7.5" customHeight="1"/>
    <row r="521" ht="7.5" customHeight="1"/>
    <row r="522" ht="7.5" customHeight="1"/>
    <row r="523" ht="7.5" customHeight="1"/>
    <row r="524" ht="7.5" customHeight="1"/>
    <row r="525" ht="7.5" customHeight="1"/>
    <row r="526" ht="7.5" customHeight="1"/>
    <row r="527" ht="7.5" customHeight="1"/>
    <row r="528" ht="7.5" customHeight="1"/>
    <row r="529" ht="7.5" customHeight="1"/>
    <row r="530" ht="7.5" customHeight="1"/>
    <row r="531" ht="7.5" customHeight="1"/>
    <row r="532" ht="7.5" customHeight="1"/>
    <row r="533" ht="7.5" customHeight="1"/>
    <row r="534" ht="7.5" customHeight="1"/>
    <row r="535" ht="7.5" customHeight="1"/>
    <row r="536" ht="7.5" customHeight="1"/>
    <row r="537" ht="7.5" customHeight="1"/>
    <row r="538" ht="7.5" customHeight="1"/>
    <row r="539" ht="7.5" customHeight="1"/>
    <row r="540" ht="7.5" customHeight="1"/>
    <row r="541" ht="7.5" customHeight="1"/>
    <row r="542" ht="7.5" customHeight="1"/>
    <row r="543" ht="7.5" customHeight="1"/>
    <row r="544" ht="7.5" customHeight="1"/>
    <row r="545" ht="7.5" customHeight="1"/>
    <row r="546" ht="7.5" customHeight="1"/>
    <row r="547" ht="7.5" customHeight="1"/>
    <row r="548" ht="7.5" customHeight="1"/>
    <row r="549" ht="7.5" customHeight="1"/>
    <row r="550" ht="7.5" customHeight="1"/>
    <row r="551" ht="7.5" customHeight="1"/>
    <row r="552" ht="7.5" customHeight="1"/>
    <row r="553" ht="7.5" customHeight="1"/>
    <row r="554" ht="7.5" customHeight="1"/>
    <row r="555" ht="7.5" customHeight="1"/>
    <row r="556" ht="7.5" customHeight="1"/>
    <row r="557" ht="7.5" customHeight="1"/>
    <row r="558" ht="7.5" customHeight="1"/>
    <row r="559" ht="7.5" customHeight="1"/>
    <row r="560" ht="7.5" customHeight="1"/>
    <row r="561" ht="7.5" customHeight="1"/>
    <row r="562" ht="7.5" customHeight="1"/>
    <row r="563" ht="7.5" customHeight="1"/>
    <row r="564" ht="7.5" customHeight="1"/>
    <row r="565" ht="7.5" customHeight="1"/>
    <row r="566" ht="7.5" customHeight="1"/>
    <row r="567" ht="7.5" customHeight="1"/>
    <row r="568" ht="7.5" customHeight="1"/>
    <row r="569" ht="7.5" customHeight="1"/>
    <row r="570" ht="7.5" customHeight="1"/>
    <row r="571" ht="7.5" customHeight="1"/>
    <row r="572" ht="7.5" customHeight="1"/>
    <row r="573" ht="7.5" customHeight="1"/>
    <row r="574" ht="7.5" customHeight="1"/>
    <row r="575" ht="7.5" customHeight="1"/>
    <row r="576" ht="7.5" customHeight="1"/>
    <row r="577" ht="7.5" customHeight="1"/>
    <row r="578" ht="7.5" customHeight="1"/>
    <row r="579" ht="7.5" customHeight="1"/>
    <row r="580" ht="7.5" customHeight="1"/>
    <row r="581" ht="7.5" customHeight="1"/>
    <row r="582" ht="7.5" customHeight="1"/>
    <row r="583" ht="7.5" customHeight="1"/>
    <row r="584" ht="7.5" customHeight="1"/>
    <row r="585" ht="7.5" customHeight="1"/>
    <row r="586" ht="7.5" customHeight="1"/>
    <row r="587" ht="7.5" customHeight="1"/>
    <row r="588" ht="7.5" customHeight="1"/>
    <row r="589" ht="7.5" customHeight="1"/>
    <row r="590" ht="7.5" customHeight="1"/>
    <row r="591" ht="7.5" customHeight="1"/>
    <row r="592" ht="7.5" customHeight="1"/>
    <row r="593" ht="7.5" customHeight="1"/>
    <row r="594" ht="7.5" customHeight="1"/>
    <row r="595" ht="7.5" customHeight="1"/>
    <row r="596" ht="7.5" customHeight="1"/>
    <row r="597" ht="7.5" customHeight="1"/>
    <row r="598" ht="7.5" customHeight="1"/>
    <row r="599" ht="7.5" customHeight="1"/>
    <row r="600" ht="7.5" customHeight="1"/>
    <row r="601" ht="7.5" customHeight="1"/>
    <row r="602" ht="7.5" customHeight="1"/>
    <row r="603" ht="7.5" customHeight="1"/>
    <row r="604" ht="7.5" customHeight="1"/>
    <row r="605" ht="7.5" customHeight="1"/>
    <row r="606" ht="7.5" customHeight="1"/>
    <row r="607" ht="7.5" customHeight="1"/>
    <row r="608" ht="7.5" customHeight="1"/>
    <row r="609" ht="7.5" customHeight="1"/>
    <row r="610" ht="7.5" customHeight="1"/>
    <row r="611" ht="7.5" customHeight="1"/>
    <row r="612" ht="7.5" customHeight="1"/>
    <row r="613" ht="7.5" customHeight="1"/>
    <row r="614" ht="7.5" customHeight="1"/>
    <row r="615" ht="7.5" customHeight="1"/>
    <row r="616" ht="7.5" customHeight="1"/>
    <row r="617" ht="7.5" customHeight="1"/>
    <row r="618" ht="7.5" customHeight="1"/>
    <row r="619" ht="7.5" customHeight="1"/>
    <row r="620" ht="7.5" customHeight="1"/>
    <row r="621" ht="7.5" customHeight="1"/>
    <row r="622" ht="7.5" customHeight="1"/>
    <row r="623" ht="7.5" customHeight="1"/>
    <row r="624" ht="7.5" customHeight="1"/>
    <row r="625" ht="7.5" customHeight="1"/>
    <row r="626" ht="7.5" customHeight="1"/>
    <row r="627" ht="7.5" customHeight="1"/>
    <row r="628" ht="7.5" customHeight="1"/>
    <row r="629" ht="7.5" customHeight="1"/>
    <row r="630" ht="7.5" customHeight="1"/>
    <row r="631" ht="7.5" customHeight="1"/>
    <row r="632" ht="7.5" customHeight="1"/>
    <row r="633" ht="7.5" customHeight="1"/>
    <row r="634" ht="7.5" customHeight="1"/>
    <row r="635" ht="7.5" customHeight="1"/>
    <row r="636" ht="7.5" customHeight="1"/>
    <row r="637" ht="7.5" customHeight="1"/>
    <row r="638" ht="7.5" customHeight="1"/>
    <row r="639" ht="7.5" customHeight="1"/>
    <row r="640" ht="7.5" customHeight="1"/>
    <row r="641" ht="7.5" customHeight="1"/>
    <row r="642" ht="7.5" customHeight="1"/>
    <row r="643" ht="7.5" customHeight="1"/>
    <row r="644" ht="7.5" customHeight="1"/>
    <row r="645" ht="7.5" customHeight="1"/>
    <row r="646" ht="7.5" customHeight="1"/>
    <row r="647" ht="7.5" customHeight="1"/>
    <row r="648" ht="7.5" customHeight="1"/>
    <row r="649" ht="7.5" customHeight="1"/>
    <row r="650" ht="7.5" customHeight="1"/>
    <row r="651" ht="7.5" customHeight="1"/>
    <row r="652" ht="7.5" customHeight="1"/>
    <row r="653" ht="7.5" customHeight="1"/>
    <row r="654" ht="7.5" customHeight="1"/>
    <row r="655" ht="7.5" customHeight="1"/>
    <row r="656" ht="7.5" customHeight="1"/>
    <row r="657" ht="7.5" customHeight="1"/>
    <row r="658" ht="7.5" customHeight="1"/>
    <row r="659" ht="7.5" customHeight="1"/>
    <row r="660" ht="7.5" customHeight="1"/>
    <row r="661" ht="7.5" customHeight="1"/>
    <row r="662" ht="7.5" customHeight="1"/>
    <row r="663" ht="7.5" customHeight="1"/>
    <row r="664" ht="7.5" customHeight="1"/>
    <row r="665" ht="7.5" customHeight="1"/>
    <row r="666" ht="7.5" customHeight="1"/>
    <row r="667" ht="7.5" customHeight="1"/>
    <row r="668" ht="7.5" customHeight="1"/>
    <row r="669" ht="7.5" customHeight="1"/>
    <row r="670" ht="7.5" customHeight="1"/>
    <row r="671" ht="7.5" customHeight="1"/>
    <row r="672" ht="7.5" customHeight="1"/>
    <row r="673" ht="7.5" customHeight="1"/>
    <row r="674" ht="7.5" customHeight="1"/>
    <row r="675" ht="7.5" customHeight="1"/>
    <row r="676" ht="7.5" customHeight="1"/>
    <row r="677" ht="7.5" customHeight="1"/>
    <row r="678" ht="7.5" customHeight="1"/>
    <row r="679" ht="7.5" customHeight="1"/>
    <row r="680" ht="7.5" customHeight="1"/>
    <row r="681" ht="7.5" customHeight="1"/>
    <row r="682" ht="7.5" customHeight="1"/>
    <row r="683" ht="7.5" customHeight="1"/>
    <row r="684" ht="7.5" customHeight="1"/>
    <row r="685" ht="7.5" customHeight="1"/>
    <row r="686" ht="7.5" customHeight="1"/>
    <row r="687" ht="7.5" customHeight="1"/>
    <row r="688" ht="7.5" customHeight="1"/>
    <row r="689" ht="7.5" customHeight="1"/>
    <row r="690" ht="7.5" customHeight="1"/>
    <row r="691" ht="7.5" customHeight="1"/>
    <row r="692" ht="7.5" customHeight="1"/>
    <row r="693" ht="7.5" customHeight="1"/>
    <row r="694" ht="7.5" customHeight="1"/>
    <row r="695" ht="7.5" customHeight="1"/>
    <row r="696" ht="7.5" customHeight="1"/>
    <row r="697" ht="7.5" customHeight="1"/>
    <row r="698" ht="7.5" customHeight="1"/>
    <row r="699" ht="7.5" customHeight="1"/>
    <row r="700" ht="7.5" customHeight="1"/>
    <row r="701" ht="7.5" customHeight="1"/>
    <row r="702" ht="7.5" customHeight="1"/>
    <row r="703" ht="7.5" customHeight="1"/>
    <row r="704" ht="7.5" customHeight="1"/>
    <row r="705" ht="7.5" customHeight="1"/>
    <row r="706" ht="7.5" customHeight="1"/>
    <row r="707" ht="7.5" customHeight="1"/>
    <row r="708" ht="7.5" customHeight="1"/>
    <row r="709" ht="7.5" customHeight="1"/>
    <row r="710" ht="7.5" customHeight="1"/>
    <row r="711" ht="7.5" customHeight="1"/>
    <row r="712" ht="7.5" customHeight="1"/>
    <row r="713" ht="7.5" customHeight="1"/>
    <row r="714" ht="7.5" customHeight="1"/>
    <row r="715" ht="7.5" customHeight="1"/>
    <row r="716" ht="7.5" customHeight="1"/>
    <row r="717" ht="7.5" customHeight="1"/>
    <row r="718" ht="7.5" customHeight="1"/>
    <row r="719" ht="7.5" customHeight="1"/>
    <row r="720" ht="7.5" customHeight="1"/>
    <row r="721" ht="7.5" customHeight="1"/>
    <row r="722" ht="7.5" customHeight="1"/>
    <row r="723" ht="7.5" customHeight="1"/>
    <row r="724" ht="7.5" customHeight="1"/>
    <row r="725" ht="7.5" customHeight="1"/>
    <row r="726" ht="7.5" customHeight="1"/>
    <row r="727" ht="7.5" customHeight="1"/>
    <row r="728" ht="7.5" customHeight="1"/>
    <row r="729" ht="7.5" customHeight="1"/>
    <row r="730" ht="7.5" customHeight="1"/>
    <row r="731" ht="7.5" customHeight="1"/>
    <row r="732" ht="7.5" customHeight="1"/>
    <row r="733" ht="7.5" customHeight="1"/>
    <row r="734" ht="7.5" customHeight="1"/>
    <row r="735" ht="7.5" customHeight="1"/>
    <row r="736" ht="7.5" customHeight="1"/>
    <row r="737" ht="7.5" customHeight="1"/>
    <row r="738" ht="7.5" customHeight="1"/>
    <row r="739" ht="7.5" customHeight="1"/>
    <row r="740" ht="7.5" customHeight="1"/>
    <row r="741" ht="7.5" customHeight="1"/>
    <row r="742" ht="7.5" customHeight="1"/>
    <row r="743" ht="7.5" customHeight="1"/>
    <row r="744" ht="7.5" customHeight="1"/>
    <row r="745" ht="7.5" customHeight="1"/>
    <row r="746" ht="7.5" customHeight="1"/>
    <row r="747" ht="7.5" customHeight="1"/>
    <row r="748" ht="7.5" customHeight="1"/>
    <row r="749" ht="7.5" customHeight="1"/>
    <row r="750" ht="7.5" customHeight="1"/>
    <row r="751" ht="7.5" customHeight="1"/>
    <row r="752" ht="7.5" customHeight="1"/>
    <row r="753" ht="7.5" customHeight="1"/>
    <row r="754" ht="7.5" customHeight="1"/>
    <row r="755" ht="7.5" customHeight="1"/>
    <row r="756" ht="7.5" customHeight="1"/>
    <row r="757" ht="7.5" customHeight="1"/>
    <row r="758" ht="7.5" customHeight="1"/>
    <row r="759" ht="7.5" customHeight="1"/>
    <row r="760" ht="7.5" customHeight="1"/>
    <row r="761" ht="7.5" customHeight="1"/>
    <row r="762" ht="7.5" customHeight="1"/>
    <row r="763" ht="7.5" customHeight="1"/>
    <row r="764" ht="7.5" customHeight="1"/>
    <row r="765" ht="7.5" customHeight="1"/>
    <row r="766" ht="7.5" customHeight="1"/>
    <row r="767" ht="7.5" customHeight="1"/>
    <row r="768" ht="7.5" customHeight="1"/>
    <row r="769" ht="7.5" customHeight="1"/>
    <row r="770" ht="7.5" customHeight="1"/>
    <row r="771" ht="7.5" customHeight="1"/>
    <row r="772" ht="7.5" customHeight="1"/>
    <row r="773" ht="7.5" customHeight="1"/>
    <row r="774" ht="7.5" customHeight="1"/>
    <row r="775" ht="7.5" customHeight="1"/>
    <row r="776" ht="7.5" customHeight="1"/>
    <row r="777" ht="7.5" customHeight="1"/>
    <row r="778" ht="7.5" customHeight="1"/>
    <row r="779" ht="7.5" customHeight="1"/>
    <row r="780" ht="7.5" customHeight="1"/>
    <row r="781" ht="7.5" customHeight="1"/>
    <row r="782" ht="7.5" customHeight="1"/>
    <row r="783" ht="7.5" customHeight="1"/>
    <row r="784" ht="7.5" customHeight="1"/>
    <row r="785" ht="7.5" customHeight="1"/>
    <row r="786" ht="7.5" customHeight="1"/>
    <row r="787" ht="7.5" customHeight="1"/>
    <row r="788" ht="7.5" customHeight="1"/>
    <row r="789" ht="7.5" customHeight="1"/>
    <row r="790" ht="7.5" customHeight="1"/>
    <row r="791" ht="7.5" customHeight="1"/>
    <row r="792" ht="7.5" customHeight="1"/>
    <row r="793" ht="7.5" customHeight="1"/>
    <row r="794" ht="7.5" customHeight="1"/>
    <row r="795" ht="7.5" customHeight="1"/>
    <row r="796" ht="7.5" customHeight="1"/>
    <row r="797" ht="7.5" customHeight="1"/>
    <row r="798" ht="7.5" customHeight="1"/>
    <row r="799" ht="7.5" customHeight="1"/>
    <row r="800" ht="7.5" customHeight="1"/>
    <row r="801" ht="7.5" customHeight="1"/>
    <row r="802" ht="7.5" customHeight="1"/>
    <row r="803" ht="7.5" customHeight="1"/>
    <row r="804" ht="7.5" customHeight="1"/>
    <row r="805" ht="7.5" customHeight="1"/>
    <row r="806" ht="7.5" customHeight="1"/>
    <row r="807" ht="7.5" customHeight="1"/>
    <row r="808" ht="7.5" customHeight="1"/>
    <row r="809" ht="7.5" customHeight="1"/>
    <row r="810" ht="7.5" customHeight="1"/>
    <row r="811" ht="7.5" customHeight="1"/>
    <row r="812" ht="7.5" customHeight="1"/>
    <row r="813" ht="7.5" customHeight="1"/>
    <row r="814" ht="7.5" customHeight="1"/>
    <row r="815" ht="7.5" customHeight="1"/>
    <row r="816" ht="7.5" customHeight="1"/>
    <row r="817" ht="7.5" customHeight="1"/>
    <row r="818" ht="7.5" customHeight="1"/>
    <row r="819" ht="7.5" customHeight="1"/>
    <row r="820" ht="7.5" customHeight="1"/>
    <row r="821" ht="7.5" customHeight="1"/>
    <row r="822" ht="7.5" customHeight="1"/>
    <row r="823" ht="7.5" customHeight="1"/>
    <row r="824" ht="7.5" customHeight="1"/>
    <row r="825" ht="7.5" customHeight="1"/>
    <row r="826" ht="7.5" customHeight="1"/>
    <row r="827" ht="7.5" customHeight="1"/>
    <row r="828" ht="7.5" customHeight="1"/>
    <row r="829" ht="7.5" customHeight="1"/>
    <row r="830" ht="7.5" customHeight="1"/>
    <row r="831" ht="7.5" customHeight="1"/>
    <row r="832" ht="7.5" customHeight="1"/>
    <row r="833" ht="7.5" customHeight="1"/>
    <row r="834" ht="7.5" customHeight="1"/>
    <row r="835" ht="7.5" customHeight="1"/>
    <row r="836" ht="7.5" customHeight="1"/>
    <row r="837" ht="7.5" customHeight="1"/>
    <row r="838" ht="7.5" customHeight="1"/>
    <row r="839" ht="7.5" customHeight="1"/>
    <row r="840" ht="7.5" customHeight="1"/>
    <row r="841" ht="7.5" customHeight="1"/>
    <row r="842" ht="7.5" customHeight="1"/>
    <row r="843" ht="7.5" customHeight="1"/>
    <row r="844" ht="7.5" customHeight="1"/>
    <row r="845" ht="7.5" customHeight="1"/>
    <row r="846" ht="7.5" customHeight="1"/>
    <row r="847" ht="7.5" customHeight="1"/>
    <row r="848" ht="7.5" customHeight="1"/>
    <row r="849" ht="7.5" customHeight="1"/>
    <row r="850" ht="7.5" customHeight="1"/>
    <row r="851" ht="7.5" customHeight="1"/>
    <row r="852" ht="7.5" customHeight="1"/>
    <row r="853" ht="7.5" customHeight="1"/>
    <row r="854" ht="7.5" customHeight="1"/>
    <row r="855" ht="7.5" customHeight="1"/>
    <row r="856" ht="7.5" customHeight="1"/>
    <row r="857" ht="7.5" customHeight="1"/>
    <row r="858" ht="7.5" customHeight="1"/>
    <row r="859" ht="7.5" customHeight="1"/>
    <row r="860" ht="7.5" customHeight="1"/>
    <row r="861" ht="7.5" customHeight="1"/>
    <row r="862" ht="7.5" customHeight="1"/>
    <row r="863" ht="7.5" customHeight="1"/>
    <row r="864" ht="7.5" customHeight="1"/>
    <row r="865" ht="7.5" customHeight="1"/>
    <row r="866" ht="7.5" customHeight="1"/>
    <row r="867" ht="7.5" customHeight="1"/>
    <row r="868" ht="7.5" customHeight="1"/>
    <row r="869" ht="7.5" customHeight="1"/>
    <row r="870" ht="7.5" customHeight="1"/>
    <row r="871" ht="7.5" customHeight="1"/>
    <row r="872" ht="7.5" customHeight="1"/>
    <row r="873" ht="7.5" customHeight="1"/>
  </sheetData>
  <sheetProtection sheet="1" formatCells="0"/>
  <mergeCells count="289">
    <mergeCell ref="AL33:BH36"/>
    <mergeCell ref="BP5:BR6"/>
    <mergeCell ref="BX24:CB25"/>
    <mergeCell ref="CC24:CG25"/>
    <mergeCell ref="BX14:CG15"/>
    <mergeCell ref="BX16:CB17"/>
    <mergeCell ref="BI11:BJ12"/>
    <mergeCell ref="BG11:BH12"/>
    <mergeCell ref="BE11:BF12"/>
    <mergeCell ref="BJ21:BM22"/>
    <mergeCell ref="BQ11:BX12"/>
    <mergeCell ref="BX18:CB23"/>
    <mergeCell ref="AL22:AS23"/>
    <mergeCell ref="AZ11:BB12"/>
    <mergeCell ref="BY11:CD12"/>
    <mergeCell ref="CC18:CG23"/>
    <mergeCell ref="CE11:CG12"/>
    <mergeCell ref="BJ103:BN104"/>
    <mergeCell ref="BT103:BV104"/>
    <mergeCell ref="BT105:BV106"/>
    <mergeCell ref="BO103:BS104"/>
    <mergeCell ref="BO105:BS106"/>
    <mergeCell ref="BO30:BV31"/>
    <mergeCell ref="BM47:BT47"/>
    <mergeCell ref="BL59:BS60"/>
    <mergeCell ref="BT59:BW60"/>
    <mergeCell ref="BJ105:BN106"/>
    <mergeCell ref="E26:G32"/>
    <mergeCell ref="BF5:BO6"/>
    <mergeCell ref="AJ5:AT6"/>
    <mergeCell ref="AU5:BE6"/>
    <mergeCell ref="Y18:AK23"/>
    <mergeCell ref="N18:X23"/>
    <mergeCell ref="H18:M25"/>
    <mergeCell ref="E18:G25"/>
    <mergeCell ref="Z5:AI6"/>
    <mergeCell ref="AL18:BH21"/>
    <mergeCell ref="Y70:AK72"/>
    <mergeCell ref="BC11:BD12"/>
    <mergeCell ref="BJ30:BN31"/>
    <mergeCell ref="N24:X25"/>
    <mergeCell ref="BI14:BW17"/>
    <mergeCell ref="Y24:AK25"/>
    <mergeCell ref="N26:X27"/>
    <mergeCell ref="Y26:AK27"/>
    <mergeCell ref="AL26:BH27"/>
    <mergeCell ref="BI26:BW27"/>
    <mergeCell ref="CH82:CK86"/>
    <mergeCell ref="BO95:BP96"/>
    <mergeCell ref="BQ95:BT96"/>
    <mergeCell ref="BU95:BW96"/>
    <mergeCell ref="BI95:BL96"/>
    <mergeCell ref="BI93:BL94"/>
    <mergeCell ref="BM95:BN96"/>
    <mergeCell ref="CH87:CK91"/>
    <mergeCell ref="BM93:BN94"/>
    <mergeCell ref="BU93:BW94"/>
    <mergeCell ref="CH73:CK77"/>
    <mergeCell ref="E48:G54"/>
    <mergeCell ref="H48:M54"/>
    <mergeCell ref="N48:X51"/>
    <mergeCell ref="Y48:AK51"/>
    <mergeCell ref="BX52:CB54"/>
    <mergeCell ref="CC52:CG54"/>
    <mergeCell ref="N52:X54"/>
    <mergeCell ref="BI61:BK62"/>
    <mergeCell ref="BT52:BV53"/>
    <mergeCell ref="BX39:CB42"/>
    <mergeCell ref="CC48:CG51"/>
    <mergeCell ref="BM45:BQ46"/>
    <mergeCell ref="CC26:CG27"/>
    <mergeCell ref="AL28:BH30"/>
    <mergeCell ref="AL31:AR32"/>
    <mergeCell ref="AT31:AZ32"/>
    <mergeCell ref="BA31:BE32"/>
    <mergeCell ref="AS37:BF38"/>
    <mergeCell ref="AL37:AR38"/>
    <mergeCell ref="BX43:CB47"/>
    <mergeCell ref="CC43:CG47"/>
    <mergeCell ref="BR45:BV46"/>
    <mergeCell ref="BI52:BL53"/>
    <mergeCell ref="BN52:BS53"/>
    <mergeCell ref="BX48:CB51"/>
    <mergeCell ref="BH7:BM8"/>
    <mergeCell ref="CC67:CG69"/>
    <mergeCell ref="AL67:BH69"/>
    <mergeCell ref="BI67:BV69"/>
    <mergeCell ref="E108:CG111"/>
    <mergeCell ref="CC78:CG81"/>
    <mergeCell ref="E78:G86"/>
    <mergeCell ref="CC82:CG86"/>
    <mergeCell ref="CC16:CG17"/>
    <mergeCell ref="CC39:CG42"/>
    <mergeCell ref="CC92:CG97"/>
    <mergeCell ref="Y78:AK81"/>
    <mergeCell ref="AL78:BH81"/>
    <mergeCell ref="BI98:BW99"/>
    <mergeCell ref="N78:X81"/>
    <mergeCell ref="AL98:BH99"/>
    <mergeCell ref="Y87:AK91"/>
    <mergeCell ref="AL87:BH91"/>
    <mergeCell ref="BI87:BW91"/>
    <mergeCell ref="BM82:BS83"/>
    <mergeCell ref="BI117:CB118"/>
    <mergeCell ref="BW73:BW74"/>
    <mergeCell ref="BS100:BV101"/>
    <mergeCell ref="BI73:BL74"/>
    <mergeCell ref="BI75:BL76"/>
    <mergeCell ref="BM73:BR74"/>
    <mergeCell ref="BM75:BR76"/>
    <mergeCell ref="BS73:BV74"/>
    <mergeCell ref="BS75:BV76"/>
    <mergeCell ref="E112:CG113"/>
    <mergeCell ref="E98:G102"/>
    <mergeCell ref="E103:G107"/>
    <mergeCell ref="BI121:CB122"/>
    <mergeCell ref="CC121:CG122"/>
    <mergeCell ref="BI119:CB120"/>
    <mergeCell ref="CC119:CG120"/>
    <mergeCell ref="BI114:CB116"/>
    <mergeCell ref="Y114:AK116"/>
    <mergeCell ref="AL117:BH118"/>
    <mergeCell ref="E119:G120"/>
    <mergeCell ref="H119:X120"/>
    <mergeCell ref="Y119:AK120"/>
    <mergeCell ref="AL119:BH120"/>
    <mergeCell ref="AL114:BH116"/>
    <mergeCell ref="CC114:CG116"/>
    <mergeCell ref="E117:G118"/>
    <mergeCell ref="H117:X118"/>
    <mergeCell ref="E114:G116"/>
    <mergeCell ref="H114:X116"/>
    <mergeCell ref="CC117:CG118"/>
    <mergeCell ref="CH92:CK97"/>
    <mergeCell ref="CC98:CG102"/>
    <mergeCell ref="CH98:CK102"/>
    <mergeCell ref="CH67:CK69"/>
    <mergeCell ref="CH78:CK81"/>
    <mergeCell ref="AL103:BH104"/>
    <mergeCell ref="BX82:CB86"/>
    <mergeCell ref="BQ93:BT94"/>
    <mergeCell ref="BX103:CB107"/>
    <mergeCell ref="BL100:BR101"/>
    <mergeCell ref="N67:X69"/>
    <mergeCell ref="Y67:AK69"/>
    <mergeCell ref="BT82:BV83"/>
    <mergeCell ref="BT84:BV85"/>
    <mergeCell ref="BN21:BU22"/>
    <mergeCell ref="BX26:CB27"/>
    <mergeCell ref="BI24:BW25"/>
    <mergeCell ref="N28:X32"/>
    <mergeCell ref="Y55:AK58"/>
    <mergeCell ref="AL55:BH56"/>
    <mergeCell ref="E121:G122"/>
    <mergeCell ref="H121:X122"/>
    <mergeCell ref="Y121:AK122"/>
    <mergeCell ref="AL121:BH122"/>
    <mergeCell ref="Y117:AK118"/>
    <mergeCell ref="N14:X17"/>
    <mergeCell ref="Y14:AK17"/>
    <mergeCell ref="AL14:BH17"/>
    <mergeCell ref="AL48:BH51"/>
    <mergeCell ref="Y64:AK66"/>
    <mergeCell ref="E33:G38"/>
    <mergeCell ref="E14:M17"/>
    <mergeCell ref="G11:P12"/>
    <mergeCell ref="R11:AO12"/>
    <mergeCell ref="BM11:BN12"/>
    <mergeCell ref="BK11:BL12"/>
    <mergeCell ref="N33:X38"/>
    <mergeCell ref="Y33:AK38"/>
    <mergeCell ref="BI33:BV34"/>
    <mergeCell ref="Y28:AK32"/>
    <mergeCell ref="Q11:Q12"/>
    <mergeCell ref="H33:M38"/>
    <mergeCell ref="BX33:CB38"/>
    <mergeCell ref="BX28:CB32"/>
    <mergeCell ref="CC28:CG32"/>
    <mergeCell ref="BK36:BU37"/>
    <mergeCell ref="H26:M32"/>
    <mergeCell ref="AU22:BD23"/>
    <mergeCell ref="AL24:BH25"/>
    <mergeCell ref="AT11:AY12"/>
    <mergeCell ref="N55:X58"/>
    <mergeCell ref="E3:CG4"/>
    <mergeCell ref="G7:P8"/>
    <mergeCell ref="G9:P10"/>
    <mergeCell ref="Q7:Q8"/>
    <mergeCell ref="Q9:Q10"/>
    <mergeCell ref="R9:AO10"/>
    <mergeCell ref="AV7:BG8"/>
    <mergeCell ref="BQ7:CG8"/>
    <mergeCell ref="R7:AO8"/>
    <mergeCell ref="AL70:BH72"/>
    <mergeCell ref="BI59:BK60"/>
    <mergeCell ref="Y39:AK42"/>
    <mergeCell ref="Y43:AK47"/>
    <mergeCell ref="Y52:AK54"/>
    <mergeCell ref="E39:G47"/>
    <mergeCell ref="H39:M47"/>
    <mergeCell ref="N39:X42"/>
    <mergeCell ref="N43:X47"/>
    <mergeCell ref="N64:X66"/>
    <mergeCell ref="AN57:BF58"/>
    <mergeCell ref="AL43:BH44"/>
    <mergeCell ref="AL45:BH47"/>
    <mergeCell ref="AL39:BH42"/>
    <mergeCell ref="AL52:BH54"/>
    <mergeCell ref="BL61:BS62"/>
    <mergeCell ref="BX78:CB81"/>
    <mergeCell ref="AL92:BH95"/>
    <mergeCell ref="AL96:BH97"/>
    <mergeCell ref="AL64:BH66"/>
    <mergeCell ref="BI82:BL83"/>
    <mergeCell ref="BX67:CB69"/>
    <mergeCell ref="BI78:BW81"/>
    <mergeCell ref="BW75:BW76"/>
    <mergeCell ref="AL82:BH86"/>
    <mergeCell ref="BU71:BW72"/>
    <mergeCell ref="CH48:CK51"/>
    <mergeCell ref="H78:M86"/>
    <mergeCell ref="BX87:CB91"/>
    <mergeCell ref="CC87:CG91"/>
    <mergeCell ref="N92:X97"/>
    <mergeCell ref="Y92:AK97"/>
    <mergeCell ref="BX92:CB97"/>
    <mergeCell ref="BO93:BP94"/>
    <mergeCell ref="BI84:BL85"/>
    <mergeCell ref="BM84:BS85"/>
    <mergeCell ref="Y82:AK86"/>
    <mergeCell ref="N82:X86"/>
    <mergeCell ref="CH18:CK23"/>
    <mergeCell ref="CH24:CK25"/>
    <mergeCell ref="CH26:CK27"/>
    <mergeCell ref="BI48:BN49"/>
    <mergeCell ref="BO49:BT50"/>
    <mergeCell ref="BU49:BV50"/>
    <mergeCell ref="CC70:CG72"/>
    <mergeCell ref="CC33:CG38"/>
    <mergeCell ref="CH64:CK66"/>
    <mergeCell ref="CH52:CK54"/>
    <mergeCell ref="BP64:BT65"/>
    <mergeCell ref="BI64:BN65"/>
    <mergeCell ref="BO64:BO65"/>
    <mergeCell ref="BU64:BV65"/>
    <mergeCell ref="CC64:CG66"/>
    <mergeCell ref="BX64:CB66"/>
    <mergeCell ref="BT61:BW62"/>
    <mergeCell ref="CC55:CG58"/>
    <mergeCell ref="E55:G77"/>
    <mergeCell ref="AL73:BH77"/>
    <mergeCell ref="Y73:AK77"/>
    <mergeCell ref="BX73:CB77"/>
    <mergeCell ref="BI70:BN71"/>
    <mergeCell ref="AL59:BH63"/>
    <mergeCell ref="BX55:CB58"/>
    <mergeCell ref="BO70:BT71"/>
    <mergeCell ref="Y59:AK63"/>
    <mergeCell ref="N59:X63"/>
    <mergeCell ref="H103:M107"/>
    <mergeCell ref="N103:X107"/>
    <mergeCell ref="AL100:BH102"/>
    <mergeCell ref="Y98:AK102"/>
    <mergeCell ref="N98:X102"/>
    <mergeCell ref="CH70:CK72"/>
    <mergeCell ref="BX98:CB102"/>
    <mergeCell ref="N70:X77"/>
    <mergeCell ref="H55:M77"/>
    <mergeCell ref="CC73:CG77"/>
    <mergeCell ref="CH39:CK42"/>
    <mergeCell ref="N87:X91"/>
    <mergeCell ref="CH55:CK58"/>
    <mergeCell ref="CC103:CG107"/>
    <mergeCell ref="AL105:BH107"/>
    <mergeCell ref="Y103:AK107"/>
    <mergeCell ref="CH59:CK63"/>
    <mergeCell ref="BX59:CB63"/>
    <mergeCell ref="CC59:CG63"/>
    <mergeCell ref="BX70:CB72"/>
    <mergeCell ref="CH43:CK47"/>
    <mergeCell ref="H98:M102"/>
    <mergeCell ref="E87:G97"/>
    <mergeCell ref="H87:M97"/>
    <mergeCell ref="CH103:CK107"/>
    <mergeCell ref="CH28:CK32"/>
    <mergeCell ref="BI43:BM44"/>
    <mergeCell ref="BI55:BL56"/>
    <mergeCell ref="BM56:BV57"/>
    <mergeCell ref="CH33:CK38"/>
  </mergeCells>
  <dataValidations count="14">
    <dataValidation type="list" allowBlank="1" showInputMessage="1" showErrorMessage="1" sqref="BW67:BW69">
      <formula1>$DP$10:$DP$13</formula1>
    </dataValidation>
    <dataValidation allowBlank="1" showInputMessage="1" showErrorMessage="1" imeMode="off" sqref="BL45:BQ46 BS73 BK46 BS75 R9:R11 S9:AO10"/>
    <dataValidation allowBlank="1" showInputMessage="1" showErrorMessage="1" imeMode="halfKatakana" sqref="Q9 Q7"/>
    <dataValidation type="list" allowBlank="1" showInputMessage="1" showErrorMessage="1" sqref="BX78:CG81 BX87:CG91 BX18 CC18 BX24:CG42 BX55:CG58 BX67:CG69">
      <formula1>$CQ$19:$CQ$21</formula1>
    </dataValidation>
    <dataValidation type="list" allowBlank="1" showInputMessage="1" showErrorMessage="1" sqref="BH7:BM8">
      <formula1>$CR$19:$CR$22</formula1>
    </dataValidation>
    <dataValidation type="list" allowBlank="1" showInputMessage="1" showErrorMessage="1" sqref="DO57:DO59 DO26:DO30 DO22:DO23">
      <formula1>'ENNNUN-UCMP-RV'!#REF!</formula1>
    </dataValidation>
    <dataValidation type="list" allowBlank="1" showInputMessage="1" showErrorMessage="1" sqref="BV36">
      <formula1>$CT$19:$CT$25</formula1>
    </dataValidation>
    <dataValidation type="list" allowBlank="1" showInputMessage="1" showErrorMessage="1" sqref="BR38:BT38">
      <formula1>$DO$10:$DO$36</formula1>
    </dataValidation>
    <dataValidation type="list" allowBlank="1" showInputMessage="1" showErrorMessage="1" sqref="BC11:BD12">
      <formula1>$CW$19:$CW$54</formula1>
    </dataValidation>
    <dataValidation type="list" allowBlank="1" showInputMessage="1" showErrorMessage="1" sqref="BG11:BH12">
      <formula1>$CX$19:$CX$32</formula1>
    </dataValidation>
    <dataValidation type="list" allowBlank="1" showInputMessage="1" showErrorMessage="1" sqref="BK11:BL12">
      <formula1>$CY$19:$CY$51</formula1>
    </dataValidation>
    <dataValidation type="list" allowBlank="1" showInputMessage="1" showErrorMessage="1" sqref="AJ5">
      <formula1>$CQ$56:$CQ$59</formula1>
    </dataValidation>
    <dataValidation type="list" allowBlank="1" showInputMessage="1" showErrorMessage="1" sqref="AZ11:BB12">
      <formula1>$CV$19:$CV$23</formula1>
    </dataValidation>
    <dataValidation type="list" allowBlank="1" showInputMessage="1" showErrorMessage="1" sqref="BL72:BT72 BO70:BT71">
      <formula1>$CU$19:$CU$22</formula1>
    </dataValidation>
  </dataValidations>
  <printOptions/>
  <pageMargins left="0.7874015748031497" right="0.3937007874015748" top="0.3937007874015748" bottom="0.3937007874015748" header="0.31496062992125984" footer="0.1968503937007874"/>
  <pageSetup horizontalDpi="600" verticalDpi="600" orientation="portrait" paperSize="9" scale="85" r:id="rId4"/>
  <headerFooter scaleWithDoc="0" alignWithMargins="0">
    <oddFooter>&amp;C&amp;10
版権所有 : 日本ｵｰﾁｽ･ｴﾚﾍﾞｰﾀ株式会社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UTC SOE User</cp:lastModifiedBy>
  <cp:lastPrinted>2014-04-09T04:51:32Z</cp:lastPrinted>
  <dcterms:created xsi:type="dcterms:W3CDTF">2009-08-17T04:44:12Z</dcterms:created>
  <dcterms:modified xsi:type="dcterms:W3CDTF">2018-07-02T03:54:08Z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DisplayNa">
    <vt:lpwstr>検査表_東京_UCMP-RV_v4T</vt:lpwstr>
  </property>
  <property fmtid="{D5CDD505-2E9C-101B-9397-08002B2CF9AE}" pid="4" name="Order">
    <vt:lpwstr>24</vt:lpwstr>
  </property>
  <property fmtid="{D5CDD505-2E9C-101B-9397-08002B2CF9AE}" pid="5" name="display_urn:schemas-microsoft-com:office:office#Edit">
    <vt:lpwstr>koyashit2@otis.com</vt:lpwstr>
  </property>
  <property fmtid="{D5CDD505-2E9C-101B-9397-08002B2CF9AE}" pid="6" name="xd_Signatu">
    <vt:lpwstr/>
  </property>
  <property fmtid="{D5CDD505-2E9C-101B-9397-08002B2CF9AE}" pid="7" name="Ord">
    <vt:lpwstr>232400.000000000</vt:lpwstr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display_urn:schemas-microsoft-com:office:office#Auth">
    <vt:lpwstr>koyashit2@otis.com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