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9260" windowHeight="4170" tabRatio="854" activeTab="0"/>
  </bookViews>
  <sheets>
    <sheet name="ENNNNUN-0120" sheetId="1" r:id="rId1"/>
  </sheets>
  <definedNames>
    <definedName name="_xlnm.Print_Area" localSheetId="0">'ENNNNUN-0120'!$E$3:$CF$84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2" authorId="0">
      <text>
        <r>
          <rPr>
            <sz val="8"/>
            <rFont val="ＭＳ Ｐゴシック"/>
            <family val="3"/>
          </rPr>
          <t>機種､速度により規定値が変る｡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ﾌｫﾝﾄ変更可能</t>
        </r>
      </text>
    </comment>
    <comment ref="BN35" authorId="1">
      <text>
        <r>
          <rPr>
            <b/>
            <sz val="9"/>
            <rFont val="ＭＳ Ｐゴシック"/>
            <family val="3"/>
          </rPr>
          <t>実測値記入</t>
        </r>
      </text>
    </comment>
    <comment ref="BN62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<sst xmlns="http://schemas.openxmlformats.org/spreadsheetml/2006/main" count="129" uniqueCount="107">
  <si>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</si>
  <si>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</si>
  <si>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</si>
  <si>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</si>
  <si>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</si>
  <si>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</si>
  <si>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</si>
  <si>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</si>
  <si>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</si>
  <si>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安全ﾌﾟﾛｸﾞﾗﾑ
ﾊﾞｰｼﾞｮﾝ</t>
  </si>
  <si>
    <t>触診により確認する｡</t>
  </si>
  <si>
    <t>目視により確認する｡</t>
  </si>
  <si>
    <t>長さ</t>
  </si>
  <si>
    <t>つま先
保護板</t>
  </si>
  <si>
    <t>特定距離
感知装置</t>
  </si>
  <si>
    <t>規定部品の
交換基準</t>
  </si>
  <si>
    <t>ﾊﾟｯﾄﾞの状況</t>
  </si>
  <si>
    <t>制動力の状況</t>
  </si>
  <si>
    <t>ﾌﾞﾚｰｷ動作
感知装置</t>
  </si>
  <si>
    <t>目視及び触診により
確認する｡</t>
  </si>
  <si>
    <t>かごの無積載
上昇時のﾌﾞﾚｰｷ
制動を確認する｡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</si>
  <si>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</si>
  <si>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</si>
  <si>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</si>
  <si>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</si>
  <si>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走行中戸開時の
動作確認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</si>
  <si>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</si>
  <si>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</si>
  <si>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</si>
  <si>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</si>
  <si>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</si>
  <si>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</si>
  <si>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</si>
  <si>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</si>
  <si>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</si>
  <si>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</si>
  <si>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</si>
  <si>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</si>
  <si>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</si>
  <si>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</si>
  <si>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</si>
  <si>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</si>
  <si>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</si>
  <si>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</si>
  <si>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</si>
  <si>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</si>
  <si>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</si>
  <si>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</si>
  <si>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</si>
  <si>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</si>
  <si>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</si>
  <si>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</si>
  <si>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</si>
  <si>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</si>
  <si>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</si>
  <si>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(5)</t>
  </si>
  <si>
    <t>mm</t>
  </si>
  <si>
    <t>mm</t>
  </si>
  <si>
    <t>?</t>
  </si>
  <si>
    <t>mm</t>
  </si>
  <si>
    <t>(3)</t>
  </si>
  <si>
    <r>
      <t>4</t>
    </r>
    <r>
      <rPr>
        <sz val="11"/>
        <rFont val="ＭＳ Ｐゴシック"/>
        <family val="3"/>
      </rPr>
      <t>50kg</t>
    </r>
  </si>
  <si>
    <t>GeN2LTD</t>
  </si>
  <si>
    <t>ﾊｰﾄﾌﾙﾀﾜｰ</t>
  </si>
  <si>
    <r>
      <t>3</t>
    </r>
    <r>
      <rPr>
        <sz val="11"/>
        <rFont val="ＭＳ Ｐゴシック"/>
        <family val="3"/>
      </rPr>
      <t>20kg</t>
    </r>
  </si>
  <si>
    <t>判定は手動で入力する</t>
  </si>
  <si>
    <t>｢型番｣を選択入力する事で
自動で判定される｡</t>
  </si>
  <si>
    <t>制動距離を入力する事により
自動で判定される｡</t>
  </si>
  <si>
    <t>固定式･可動式を選択し
測定値を入力する事で
自動で判定される｡</t>
  </si>
  <si>
    <r>
      <t>4</t>
    </r>
    <r>
      <rPr>
        <sz val="11"/>
        <rFont val="ＭＳ Ｐゴシック"/>
        <family val="3"/>
      </rPr>
      <t xml:space="preserve">5m/min </t>
    </r>
  </si>
  <si>
    <r>
      <t>6</t>
    </r>
    <r>
      <rPr>
        <sz val="11"/>
        <rFont val="ＭＳ Ｐゴシック"/>
        <family val="3"/>
      </rPr>
      <t>0m/min</t>
    </r>
  </si>
  <si>
    <r>
      <t>4</t>
    </r>
    <r>
      <rPr>
        <sz val="11"/>
        <rFont val="ＭＳ Ｐゴシック"/>
        <family val="3"/>
      </rPr>
      <t>5m/min</t>
    </r>
  </si>
  <si>
    <t>号機</t>
  </si>
  <si>
    <t>ｴﾚﾍﾞｰﾀｰがﾄﾞｱｿﾞｰﾝ
外にいる時に
乗場戸の鍵を外す｡</t>
  </si>
  <si>
    <t>年</t>
  </si>
  <si>
    <t>ﾌﾟﾘﾝﾄ基盤｢GECB｣の型番を確認し、指定型番でないこと｡</t>
  </si>
  <si>
    <t>取付けが堅固でないこと｡</t>
  </si>
  <si>
    <t>電動機動力電源及びﾌﾞﾚｰｷの励磁ｺｲﾙ
電源を遮断するﾘﾚｰ(S1.S2.UDX)が消磁
しない事｡ｴﾚﾍﾞｰﾀｰが停止しないこと｡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</si>
  <si>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</si>
  <si>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</si>
  <si>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</si>
  <si>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</si>
  <si>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ﾊﾟｯﾄﾞに欠損､割れがあること
又はﾃﾞｨｽｸから剥離していること｡</t>
  </si>
  <si>
    <t>ﾌﾞﾚｰｷが制動しない事又はかごが
規定の距離を超えていること｡</t>
  </si>
  <si>
    <t>規定部品の動作回数又は経過時間が
規定値を超えていること｡</t>
  </si>
  <si>
    <t>万回</t>
  </si>
  <si>
    <t>昭和</t>
  </si>
  <si>
    <t>平成</t>
  </si>
  <si>
    <t>S1,S2 :</t>
  </si>
  <si>
    <t>UDX :</t>
  </si>
  <si>
    <t>交換基準</t>
  </si>
  <si>
    <t>S1,S2 :</t>
  </si>
  <si>
    <t>100万回 / 6 年</t>
  </si>
  <si>
    <t>UDX　:　</t>
  </si>
  <si>
    <t>ﾌﾞﾚｰｷ開及び閉時の動作信号が異なる信号であること｡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</si>
  <si>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</si>
  <si>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</si>
  <si>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各接触器の起動回数及び使用年数を記入すると自動で判定される。</t>
  </si>
  <si>
    <t>上記( 1 )～( 5 )の検査結果で｢否｣又は別記第一号 1－(14)･3－(3)･4－(11)の検査結果で｢要是正｣又は｢要重点点検｣の判定がある場合は､　　　　　　　　　　　　別記第一号 2－(9)｢戸開走行保護装置｣の検査結果を｢要是正｣又は｢要重点点検｣と判定する｡</t>
  </si>
  <si>
    <t>15年</t>
  </si>
  <si>
    <t>大臣認定番号 ENNNUN－0120     UCMP型式 DBGL－1</t>
  </si>
  <si>
    <t>令和</t>
  </si>
  <si>
    <t>ﾌﾞﾚｰｷ</t>
  </si>
  <si>
    <t>発行 :令和　3年 1月　6日Ver.7</t>
  </si>
  <si>
    <t>?</t>
  </si>
  <si>
    <t>320kg</t>
  </si>
  <si>
    <t>450kg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</si>
</sst>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>
      <alignment horizontal="right" vertical="center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0" borderId="23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23" xfId="0" applyFont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3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30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3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3" fillId="0" borderId="16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3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22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58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63</xdr:row>
      <xdr:rowOff>0</xdr:rowOff>
    </xdr:from>
    <xdr:to>
      <xdr:col>53</xdr:col>
      <xdr:colOff>19050</xdr:colOff>
      <xdr:row>63</xdr:row>
      <xdr:rowOff>0</xdr:rowOff>
    </xdr:to>
    <xdr:sp>
      <xdr:nvSpPr>
        <xdr:cNvPr id="2" name="Line 59"/>
        <xdr:cNvSpPr>
          <a:spLocks/>
        </xdr:cNvSpPr>
      </xdr:nvSpPr>
      <xdr:spPr>
        <a:xfrm flipV="1">
          <a:off x="4029075" y="6000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63</xdr:row>
      <xdr:rowOff>9525</xdr:rowOff>
    </xdr:from>
    <xdr:to>
      <xdr:col>73</xdr:col>
      <xdr:colOff>19050</xdr:colOff>
      <xdr:row>63</xdr:row>
      <xdr:rowOff>9525</xdr:rowOff>
    </xdr:to>
    <xdr:sp>
      <xdr:nvSpPr>
        <xdr:cNvPr id="3" name="Line 76"/>
        <xdr:cNvSpPr>
          <a:spLocks/>
        </xdr:cNvSpPr>
      </xdr:nvSpPr>
      <xdr:spPr>
        <a:xfrm>
          <a:off x="5848350" y="6010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59</xdr:row>
      <xdr:rowOff>66675</xdr:rowOff>
    </xdr:from>
    <xdr:to>
      <xdr:col>73</xdr:col>
      <xdr:colOff>0</xdr:colOff>
      <xdr:row>59</xdr:row>
      <xdr:rowOff>66675</xdr:rowOff>
    </xdr:to>
    <xdr:sp>
      <xdr:nvSpPr>
        <xdr:cNvPr id="4" name="Line 77"/>
        <xdr:cNvSpPr>
          <a:spLocks/>
        </xdr:cNvSpPr>
      </xdr:nvSpPr>
      <xdr:spPr>
        <a:xfrm>
          <a:off x="5829300" y="56864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28</xdr:row>
      <xdr:rowOff>57150</xdr:rowOff>
    </xdr:from>
    <xdr:to>
      <xdr:col>71</xdr:col>
      <xdr:colOff>0</xdr:colOff>
      <xdr:row>28</xdr:row>
      <xdr:rowOff>57150</xdr:rowOff>
    </xdr:to>
    <xdr:sp>
      <xdr:nvSpPr>
        <xdr:cNvPr id="5" name="Line 95"/>
        <xdr:cNvSpPr>
          <a:spLocks/>
        </xdr:cNvSpPr>
      </xdr:nvSpPr>
      <xdr:spPr>
        <a:xfrm>
          <a:off x="5895975" y="272415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F267"/>
  <sheetViews>
    <sheetView showGridLines="0" tabSelected="1" view="pageBreakPreview" zoomScaleSheetLayoutView="100" zoomScalePageLayoutView="0" workbookViewId="0" topLeftCell="A1">
      <selection activeCell="G18" sqref="G18:L29"/>
    </sheetView>
  </sheetViews>
  <sheetFormatPr defaultColWidth="9.00390625" defaultRowHeight="13.5"/>
  <cols>
    <col min="1" max="6" width="1.625" style="1" customWidth="1"/>
    <col min="7" max="99" width="1.25" style="1" customWidth="1"/>
    <col min="100" max="101" width="5.625" style="1" customWidth="1"/>
    <col min="102" max="110" width="5.625" style="1" hidden="1" customWidth="1"/>
    <col min="111" max="112" width="5.625" style="1" customWidth="1"/>
    <col min="113" max="16384" width="9.00390625" style="1" customWidth="1"/>
  </cols>
  <sheetData>
    <row r="1" ht="7.5" customHeight="1">
      <c r="CV1" s="36"/>
    </row>
    <row r="2" ht="7.5" customHeight="1"/>
    <row r="3" spans="5:84" ht="7.5" customHeight="1">
      <c r="E3" s="168" t="s">
        <v>22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</row>
    <row r="4" spans="5:84" ht="7.5" customHeight="1"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</row>
    <row r="5" spans="5:84" ht="7.5" customHeight="1">
      <c r="E5" s="307" t="s">
        <v>100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5"/>
      <c r="BK5" s="35"/>
      <c r="BL5" s="35"/>
      <c r="BM5" s="302" t="s">
        <v>103</v>
      </c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"/>
    </row>
    <row r="6" spans="5:84" ht="7.5" customHeight="1"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5"/>
      <c r="BK6" s="35"/>
      <c r="BL6" s="35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"/>
    </row>
    <row r="7" spans="6:85" ht="7.5" customHeight="1">
      <c r="F7" s="96" t="s">
        <v>44</v>
      </c>
      <c r="G7" s="96"/>
      <c r="H7" s="96"/>
      <c r="I7" s="96"/>
      <c r="J7" s="96"/>
      <c r="K7" s="96"/>
      <c r="L7" s="96"/>
      <c r="M7" s="96"/>
      <c r="N7" s="96"/>
      <c r="O7" s="96"/>
      <c r="P7" s="310" t="s">
        <v>46</v>
      </c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Q7" s="96" t="s">
        <v>47</v>
      </c>
      <c r="AR7" s="96"/>
      <c r="AS7" s="96"/>
      <c r="AT7" s="96"/>
      <c r="AU7" s="96"/>
      <c r="AV7" s="96"/>
      <c r="AW7" s="142"/>
      <c r="AX7" s="195"/>
      <c r="AY7" s="195"/>
      <c r="AZ7" s="195"/>
      <c r="BA7" s="195"/>
      <c r="BB7" s="195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14"/>
      <c r="BO7" s="3"/>
      <c r="BP7" s="14"/>
      <c r="BQ7" s="14"/>
      <c r="BR7" s="14"/>
      <c r="BS7" s="14"/>
      <c r="BT7" s="14"/>
      <c r="BU7" s="14"/>
      <c r="BV7" s="14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6:86" ht="7.5" customHeight="1"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311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Q8" s="194"/>
      <c r="AR8" s="194"/>
      <c r="AS8" s="194"/>
      <c r="AT8" s="194"/>
      <c r="AU8" s="194"/>
      <c r="AV8" s="194"/>
      <c r="AW8" s="196"/>
      <c r="AX8" s="196"/>
      <c r="AY8" s="196"/>
      <c r="AZ8" s="196"/>
      <c r="BA8" s="196"/>
      <c r="BB8" s="19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2"/>
      <c r="BO8" s="16"/>
      <c r="BP8" s="16"/>
      <c r="BQ8" s="16"/>
      <c r="BR8" s="16"/>
      <c r="BS8" s="16"/>
      <c r="BT8" s="16"/>
      <c r="BU8" s="16"/>
      <c r="BV8" s="16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18"/>
    </row>
    <row r="9" spans="6:84" ht="7.5" customHeight="1">
      <c r="F9" s="96" t="s">
        <v>45</v>
      </c>
      <c r="G9" s="96"/>
      <c r="H9" s="96"/>
      <c r="I9" s="96"/>
      <c r="J9" s="96"/>
      <c r="K9" s="96"/>
      <c r="L9" s="96"/>
      <c r="M9" s="96"/>
      <c r="N9" s="96"/>
      <c r="O9" s="96"/>
      <c r="P9" s="310" t="s">
        <v>50</v>
      </c>
      <c r="Q9" s="197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Q9" s="96" t="s">
        <v>48</v>
      </c>
      <c r="AR9" s="97"/>
      <c r="AS9" s="97"/>
      <c r="AT9" s="97"/>
      <c r="AU9" s="97"/>
      <c r="AV9" s="97"/>
      <c r="AW9" s="129"/>
      <c r="AX9" s="130"/>
      <c r="AY9" s="130"/>
      <c r="AZ9" s="130"/>
      <c r="BA9" s="305"/>
      <c r="BB9" s="305"/>
      <c r="BC9" s="96" t="s">
        <v>49</v>
      </c>
      <c r="BD9" s="123"/>
      <c r="BE9" s="123"/>
      <c r="BF9" s="123"/>
      <c r="BG9" s="123"/>
      <c r="BH9" s="123"/>
      <c r="BI9" s="129"/>
      <c r="BJ9" s="130"/>
      <c r="BK9" s="130"/>
      <c r="BL9" s="130"/>
      <c r="BM9" s="1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6:110" ht="7.5" customHeight="1"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311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Q10" s="98"/>
      <c r="AR10" s="98"/>
      <c r="AS10" s="98"/>
      <c r="AT10" s="98"/>
      <c r="AU10" s="98"/>
      <c r="AV10" s="98"/>
      <c r="AW10" s="131"/>
      <c r="AX10" s="131"/>
      <c r="AY10" s="131"/>
      <c r="AZ10" s="131"/>
      <c r="BA10" s="306"/>
      <c r="BB10" s="306"/>
      <c r="BC10" s="124"/>
      <c r="BD10" s="124"/>
      <c r="BE10" s="124"/>
      <c r="BF10" s="124"/>
      <c r="BG10" s="124"/>
      <c r="BH10" s="124"/>
      <c r="BI10" s="131"/>
      <c r="BJ10" s="131"/>
      <c r="BK10" s="131"/>
      <c r="BL10" s="131"/>
      <c r="BM10" s="131"/>
      <c r="BN10" s="22"/>
      <c r="BO10" s="3"/>
      <c r="BP10" s="14"/>
      <c r="BQ10" s="14"/>
      <c r="BR10" s="14"/>
      <c r="BS10" s="14"/>
      <c r="BT10" s="14"/>
      <c r="BU10" s="14"/>
      <c r="BV10" s="1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K10" s="3"/>
      <c r="CL10" s="14"/>
      <c r="CM10" s="14"/>
      <c r="CN10" s="14"/>
      <c r="CO10" s="14"/>
      <c r="CP10" s="14"/>
      <c r="CQ10" s="14"/>
      <c r="CR10" s="14"/>
      <c r="CS10" s="33"/>
      <c r="CT10" s="33"/>
      <c r="CU10" s="33"/>
      <c r="CZ10" s="43"/>
      <c r="DA10" s="43"/>
      <c r="DB10" s="43"/>
      <c r="DC10" s="43"/>
      <c r="DD10" s="46" t="s">
        <v>58</v>
      </c>
      <c r="DE10" s="43"/>
      <c r="DF10" s="43"/>
    </row>
    <row r="11" spans="43:110" ht="7.5" customHeight="1"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31"/>
      <c r="BO11" s="304" t="s">
        <v>41</v>
      </c>
      <c r="BP11" s="259"/>
      <c r="BQ11" s="259"/>
      <c r="BR11" s="259"/>
      <c r="BS11" s="259"/>
      <c r="BT11" s="259"/>
      <c r="BU11" s="259"/>
      <c r="BV11" s="259"/>
      <c r="BW11" s="294"/>
      <c r="BX11" s="294"/>
      <c r="BY11" s="294"/>
      <c r="BZ11" s="294"/>
      <c r="CA11" s="294"/>
      <c r="CB11" s="294"/>
      <c r="CC11" s="300" t="s">
        <v>72</v>
      </c>
      <c r="CD11" s="300"/>
      <c r="CE11" s="300"/>
      <c r="CF11" s="300"/>
      <c r="CJ11" s="18"/>
      <c r="CK11" s="16"/>
      <c r="CL11" s="16"/>
      <c r="CM11" s="16"/>
      <c r="CN11" s="16"/>
      <c r="CO11" s="16"/>
      <c r="CP11" s="16"/>
      <c r="CQ11" s="16"/>
      <c r="CR11" s="16"/>
      <c r="CS11" s="34"/>
      <c r="CT11" s="34"/>
      <c r="CU11" s="34"/>
      <c r="CZ11" s="44" t="s">
        <v>86</v>
      </c>
      <c r="DA11" s="43">
        <v>1</v>
      </c>
      <c r="DB11" s="43">
        <v>1</v>
      </c>
      <c r="DC11" s="43">
        <v>1</v>
      </c>
      <c r="DD11" s="46" t="s">
        <v>30</v>
      </c>
      <c r="DE11" s="43">
        <v>104</v>
      </c>
      <c r="DF11" s="43" t="s">
        <v>51</v>
      </c>
    </row>
    <row r="12" spans="43:110" ht="7.5" customHeight="1"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18"/>
      <c r="BO12" s="260"/>
      <c r="BP12" s="260"/>
      <c r="BQ12" s="260"/>
      <c r="BR12" s="260"/>
      <c r="BS12" s="260"/>
      <c r="BT12" s="260"/>
      <c r="BU12" s="260"/>
      <c r="BV12" s="260"/>
      <c r="BW12" s="295"/>
      <c r="BX12" s="295"/>
      <c r="BY12" s="295"/>
      <c r="BZ12" s="295"/>
      <c r="CA12" s="295"/>
      <c r="CB12" s="295"/>
      <c r="CC12" s="301"/>
      <c r="CD12" s="301"/>
      <c r="CE12" s="301"/>
      <c r="CF12" s="301"/>
      <c r="CZ12" s="44" t="s">
        <v>87</v>
      </c>
      <c r="DA12" s="43">
        <v>2</v>
      </c>
      <c r="DB12" s="43">
        <v>2</v>
      </c>
      <c r="DC12" s="43">
        <v>2</v>
      </c>
      <c r="DD12" s="46" t="s">
        <v>31</v>
      </c>
      <c r="DE12" s="43">
        <v>204</v>
      </c>
      <c r="DF12" s="43"/>
    </row>
    <row r="13" spans="5:109" ht="7.5" customHeight="1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CZ13" s="44" t="s">
        <v>101</v>
      </c>
      <c r="DA13" s="43">
        <v>3</v>
      </c>
      <c r="DB13" s="43">
        <v>3</v>
      </c>
      <c r="DC13" s="43">
        <v>3</v>
      </c>
      <c r="DE13" s="43">
        <v>304</v>
      </c>
    </row>
    <row r="14" spans="5:109" ht="7.5" customHeight="1">
      <c r="E14" s="187" t="s">
        <v>0</v>
      </c>
      <c r="F14" s="94"/>
      <c r="G14" s="94"/>
      <c r="H14" s="94"/>
      <c r="I14" s="94"/>
      <c r="J14" s="94"/>
      <c r="K14" s="94"/>
      <c r="L14" s="127"/>
      <c r="M14" s="60" t="s">
        <v>1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0" t="s">
        <v>4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0" t="s">
        <v>3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0" t="s">
        <v>5</v>
      </c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0" t="s">
        <v>6</v>
      </c>
      <c r="BX14" s="61"/>
      <c r="BY14" s="61"/>
      <c r="BZ14" s="61"/>
      <c r="CA14" s="61"/>
      <c r="CB14" s="61"/>
      <c r="CC14" s="61"/>
      <c r="CD14" s="61"/>
      <c r="CE14" s="61"/>
      <c r="CF14" s="61"/>
      <c r="DA14" s="45">
        <v>4</v>
      </c>
      <c r="DB14" s="45">
        <v>4</v>
      </c>
      <c r="DC14" s="45">
        <v>4</v>
      </c>
      <c r="DE14" s="43">
        <v>404</v>
      </c>
    </row>
    <row r="15" spans="3:109" ht="7.5" customHeight="1">
      <c r="C15" s="14"/>
      <c r="D15" s="14"/>
      <c r="E15" s="296"/>
      <c r="F15" s="123"/>
      <c r="G15" s="123"/>
      <c r="H15" s="123"/>
      <c r="I15" s="123"/>
      <c r="J15" s="123"/>
      <c r="K15" s="123"/>
      <c r="L15" s="297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DA15" s="45">
        <v>5</v>
      </c>
      <c r="DB15" s="45">
        <v>5</v>
      </c>
      <c r="DC15" s="45">
        <v>5</v>
      </c>
      <c r="DE15" s="43">
        <v>512</v>
      </c>
    </row>
    <row r="16" spans="5:109" ht="7.5" customHeight="1">
      <c r="E16" s="296"/>
      <c r="F16" s="123"/>
      <c r="G16" s="123"/>
      <c r="H16" s="123"/>
      <c r="I16" s="123"/>
      <c r="J16" s="123"/>
      <c r="K16" s="123"/>
      <c r="L16" s="29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160" t="s">
        <v>23</v>
      </c>
      <c r="BX16" s="54"/>
      <c r="BY16" s="54"/>
      <c r="BZ16" s="54"/>
      <c r="CA16" s="55"/>
      <c r="CB16" s="53" t="s">
        <v>24</v>
      </c>
      <c r="CC16" s="54"/>
      <c r="CD16" s="54"/>
      <c r="CE16" s="55"/>
      <c r="CF16" s="56"/>
      <c r="DA16" s="45">
        <v>6</v>
      </c>
      <c r="DB16" s="45">
        <v>6</v>
      </c>
      <c r="DC16" s="45">
        <v>6</v>
      </c>
      <c r="DE16" s="43">
        <v>612</v>
      </c>
    </row>
    <row r="17" spans="5:107" ht="7.5" customHeight="1">
      <c r="E17" s="298"/>
      <c r="F17" s="124"/>
      <c r="G17" s="124"/>
      <c r="H17" s="124"/>
      <c r="I17" s="124"/>
      <c r="J17" s="124"/>
      <c r="K17" s="124"/>
      <c r="L17" s="299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161"/>
      <c r="BX17" s="57"/>
      <c r="BY17" s="57"/>
      <c r="BZ17" s="57"/>
      <c r="CA17" s="58"/>
      <c r="CB17" s="57"/>
      <c r="CC17" s="57"/>
      <c r="CD17" s="57"/>
      <c r="CE17" s="58"/>
      <c r="CF17" s="59"/>
      <c r="DA17" s="45">
        <v>7</v>
      </c>
      <c r="DB17" s="45">
        <v>7</v>
      </c>
      <c r="DC17" s="45">
        <v>7</v>
      </c>
    </row>
    <row r="18" spans="5:107" ht="7.5" customHeight="1">
      <c r="E18" s="202" t="s">
        <v>52</v>
      </c>
      <c r="F18" s="203"/>
      <c r="G18" s="341" t="s">
        <v>8</v>
      </c>
      <c r="H18" s="205"/>
      <c r="I18" s="205"/>
      <c r="J18" s="205"/>
      <c r="K18" s="205"/>
      <c r="L18" s="205"/>
      <c r="M18" s="200" t="s">
        <v>7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200" t="s">
        <v>10</v>
      </c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125" t="s">
        <v>76</v>
      </c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94"/>
      <c r="BE18" s="94"/>
      <c r="BF18" s="94"/>
      <c r="BG18" s="127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66"/>
      <c r="BX18" s="67"/>
      <c r="BY18" s="67"/>
      <c r="BZ18" s="67"/>
      <c r="CA18" s="67"/>
      <c r="CB18" s="71"/>
      <c r="CC18" s="67"/>
      <c r="CD18" s="67"/>
      <c r="CE18" s="67"/>
      <c r="CF18" s="72"/>
      <c r="CG18" s="63" t="s">
        <v>65</v>
      </c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DA18" s="45">
        <v>8</v>
      </c>
      <c r="DB18" s="45">
        <v>8</v>
      </c>
      <c r="DC18" s="45">
        <v>8</v>
      </c>
    </row>
    <row r="19" spans="5:107" ht="7.5" customHeight="1">
      <c r="E19" s="150"/>
      <c r="F19" s="151"/>
      <c r="G19" s="342"/>
      <c r="H19" s="342"/>
      <c r="I19" s="342"/>
      <c r="J19" s="342"/>
      <c r="K19" s="342"/>
      <c r="L19" s="34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20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95"/>
      <c r="BE19" s="95"/>
      <c r="BF19" s="95"/>
      <c r="BG19" s="128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68"/>
      <c r="BX19" s="69"/>
      <c r="BY19" s="69"/>
      <c r="BZ19" s="69"/>
      <c r="CA19" s="69"/>
      <c r="CB19" s="73"/>
      <c r="CC19" s="69"/>
      <c r="CD19" s="69"/>
      <c r="CE19" s="69"/>
      <c r="CF19" s="74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DA19" s="45">
        <v>9</v>
      </c>
      <c r="DB19" s="45">
        <v>9</v>
      </c>
      <c r="DC19" s="45">
        <v>9</v>
      </c>
    </row>
    <row r="20" spans="5:107" ht="7.5" customHeight="1">
      <c r="E20" s="150"/>
      <c r="F20" s="151"/>
      <c r="G20" s="342"/>
      <c r="H20" s="342"/>
      <c r="I20" s="342"/>
      <c r="J20" s="342"/>
      <c r="K20" s="342"/>
      <c r="L20" s="342"/>
      <c r="M20" s="251" t="s">
        <v>25</v>
      </c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1" t="s">
        <v>73</v>
      </c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114" t="s">
        <v>77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103"/>
      <c r="BX20" s="89"/>
      <c r="BY20" s="89"/>
      <c r="BZ20" s="89"/>
      <c r="CA20" s="89"/>
      <c r="CB20" s="88"/>
      <c r="CC20" s="89"/>
      <c r="CD20" s="89"/>
      <c r="CE20" s="89"/>
      <c r="CF20" s="90"/>
      <c r="CG20" s="63" t="s">
        <v>65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DA20" s="45">
        <v>10</v>
      </c>
      <c r="DB20" s="45">
        <v>10</v>
      </c>
      <c r="DC20" s="45">
        <v>10</v>
      </c>
    </row>
    <row r="21" spans="5:107" ht="7.5" customHeight="1">
      <c r="E21" s="150"/>
      <c r="F21" s="151"/>
      <c r="G21" s="342"/>
      <c r="H21" s="342"/>
      <c r="I21" s="342"/>
      <c r="J21" s="342"/>
      <c r="K21" s="342"/>
      <c r="L21" s="342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117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9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101"/>
      <c r="BX21" s="92"/>
      <c r="BY21" s="92"/>
      <c r="BZ21" s="92"/>
      <c r="CA21" s="92"/>
      <c r="CB21" s="91"/>
      <c r="CC21" s="92"/>
      <c r="CD21" s="92"/>
      <c r="CE21" s="92"/>
      <c r="CF21" s="93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DA21" s="45">
        <v>11</v>
      </c>
      <c r="DB21" s="45">
        <v>11</v>
      </c>
      <c r="DC21" s="45">
        <v>11</v>
      </c>
    </row>
    <row r="22" spans="5:107" ht="7.5" customHeight="1">
      <c r="E22" s="150"/>
      <c r="F22" s="151"/>
      <c r="G22" s="342"/>
      <c r="H22" s="342"/>
      <c r="I22" s="342"/>
      <c r="J22" s="342"/>
      <c r="K22" s="342"/>
      <c r="L22" s="342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117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9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101"/>
      <c r="BX22" s="92"/>
      <c r="BY22" s="92"/>
      <c r="BZ22" s="92"/>
      <c r="CA22" s="92"/>
      <c r="CB22" s="91"/>
      <c r="CC22" s="92"/>
      <c r="CD22" s="92"/>
      <c r="CE22" s="92"/>
      <c r="CF22" s="93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DA22" s="45">
        <v>12</v>
      </c>
      <c r="DB22" s="45">
        <v>12</v>
      </c>
      <c r="DC22" s="45">
        <v>12</v>
      </c>
    </row>
    <row r="23" spans="5:107" ht="7.5" customHeight="1">
      <c r="E23" s="150"/>
      <c r="F23" s="151"/>
      <c r="G23" s="342"/>
      <c r="H23" s="342"/>
      <c r="I23" s="342"/>
      <c r="J23" s="342"/>
      <c r="K23" s="342"/>
      <c r="L23" s="342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117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9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101"/>
      <c r="BX23" s="92"/>
      <c r="BY23" s="92"/>
      <c r="BZ23" s="92"/>
      <c r="CA23" s="92"/>
      <c r="CB23" s="91"/>
      <c r="CC23" s="92"/>
      <c r="CD23" s="92"/>
      <c r="CE23" s="92"/>
      <c r="CF23" s="93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DA23" s="45">
        <v>13</v>
      </c>
      <c r="DB23" s="45"/>
      <c r="DC23" s="45">
        <v>13</v>
      </c>
    </row>
    <row r="24" spans="5:107" ht="7.5" customHeight="1">
      <c r="E24" s="150"/>
      <c r="F24" s="151"/>
      <c r="G24" s="342"/>
      <c r="H24" s="342"/>
      <c r="I24" s="342"/>
      <c r="J24" s="342"/>
      <c r="K24" s="342"/>
      <c r="L24" s="342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117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9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68"/>
      <c r="BX24" s="69"/>
      <c r="BY24" s="69"/>
      <c r="BZ24" s="69"/>
      <c r="CA24" s="69"/>
      <c r="CB24" s="73"/>
      <c r="CC24" s="69"/>
      <c r="CD24" s="69"/>
      <c r="CE24" s="69"/>
      <c r="CF24" s="74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DA24" s="45">
        <v>14</v>
      </c>
      <c r="DB24" s="45"/>
      <c r="DC24" s="45">
        <v>14</v>
      </c>
    </row>
    <row r="25" spans="5:107" ht="7.5" customHeight="1">
      <c r="E25" s="150"/>
      <c r="F25" s="151"/>
      <c r="G25" s="342"/>
      <c r="H25" s="342"/>
      <c r="I25" s="342"/>
      <c r="J25" s="342"/>
      <c r="K25" s="342"/>
      <c r="L25" s="342"/>
      <c r="M25" s="251" t="s">
        <v>9</v>
      </c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 t="s">
        <v>11</v>
      </c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114" t="s">
        <v>75</v>
      </c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62"/>
      <c r="BH25" s="115" t="s">
        <v>27</v>
      </c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7"/>
      <c r="BW25" s="134">
        <f>IF(BQ28="","",IF(BQ28=104,"○",""))</f>
      </c>
      <c r="BX25" s="80"/>
      <c r="BY25" s="80"/>
      <c r="BZ25" s="80"/>
      <c r="CA25" s="80"/>
      <c r="CB25" s="79">
        <f>IF(BQ28="","",IF(BQ28&lt;&gt;104,"○",""))</f>
      </c>
      <c r="CC25" s="80"/>
      <c r="CD25" s="80"/>
      <c r="CE25" s="80"/>
      <c r="CF25" s="81"/>
      <c r="CG25" s="70" t="s">
        <v>66</v>
      </c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DA25" s="45">
        <v>15</v>
      </c>
      <c r="DB25" s="45"/>
      <c r="DC25" s="45">
        <v>15</v>
      </c>
    </row>
    <row r="26" spans="5:107" ht="7.5" customHeight="1">
      <c r="E26" s="150"/>
      <c r="F26" s="151"/>
      <c r="G26" s="342"/>
      <c r="H26" s="342"/>
      <c r="I26" s="342"/>
      <c r="J26" s="342"/>
      <c r="K26" s="342"/>
      <c r="L26" s="342"/>
      <c r="M26" s="287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24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6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8"/>
      <c r="BW26" s="136"/>
      <c r="BX26" s="83"/>
      <c r="BY26" s="83"/>
      <c r="BZ26" s="83"/>
      <c r="CA26" s="83"/>
      <c r="CB26" s="82"/>
      <c r="CC26" s="83"/>
      <c r="CD26" s="83"/>
      <c r="CE26" s="83"/>
      <c r="CF26" s="84"/>
      <c r="CG26" s="70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DA26" s="45">
        <v>16</v>
      </c>
      <c r="DB26" s="45"/>
      <c r="DC26" s="45">
        <v>16</v>
      </c>
    </row>
    <row r="27" spans="5:107" ht="7.5" customHeight="1">
      <c r="E27" s="150"/>
      <c r="F27" s="151"/>
      <c r="G27" s="342"/>
      <c r="H27" s="342"/>
      <c r="I27" s="342"/>
      <c r="J27" s="342"/>
      <c r="K27" s="342"/>
      <c r="L27" s="342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24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6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18"/>
      <c r="BW27" s="136"/>
      <c r="BX27" s="83"/>
      <c r="BY27" s="83"/>
      <c r="BZ27" s="83"/>
      <c r="CA27" s="83"/>
      <c r="CB27" s="82"/>
      <c r="CC27" s="83"/>
      <c r="CD27" s="83"/>
      <c r="CE27" s="83"/>
      <c r="CF27" s="8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DA27" s="45">
        <v>17</v>
      </c>
      <c r="DB27" s="45"/>
      <c r="DC27" s="45">
        <v>17</v>
      </c>
    </row>
    <row r="28" spans="5:107" ht="7.5" customHeight="1">
      <c r="E28" s="150"/>
      <c r="F28" s="151"/>
      <c r="G28" s="342"/>
      <c r="H28" s="342"/>
      <c r="I28" s="342"/>
      <c r="J28" s="342"/>
      <c r="K28" s="342"/>
      <c r="L28" s="342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63" t="s">
        <v>26</v>
      </c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5"/>
      <c r="BH28" s="258" t="s">
        <v>53</v>
      </c>
      <c r="BI28" s="259"/>
      <c r="BJ28" s="259"/>
      <c r="BK28" s="259"/>
      <c r="BL28" s="259"/>
      <c r="BM28" s="259"/>
      <c r="BN28" s="259"/>
      <c r="BO28" s="259"/>
      <c r="BP28" s="259"/>
      <c r="BQ28" s="109"/>
      <c r="BR28" s="110"/>
      <c r="BS28" s="110"/>
      <c r="BT28" s="3"/>
      <c r="BU28" s="3"/>
      <c r="BV28" s="3"/>
      <c r="BW28" s="136"/>
      <c r="BX28" s="83"/>
      <c r="BY28" s="83"/>
      <c r="BZ28" s="83"/>
      <c r="CA28" s="83"/>
      <c r="CB28" s="82"/>
      <c r="CC28" s="83"/>
      <c r="CD28" s="83"/>
      <c r="CE28" s="83"/>
      <c r="CF28" s="84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DA28" s="45">
        <v>18</v>
      </c>
      <c r="DB28" s="45"/>
      <c r="DC28" s="45">
        <v>18</v>
      </c>
    </row>
    <row r="29" spans="5:107" ht="7.5" customHeight="1">
      <c r="E29" s="152"/>
      <c r="F29" s="153"/>
      <c r="G29" s="211"/>
      <c r="H29" s="211"/>
      <c r="I29" s="211"/>
      <c r="J29" s="211"/>
      <c r="K29" s="211"/>
      <c r="L29" s="211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66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8"/>
      <c r="BH29" s="260"/>
      <c r="BI29" s="260"/>
      <c r="BJ29" s="260"/>
      <c r="BK29" s="260"/>
      <c r="BL29" s="260"/>
      <c r="BM29" s="260"/>
      <c r="BN29" s="260"/>
      <c r="BO29" s="260"/>
      <c r="BP29" s="260"/>
      <c r="BQ29" s="111"/>
      <c r="BR29" s="111"/>
      <c r="BS29" s="111"/>
      <c r="BT29" s="4"/>
      <c r="BU29" s="4"/>
      <c r="BV29" s="4"/>
      <c r="BW29" s="257"/>
      <c r="BX29" s="86"/>
      <c r="BY29" s="86"/>
      <c r="BZ29" s="86"/>
      <c r="CA29" s="86"/>
      <c r="CB29" s="85"/>
      <c r="CC29" s="86"/>
      <c r="CD29" s="86"/>
      <c r="CE29" s="86"/>
      <c r="CF29" s="87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DA29" s="45">
        <v>19</v>
      </c>
      <c r="DB29" s="45"/>
      <c r="DC29" s="45">
        <v>19</v>
      </c>
    </row>
    <row r="30" spans="5:107" ht="7.5" customHeight="1">
      <c r="E30" s="202" t="s">
        <v>32</v>
      </c>
      <c r="F30" s="235"/>
      <c r="G30" s="252" t="s">
        <v>13</v>
      </c>
      <c r="H30" s="205"/>
      <c r="I30" s="205"/>
      <c r="J30" s="205"/>
      <c r="K30" s="205"/>
      <c r="L30" s="206"/>
      <c r="M30" s="200" t="s">
        <v>7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240" t="s">
        <v>19</v>
      </c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 t="s">
        <v>76</v>
      </c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76"/>
      <c r="BX30" s="76"/>
      <c r="BY30" s="76"/>
      <c r="BZ30" s="76"/>
      <c r="CA30" s="66"/>
      <c r="CB30" s="75"/>
      <c r="CC30" s="76"/>
      <c r="CD30" s="76"/>
      <c r="CE30" s="76"/>
      <c r="CF30" s="76"/>
      <c r="CG30" s="63" t="s">
        <v>65</v>
      </c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DA30" s="45">
        <v>20</v>
      </c>
      <c r="DB30" s="45"/>
      <c r="DC30" s="45">
        <v>20</v>
      </c>
    </row>
    <row r="31" spans="5:107" ht="7.5" customHeight="1">
      <c r="E31" s="236"/>
      <c r="F31" s="237"/>
      <c r="G31" s="207"/>
      <c r="H31" s="208"/>
      <c r="I31" s="208"/>
      <c r="J31" s="208"/>
      <c r="K31" s="208"/>
      <c r="L31" s="209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78"/>
      <c r="BX31" s="78"/>
      <c r="BY31" s="78"/>
      <c r="BZ31" s="78"/>
      <c r="CA31" s="101"/>
      <c r="CB31" s="77"/>
      <c r="CC31" s="78"/>
      <c r="CD31" s="78"/>
      <c r="CE31" s="78"/>
      <c r="CF31" s="78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DA31" s="45">
        <v>21</v>
      </c>
      <c r="DB31" s="45"/>
      <c r="DC31" s="45">
        <v>21</v>
      </c>
    </row>
    <row r="32" spans="5:107" ht="7.5" customHeight="1">
      <c r="E32" s="236"/>
      <c r="F32" s="237"/>
      <c r="G32" s="207"/>
      <c r="H32" s="208"/>
      <c r="I32" s="208"/>
      <c r="J32" s="208"/>
      <c r="K32" s="208"/>
      <c r="L32" s="209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78"/>
      <c r="BX32" s="78"/>
      <c r="BY32" s="78"/>
      <c r="BZ32" s="78"/>
      <c r="CA32" s="101"/>
      <c r="CB32" s="77"/>
      <c r="CC32" s="78"/>
      <c r="CD32" s="78"/>
      <c r="CE32" s="78"/>
      <c r="CF32" s="78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DA32" s="45">
        <v>22</v>
      </c>
      <c r="DB32" s="45"/>
      <c r="DC32" s="45">
        <v>22</v>
      </c>
    </row>
    <row r="33" spans="5:107" ht="7.5" customHeight="1">
      <c r="E33" s="236"/>
      <c r="F33" s="237"/>
      <c r="G33" s="207"/>
      <c r="H33" s="208"/>
      <c r="I33" s="208"/>
      <c r="J33" s="208"/>
      <c r="K33" s="208"/>
      <c r="L33" s="209"/>
      <c r="M33" s="213" t="s">
        <v>12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6"/>
      <c r="X33" s="256" t="s">
        <v>28</v>
      </c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213" t="s">
        <v>29</v>
      </c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6"/>
      <c r="BH33" s="19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34">
        <f>IF(BN35="","",IF(BN35&gt;=$CX$40,"○",""))</f>
      </c>
      <c r="BX33" s="80"/>
      <c r="BY33" s="80"/>
      <c r="BZ33" s="80"/>
      <c r="CA33" s="80"/>
      <c r="CB33" s="79">
        <f>IF(BN35="","",IF(BN35&lt;$CX$40,"○",""))</f>
      </c>
      <c r="CC33" s="80"/>
      <c r="CD33" s="80"/>
      <c r="CE33" s="80"/>
      <c r="CF33" s="81"/>
      <c r="CG33" s="70" t="s">
        <v>68</v>
      </c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DA33" s="45">
        <v>23</v>
      </c>
      <c r="DB33" s="45"/>
      <c r="DC33" s="45">
        <v>23</v>
      </c>
    </row>
    <row r="34" spans="5:107" ht="7.5" customHeight="1">
      <c r="E34" s="236"/>
      <c r="F34" s="237"/>
      <c r="G34" s="207"/>
      <c r="H34" s="208"/>
      <c r="I34" s="208"/>
      <c r="J34" s="208"/>
      <c r="K34" s="208"/>
      <c r="L34" s="209"/>
      <c r="M34" s="117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7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23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36"/>
      <c r="BX34" s="83"/>
      <c r="BY34" s="83"/>
      <c r="BZ34" s="83"/>
      <c r="CA34" s="83"/>
      <c r="CB34" s="82"/>
      <c r="CC34" s="83"/>
      <c r="CD34" s="83"/>
      <c r="CE34" s="83"/>
      <c r="CF34" s="84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DA34" s="45">
        <v>24</v>
      </c>
      <c r="DB34" s="45"/>
      <c r="DC34" s="45">
        <v>24</v>
      </c>
    </row>
    <row r="35" spans="5:107" ht="7.5" customHeight="1">
      <c r="E35" s="236"/>
      <c r="F35" s="237"/>
      <c r="G35" s="207"/>
      <c r="H35" s="208"/>
      <c r="I35" s="208"/>
      <c r="J35" s="208"/>
      <c r="K35" s="208"/>
      <c r="L35" s="209"/>
      <c r="M35" s="117"/>
      <c r="N35" s="118"/>
      <c r="O35" s="118"/>
      <c r="P35" s="118"/>
      <c r="Q35" s="118"/>
      <c r="R35" s="118"/>
      <c r="S35" s="118"/>
      <c r="T35" s="118"/>
      <c r="U35" s="118"/>
      <c r="V35" s="118"/>
      <c r="W35" s="119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263" t="s">
        <v>78</v>
      </c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5"/>
      <c r="BH35" s="23"/>
      <c r="BI35" s="270" t="s">
        <v>104</v>
      </c>
      <c r="BJ35" s="271"/>
      <c r="BK35" s="271"/>
      <c r="BL35" s="271"/>
      <c r="BM35" s="271"/>
      <c r="BN35" s="288"/>
      <c r="BO35" s="289"/>
      <c r="BP35" s="289"/>
      <c r="BQ35" s="289"/>
      <c r="BR35" s="289"/>
      <c r="BS35" s="96" t="s">
        <v>59</v>
      </c>
      <c r="BT35" s="96"/>
      <c r="BU35" s="96"/>
      <c r="BV35" s="18"/>
      <c r="BW35" s="136"/>
      <c r="BX35" s="83"/>
      <c r="BY35" s="83"/>
      <c r="BZ35" s="83"/>
      <c r="CA35" s="83"/>
      <c r="CB35" s="82"/>
      <c r="CC35" s="83"/>
      <c r="CD35" s="83"/>
      <c r="CE35" s="83"/>
      <c r="CF35" s="84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X35" s="43" t="s">
        <v>30</v>
      </c>
      <c r="CY35" s="43">
        <v>675</v>
      </c>
      <c r="DA35" s="45">
        <v>25</v>
      </c>
      <c r="DB35" s="45"/>
      <c r="DC35" s="45">
        <v>25</v>
      </c>
    </row>
    <row r="36" spans="5:107" ht="7.5" customHeight="1">
      <c r="E36" s="236"/>
      <c r="F36" s="237"/>
      <c r="G36" s="207"/>
      <c r="H36" s="208"/>
      <c r="I36" s="208"/>
      <c r="J36" s="208"/>
      <c r="K36" s="208"/>
      <c r="L36" s="209"/>
      <c r="M36" s="117"/>
      <c r="N36" s="118"/>
      <c r="O36" s="118"/>
      <c r="P36" s="118"/>
      <c r="Q36" s="118"/>
      <c r="R36" s="118"/>
      <c r="S36" s="118"/>
      <c r="T36" s="118"/>
      <c r="U36" s="118"/>
      <c r="V36" s="118"/>
      <c r="W36" s="119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263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5"/>
      <c r="BH36" s="23"/>
      <c r="BI36" s="271"/>
      <c r="BJ36" s="271"/>
      <c r="BK36" s="271"/>
      <c r="BL36" s="271"/>
      <c r="BM36" s="271"/>
      <c r="BN36" s="289"/>
      <c r="BO36" s="289"/>
      <c r="BP36" s="289"/>
      <c r="BQ36" s="289"/>
      <c r="BR36" s="289"/>
      <c r="BS36" s="261"/>
      <c r="BT36" s="96"/>
      <c r="BU36" s="96"/>
      <c r="BV36" s="18"/>
      <c r="BW36" s="136"/>
      <c r="BX36" s="83"/>
      <c r="BY36" s="83"/>
      <c r="BZ36" s="83"/>
      <c r="CA36" s="83"/>
      <c r="CB36" s="82"/>
      <c r="CC36" s="83"/>
      <c r="CD36" s="83"/>
      <c r="CE36" s="83"/>
      <c r="CF36" s="84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X36" s="43" t="s">
        <v>31</v>
      </c>
      <c r="CY36" s="43">
        <v>750</v>
      </c>
      <c r="DA36" s="45">
        <v>26</v>
      </c>
      <c r="DB36" s="45"/>
      <c r="DC36" s="45">
        <v>26</v>
      </c>
    </row>
    <row r="37" spans="5:107" ht="7.5" customHeight="1">
      <c r="E37" s="236"/>
      <c r="F37" s="237"/>
      <c r="G37" s="207"/>
      <c r="H37" s="208"/>
      <c r="I37" s="208"/>
      <c r="J37" s="208"/>
      <c r="K37" s="208"/>
      <c r="L37" s="209"/>
      <c r="M37" s="117"/>
      <c r="N37" s="118"/>
      <c r="O37" s="118"/>
      <c r="P37" s="118"/>
      <c r="Q37" s="118"/>
      <c r="R37" s="118"/>
      <c r="S37" s="118"/>
      <c r="T37" s="118"/>
      <c r="U37" s="118"/>
      <c r="V37" s="118"/>
      <c r="W37" s="119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263" t="s">
        <v>79</v>
      </c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5"/>
      <c r="BH37" s="23"/>
      <c r="BI37" s="18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8"/>
      <c r="BV37" s="18"/>
      <c r="BW37" s="136"/>
      <c r="BX37" s="83"/>
      <c r="BY37" s="83"/>
      <c r="BZ37" s="83"/>
      <c r="CA37" s="83"/>
      <c r="CB37" s="82"/>
      <c r="CC37" s="83"/>
      <c r="CD37" s="83"/>
      <c r="CE37" s="83"/>
      <c r="CF37" s="84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DA37" s="45">
        <v>27</v>
      </c>
      <c r="DB37" s="45"/>
      <c r="DC37" s="45">
        <v>27</v>
      </c>
    </row>
    <row r="38" spans="5:107" ht="7.5" customHeight="1">
      <c r="E38" s="238"/>
      <c r="F38" s="239"/>
      <c r="G38" s="210"/>
      <c r="H38" s="211"/>
      <c r="I38" s="211"/>
      <c r="J38" s="211"/>
      <c r="K38" s="211"/>
      <c r="L38" s="212"/>
      <c r="M38" s="149"/>
      <c r="N38" s="147"/>
      <c r="O38" s="147"/>
      <c r="P38" s="147"/>
      <c r="Q38" s="147"/>
      <c r="R38" s="147"/>
      <c r="S38" s="147"/>
      <c r="T38" s="147"/>
      <c r="U38" s="147"/>
      <c r="V38" s="147"/>
      <c r="W38" s="148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266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8"/>
      <c r="BH38" s="24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7"/>
      <c r="BX38" s="86"/>
      <c r="BY38" s="86"/>
      <c r="BZ38" s="86"/>
      <c r="CA38" s="86"/>
      <c r="CB38" s="85"/>
      <c r="CC38" s="86"/>
      <c r="CD38" s="86"/>
      <c r="CE38" s="86"/>
      <c r="CF38" s="87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DA38" s="45">
        <v>28</v>
      </c>
      <c r="DB38" s="45"/>
      <c r="DC38" s="45">
        <v>28</v>
      </c>
    </row>
    <row r="39" spans="5:107" ht="7.5" customHeight="1">
      <c r="E39" s="202" t="s">
        <v>60</v>
      </c>
      <c r="F39" s="242"/>
      <c r="G39" s="167" t="s">
        <v>14</v>
      </c>
      <c r="H39" s="126"/>
      <c r="I39" s="126"/>
      <c r="J39" s="126"/>
      <c r="K39" s="126"/>
      <c r="L39" s="146"/>
      <c r="M39" s="200" t="s">
        <v>7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240" t="s">
        <v>19</v>
      </c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 t="s">
        <v>76</v>
      </c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76"/>
      <c r="BX39" s="76"/>
      <c r="BY39" s="76"/>
      <c r="BZ39" s="76"/>
      <c r="CA39" s="66"/>
      <c r="CB39" s="75"/>
      <c r="CC39" s="76"/>
      <c r="CD39" s="76"/>
      <c r="CE39" s="76"/>
      <c r="CF39" s="76"/>
      <c r="CG39" s="63" t="s">
        <v>65</v>
      </c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DA39" s="45">
        <v>29</v>
      </c>
      <c r="DB39" s="45"/>
      <c r="DC39" s="45">
        <v>29</v>
      </c>
    </row>
    <row r="40" spans="5:107" ht="7.5" customHeight="1">
      <c r="E40" s="243"/>
      <c r="F40" s="244"/>
      <c r="G40" s="117"/>
      <c r="H40" s="118"/>
      <c r="I40" s="118"/>
      <c r="J40" s="118"/>
      <c r="K40" s="118"/>
      <c r="L40" s="119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78"/>
      <c r="BX40" s="78"/>
      <c r="BY40" s="78"/>
      <c r="BZ40" s="78"/>
      <c r="CA40" s="101"/>
      <c r="CB40" s="77"/>
      <c r="CC40" s="78"/>
      <c r="CD40" s="78"/>
      <c r="CE40" s="78"/>
      <c r="CF40" s="78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X40" s="1">
        <f>IF(ISERROR(VLOOKUP(BI35,CX35:CY37,2,0)),"",VLOOKUP(BI35,CX35:CY37,2,0))</f>
      </c>
      <c r="DA40" s="45">
        <v>30</v>
      </c>
      <c r="DB40" s="45"/>
      <c r="DC40" s="45">
        <v>30</v>
      </c>
    </row>
    <row r="41" spans="5:107" ht="7.5" customHeight="1">
      <c r="E41" s="243"/>
      <c r="F41" s="244"/>
      <c r="G41" s="117"/>
      <c r="H41" s="118"/>
      <c r="I41" s="118"/>
      <c r="J41" s="118"/>
      <c r="K41" s="118"/>
      <c r="L41" s="119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78"/>
      <c r="BX41" s="78"/>
      <c r="BY41" s="78"/>
      <c r="BZ41" s="78"/>
      <c r="CA41" s="101"/>
      <c r="CB41" s="77"/>
      <c r="CC41" s="78"/>
      <c r="CD41" s="78"/>
      <c r="CE41" s="78"/>
      <c r="CF41" s="78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DA41" s="45">
        <v>31</v>
      </c>
      <c r="DB41" s="45"/>
      <c r="DC41" s="45">
        <v>31</v>
      </c>
    </row>
    <row r="42" spans="5:107" ht="7.5" customHeight="1">
      <c r="E42" s="243"/>
      <c r="F42" s="244"/>
      <c r="G42" s="117"/>
      <c r="H42" s="118"/>
      <c r="I42" s="118"/>
      <c r="J42" s="118"/>
      <c r="K42" s="118"/>
      <c r="L42" s="119"/>
      <c r="M42" s="250" t="s">
        <v>21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251" t="s">
        <v>34</v>
      </c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 t="s">
        <v>80</v>
      </c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102"/>
      <c r="BX42" s="102"/>
      <c r="BY42" s="102"/>
      <c r="BZ42" s="102"/>
      <c r="CA42" s="103"/>
      <c r="CB42" s="231"/>
      <c r="CC42" s="102"/>
      <c r="CD42" s="102"/>
      <c r="CE42" s="102"/>
      <c r="CF42" s="102"/>
      <c r="CG42" s="63" t="s">
        <v>65</v>
      </c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X42" s="49" t="s">
        <v>95</v>
      </c>
      <c r="CY42" s="43">
        <f>IF(BL47="","",IF(BL47&lt;=15,"○","×"))</f>
      </c>
      <c r="DA42" s="45">
        <v>32</v>
      </c>
      <c r="DB42" s="45"/>
      <c r="DC42" s="45"/>
    </row>
    <row r="43" spans="5:107" ht="7.5" customHeight="1">
      <c r="E43" s="243"/>
      <c r="F43" s="244"/>
      <c r="G43" s="117"/>
      <c r="H43" s="118"/>
      <c r="I43" s="118"/>
      <c r="J43" s="118"/>
      <c r="K43" s="118"/>
      <c r="L43" s="119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78"/>
      <c r="BX43" s="78"/>
      <c r="BY43" s="78"/>
      <c r="BZ43" s="78"/>
      <c r="CA43" s="101"/>
      <c r="CB43" s="77"/>
      <c r="CC43" s="78"/>
      <c r="CD43" s="78"/>
      <c r="CE43" s="78"/>
      <c r="CF43" s="78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X43" s="49" t="s">
        <v>96</v>
      </c>
      <c r="CY43" s="43">
        <f>IF(OR(BL49="",BL51=""),"",IF(AND(BL49&lt;=6,BL51&lt;100),"○","×"))</f>
      </c>
      <c r="DA43" s="45">
        <v>33</v>
      </c>
      <c r="DB43" s="45"/>
      <c r="DC43" s="45"/>
    </row>
    <row r="44" spans="5:107" ht="7.5" customHeight="1">
      <c r="E44" s="245"/>
      <c r="F44" s="246"/>
      <c r="G44" s="149"/>
      <c r="H44" s="147"/>
      <c r="I44" s="147"/>
      <c r="J44" s="147"/>
      <c r="K44" s="147"/>
      <c r="L44" s="148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4"/>
      <c r="BX44" s="104"/>
      <c r="BY44" s="104"/>
      <c r="BZ44" s="104"/>
      <c r="CA44" s="105"/>
      <c r="CB44" s="286"/>
      <c r="CC44" s="104"/>
      <c r="CD44" s="104"/>
      <c r="CE44" s="104"/>
      <c r="CF44" s="104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DA44" s="45">
        <v>34</v>
      </c>
      <c r="DB44" s="45"/>
      <c r="DC44" s="45"/>
    </row>
    <row r="45" spans="5:99" ht="7.5" customHeight="1">
      <c r="E45" s="202" t="s">
        <v>54</v>
      </c>
      <c r="F45" s="203"/>
      <c r="G45" s="204" t="s">
        <v>2</v>
      </c>
      <c r="H45" s="205"/>
      <c r="I45" s="205"/>
      <c r="J45" s="205"/>
      <c r="K45" s="205"/>
      <c r="L45" s="206"/>
      <c r="M45" s="125" t="s">
        <v>33</v>
      </c>
      <c r="N45" s="126"/>
      <c r="O45" s="126"/>
      <c r="P45" s="126"/>
      <c r="Q45" s="126"/>
      <c r="R45" s="126"/>
      <c r="S45" s="126"/>
      <c r="T45" s="126"/>
      <c r="U45" s="126"/>
      <c r="V45" s="126"/>
      <c r="W45" s="146"/>
      <c r="X45" s="200" t="s">
        <v>11</v>
      </c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 t="s">
        <v>81</v>
      </c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76"/>
      <c r="BX45" s="76"/>
      <c r="BY45" s="76"/>
      <c r="BZ45" s="76"/>
      <c r="CA45" s="280"/>
      <c r="CB45" s="72"/>
      <c r="CC45" s="76"/>
      <c r="CD45" s="76"/>
      <c r="CE45" s="76"/>
      <c r="CF45" s="76"/>
      <c r="CG45" s="63" t="s">
        <v>65</v>
      </c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</row>
    <row r="46" spans="5:99" ht="7.5" customHeight="1">
      <c r="E46" s="150"/>
      <c r="F46" s="151"/>
      <c r="G46" s="207"/>
      <c r="H46" s="208"/>
      <c r="I46" s="208"/>
      <c r="J46" s="208"/>
      <c r="K46" s="208"/>
      <c r="L46" s="209"/>
      <c r="M46" s="120"/>
      <c r="N46" s="121"/>
      <c r="O46" s="121"/>
      <c r="P46" s="121"/>
      <c r="Q46" s="121"/>
      <c r="R46" s="121"/>
      <c r="S46" s="121"/>
      <c r="T46" s="121"/>
      <c r="U46" s="121"/>
      <c r="V46" s="121"/>
      <c r="W46" s="122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81"/>
      <c r="BX46" s="281"/>
      <c r="BY46" s="281"/>
      <c r="BZ46" s="281"/>
      <c r="CA46" s="282"/>
      <c r="CB46" s="74"/>
      <c r="CC46" s="281"/>
      <c r="CD46" s="281"/>
      <c r="CE46" s="281"/>
      <c r="CF46" s="281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</row>
    <row r="47" spans="5:99" ht="7.5" customHeight="1">
      <c r="E47" s="150"/>
      <c r="F47" s="151"/>
      <c r="G47" s="207"/>
      <c r="H47" s="208"/>
      <c r="I47" s="208"/>
      <c r="J47" s="208"/>
      <c r="K47" s="208"/>
      <c r="L47" s="209"/>
      <c r="M47" s="214" t="s">
        <v>15</v>
      </c>
      <c r="N47" s="215"/>
      <c r="O47" s="215"/>
      <c r="P47" s="215"/>
      <c r="Q47" s="215"/>
      <c r="R47" s="215"/>
      <c r="S47" s="215"/>
      <c r="T47" s="215"/>
      <c r="U47" s="215"/>
      <c r="V47" s="215"/>
      <c r="W47" s="216"/>
      <c r="X47" s="214" t="s">
        <v>19</v>
      </c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6"/>
      <c r="AK47" s="214" t="s">
        <v>84</v>
      </c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6"/>
      <c r="BH47" s="312" t="s">
        <v>88</v>
      </c>
      <c r="BI47" s="313"/>
      <c r="BJ47" s="313"/>
      <c r="BK47" s="313"/>
      <c r="BL47" s="315"/>
      <c r="BM47" s="315"/>
      <c r="BN47" s="315"/>
      <c r="BO47" s="315"/>
      <c r="BP47" s="315"/>
      <c r="BQ47" s="313" t="s">
        <v>74</v>
      </c>
      <c r="BR47" s="313"/>
      <c r="BS47" s="313"/>
      <c r="BT47" s="41"/>
      <c r="BU47" s="41"/>
      <c r="BV47" s="42"/>
      <c r="BW47" s="325">
        <f>IF(OR(CY42="",CY43=""),"",IF(AND(CY42="○",CY43="○"),"○",""))</f>
      </c>
      <c r="BX47" s="326"/>
      <c r="BY47" s="326"/>
      <c r="BZ47" s="326"/>
      <c r="CA47" s="327"/>
      <c r="CB47" s="334">
        <f>IF(OR(CY42="",CY43=""),"",IF(OR(CY42="×",CY43="×"),"○",""))</f>
      </c>
      <c r="CC47" s="326"/>
      <c r="CD47" s="326"/>
      <c r="CE47" s="326"/>
      <c r="CF47" s="335"/>
      <c r="CG47" s="167" t="s">
        <v>97</v>
      </c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223"/>
    </row>
    <row r="48" spans="5:105" ht="7.5" customHeight="1">
      <c r="E48" s="150"/>
      <c r="F48" s="151"/>
      <c r="G48" s="207"/>
      <c r="H48" s="208"/>
      <c r="I48" s="208"/>
      <c r="J48" s="208"/>
      <c r="K48" s="208"/>
      <c r="L48" s="209"/>
      <c r="M48" s="217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7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9"/>
      <c r="AK48" s="217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9"/>
      <c r="BH48" s="189"/>
      <c r="BI48" s="314"/>
      <c r="BJ48" s="314"/>
      <c r="BK48" s="314"/>
      <c r="BL48" s="316"/>
      <c r="BM48" s="316"/>
      <c r="BN48" s="316"/>
      <c r="BO48" s="316"/>
      <c r="BP48" s="316"/>
      <c r="BQ48" s="314"/>
      <c r="BR48" s="314"/>
      <c r="BS48" s="314"/>
      <c r="BT48" s="2"/>
      <c r="BU48" s="2"/>
      <c r="BV48" s="39"/>
      <c r="BW48" s="328"/>
      <c r="BX48" s="329"/>
      <c r="BY48" s="329"/>
      <c r="BZ48" s="329"/>
      <c r="CA48" s="330"/>
      <c r="CB48" s="336"/>
      <c r="CC48" s="329"/>
      <c r="CD48" s="329"/>
      <c r="CE48" s="329"/>
      <c r="CF48" s="337"/>
      <c r="CG48" s="224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6"/>
      <c r="CX48" s="43"/>
      <c r="CY48" s="43"/>
      <c r="CZ48" s="43"/>
      <c r="DA48" s="43" t="s">
        <v>61</v>
      </c>
    </row>
    <row r="49" spans="5:105" ht="7.5" customHeight="1">
      <c r="E49" s="150"/>
      <c r="F49" s="151"/>
      <c r="G49" s="207"/>
      <c r="H49" s="208"/>
      <c r="I49" s="208"/>
      <c r="J49" s="208"/>
      <c r="K49" s="208"/>
      <c r="L49" s="209"/>
      <c r="M49" s="217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7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9"/>
      <c r="AK49" s="217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9"/>
      <c r="BH49" s="189" t="s">
        <v>89</v>
      </c>
      <c r="BI49" s="314"/>
      <c r="BJ49" s="314"/>
      <c r="BK49" s="314"/>
      <c r="BL49" s="324"/>
      <c r="BM49" s="324"/>
      <c r="BN49" s="324"/>
      <c r="BO49" s="324"/>
      <c r="BP49" s="324"/>
      <c r="BQ49" s="314" t="s">
        <v>74</v>
      </c>
      <c r="BR49" s="314"/>
      <c r="BS49" s="314"/>
      <c r="BT49" s="2"/>
      <c r="BU49" s="2"/>
      <c r="BV49" s="39"/>
      <c r="BW49" s="328"/>
      <c r="BX49" s="329"/>
      <c r="BY49" s="329"/>
      <c r="BZ49" s="329"/>
      <c r="CA49" s="330"/>
      <c r="CB49" s="336"/>
      <c r="CC49" s="329"/>
      <c r="CD49" s="329"/>
      <c r="CE49" s="329"/>
      <c r="CF49" s="337"/>
      <c r="CG49" s="224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6"/>
      <c r="CX49" s="43" t="s">
        <v>62</v>
      </c>
      <c r="CY49" s="43" t="e">
        <f>VLOOKUP(BI9,CZ49:DA50,2,0)</f>
        <v>#N/A</v>
      </c>
      <c r="CZ49" s="47" t="s">
        <v>69</v>
      </c>
      <c r="DA49" s="43">
        <v>750</v>
      </c>
    </row>
    <row r="50" spans="5:105" ht="7.5" customHeight="1">
      <c r="E50" s="150"/>
      <c r="F50" s="151"/>
      <c r="G50" s="207"/>
      <c r="H50" s="208"/>
      <c r="I50" s="208"/>
      <c r="J50" s="208"/>
      <c r="K50" s="208"/>
      <c r="L50" s="209"/>
      <c r="M50" s="217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7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9"/>
      <c r="AK50" s="217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9"/>
      <c r="BH50" s="189"/>
      <c r="BI50" s="314"/>
      <c r="BJ50" s="314"/>
      <c r="BK50" s="314"/>
      <c r="BL50" s="316"/>
      <c r="BM50" s="316"/>
      <c r="BN50" s="316"/>
      <c r="BO50" s="316"/>
      <c r="BP50" s="316"/>
      <c r="BQ50" s="314"/>
      <c r="BR50" s="314"/>
      <c r="BS50" s="314"/>
      <c r="BT50" s="2"/>
      <c r="BU50" s="2"/>
      <c r="BV50" s="39"/>
      <c r="BW50" s="328"/>
      <c r="BX50" s="329"/>
      <c r="BY50" s="329"/>
      <c r="BZ50" s="329"/>
      <c r="CA50" s="330"/>
      <c r="CB50" s="336"/>
      <c r="CC50" s="329"/>
      <c r="CD50" s="329"/>
      <c r="CE50" s="329"/>
      <c r="CF50" s="337"/>
      <c r="CG50" s="224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6"/>
      <c r="CX50" s="43" t="s">
        <v>63</v>
      </c>
      <c r="CY50" s="43"/>
      <c r="CZ50" s="47" t="s">
        <v>70</v>
      </c>
      <c r="DA50" s="48">
        <v>1100</v>
      </c>
    </row>
    <row r="51" spans="5:105" ht="7.5" customHeight="1">
      <c r="E51" s="150"/>
      <c r="F51" s="151"/>
      <c r="G51" s="207"/>
      <c r="H51" s="208"/>
      <c r="I51" s="208"/>
      <c r="J51" s="208"/>
      <c r="K51" s="208"/>
      <c r="L51" s="209"/>
      <c r="M51" s="217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7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9"/>
      <c r="AK51" s="183" t="s">
        <v>90</v>
      </c>
      <c r="AL51" s="183"/>
      <c r="AM51" s="183"/>
      <c r="AN51" s="183"/>
      <c r="AO51" s="183"/>
      <c r="AP51" s="191"/>
      <c r="AQ51" s="314" t="s">
        <v>91</v>
      </c>
      <c r="AR51" s="314"/>
      <c r="AS51" s="314"/>
      <c r="AT51" s="314"/>
      <c r="AU51" s="314"/>
      <c r="AV51" s="208" t="s">
        <v>99</v>
      </c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9"/>
      <c r="BH51" s="40"/>
      <c r="BI51" s="2"/>
      <c r="BJ51" s="2"/>
      <c r="BK51" s="2"/>
      <c r="BL51" s="324"/>
      <c r="BM51" s="324"/>
      <c r="BN51" s="324"/>
      <c r="BO51" s="324"/>
      <c r="BP51" s="324"/>
      <c r="BQ51" s="314" t="s">
        <v>85</v>
      </c>
      <c r="BR51" s="314"/>
      <c r="BS51" s="314"/>
      <c r="BT51" s="2"/>
      <c r="BU51" s="2"/>
      <c r="BV51" s="39"/>
      <c r="BW51" s="328"/>
      <c r="BX51" s="329"/>
      <c r="BY51" s="329"/>
      <c r="BZ51" s="329"/>
      <c r="CA51" s="330"/>
      <c r="CB51" s="336"/>
      <c r="CC51" s="329"/>
      <c r="CD51" s="329"/>
      <c r="CE51" s="329"/>
      <c r="CF51" s="337"/>
      <c r="CG51" s="224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6"/>
      <c r="CX51" s="43"/>
      <c r="CY51" s="43"/>
      <c r="CZ51" s="43"/>
      <c r="DA51" s="43"/>
    </row>
    <row r="52" spans="5:105" ht="7.5" customHeight="1">
      <c r="E52" s="150"/>
      <c r="F52" s="151"/>
      <c r="G52" s="207"/>
      <c r="H52" s="208"/>
      <c r="I52" s="208"/>
      <c r="J52" s="208"/>
      <c r="K52" s="208"/>
      <c r="L52" s="209"/>
      <c r="M52" s="217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7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9"/>
      <c r="AK52" s="317"/>
      <c r="AL52" s="317"/>
      <c r="AM52" s="317"/>
      <c r="AN52" s="317"/>
      <c r="AO52" s="317"/>
      <c r="AP52" s="318"/>
      <c r="AQ52" s="314"/>
      <c r="AR52" s="314"/>
      <c r="AS52" s="314"/>
      <c r="AT52" s="314"/>
      <c r="AU52" s="314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9"/>
      <c r="BH52" s="40"/>
      <c r="BI52" s="2"/>
      <c r="BJ52" s="2"/>
      <c r="BK52" s="2"/>
      <c r="BL52" s="316"/>
      <c r="BM52" s="316"/>
      <c r="BN52" s="316"/>
      <c r="BO52" s="316"/>
      <c r="BP52" s="316"/>
      <c r="BQ52" s="314"/>
      <c r="BR52" s="314"/>
      <c r="BS52" s="314"/>
      <c r="BT52" s="2"/>
      <c r="BU52" s="2"/>
      <c r="BV52" s="39"/>
      <c r="BW52" s="328"/>
      <c r="BX52" s="329"/>
      <c r="BY52" s="329"/>
      <c r="BZ52" s="329"/>
      <c r="CA52" s="330"/>
      <c r="CB52" s="336"/>
      <c r="CC52" s="329"/>
      <c r="CD52" s="329"/>
      <c r="CE52" s="329"/>
      <c r="CF52" s="337"/>
      <c r="CG52" s="224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6"/>
      <c r="CX52" s="49" t="s">
        <v>105</v>
      </c>
      <c r="CY52" s="43"/>
      <c r="CZ52" s="43"/>
      <c r="DA52" s="43" t="s">
        <v>64</v>
      </c>
    </row>
    <row r="53" spans="5:105" ht="7.5" customHeight="1">
      <c r="E53" s="150"/>
      <c r="F53" s="151"/>
      <c r="G53" s="207"/>
      <c r="H53" s="208"/>
      <c r="I53" s="208"/>
      <c r="J53" s="208"/>
      <c r="K53" s="208"/>
      <c r="L53" s="209"/>
      <c r="M53" s="217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7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9"/>
      <c r="AK53" s="317"/>
      <c r="AL53" s="317"/>
      <c r="AM53" s="317"/>
      <c r="AN53" s="317"/>
      <c r="AO53" s="317"/>
      <c r="AP53" s="318"/>
      <c r="AQ53" s="192" t="s">
        <v>93</v>
      </c>
      <c r="AR53" s="183"/>
      <c r="AS53" s="183"/>
      <c r="AT53" s="183"/>
      <c r="AU53" s="191"/>
      <c r="AV53" s="208" t="s">
        <v>92</v>
      </c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9"/>
      <c r="BH53" s="40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39"/>
      <c r="BW53" s="328"/>
      <c r="BX53" s="329"/>
      <c r="BY53" s="329"/>
      <c r="BZ53" s="329"/>
      <c r="CA53" s="330"/>
      <c r="CB53" s="336"/>
      <c r="CC53" s="329"/>
      <c r="CD53" s="329"/>
      <c r="CE53" s="329"/>
      <c r="CF53" s="337"/>
      <c r="CG53" s="224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6"/>
      <c r="CX53" s="49" t="s">
        <v>106</v>
      </c>
      <c r="CY53" s="43"/>
      <c r="CZ53" s="47" t="s">
        <v>71</v>
      </c>
      <c r="DA53" s="43">
        <v>750</v>
      </c>
    </row>
    <row r="54" spans="5:99" ht="7.5" customHeight="1">
      <c r="E54" s="152"/>
      <c r="F54" s="153"/>
      <c r="G54" s="210"/>
      <c r="H54" s="211"/>
      <c r="I54" s="211"/>
      <c r="J54" s="211"/>
      <c r="K54" s="211"/>
      <c r="L54" s="212"/>
      <c r="M54" s="220"/>
      <c r="N54" s="221"/>
      <c r="O54" s="221"/>
      <c r="P54" s="221"/>
      <c r="Q54" s="221"/>
      <c r="R54" s="221"/>
      <c r="S54" s="221"/>
      <c r="T54" s="221"/>
      <c r="U54" s="221"/>
      <c r="V54" s="221"/>
      <c r="W54" s="222"/>
      <c r="X54" s="220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317"/>
      <c r="AL54" s="317"/>
      <c r="AM54" s="317"/>
      <c r="AN54" s="317"/>
      <c r="AO54" s="317"/>
      <c r="AP54" s="318"/>
      <c r="AQ54" s="319"/>
      <c r="AR54" s="317"/>
      <c r="AS54" s="317"/>
      <c r="AT54" s="317"/>
      <c r="AU54" s="318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2"/>
      <c r="BH54" s="37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38"/>
      <c r="BW54" s="331"/>
      <c r="BX54" s="332"/>
      <c r="BY54" s="332"/>
      <c r="BZ54" s="332"/>
      <c r="CA54" s="333"/>
      <c r="CB54" s="338"/>
      <c r="CC54" s="332"/>
      <c r="CD54" s="332"/>
      <c r="CE54" s="332"/>
      <c r="CF54" s="339"/>
      <c r="CG54" s="227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9"/>
    </row>
    <row r="55" spans="5:99" ht="7.5" customHeight="1">
      <c r="E55" s="150" t="s">
        <v>55</v>
      </c>
      <c r="F55" s="151"/>
      <c r="G55" s="117" t="s">
        <v>102</v>
      </c>
      <c r="H55" s="118"/>
      <c r="I55" s="118"/>
      <c r="J55" s="118"/>
      <c r="K55" s="118"/>
      <c r="L55" s="119"/>
      <c r="M55" s="175" t="s">
        <v>16</v>
      </c>
      <c r="N55" s="176"/>
      <c r="O55" s="176"/>
      <c r="P55" s="176"/>
      <c r="Q55" s="176"/>
      <c r="R55" s="176"/>
      <c r="S55" s="176"/>
      <c r="T55" s="176"/>
      <c r="U55" s="176"/>
      <c r="V55" s="176"/>
      <c r="W55" s="177"/>
      <c r="X55" s="213" t="s">
        <v>11</v>
      </c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  <c r="AK55" s="114" t="s">
        <v>82</v>
      </c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6"/>
      <c r="BH55" s="213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253"/>
      <c r="BW55" s="103"/>
      <c r="BX55" s="89"/>
      <c r="BY55" s="89"/>
      <c r="BZ55" s="89"/>
      <c r="CA55" s="247"/>
      <c r="CB55" s="230"/>
      <c r="CC55" s="230"/>
      <c r="CD55" s="230"/>
      <c r="CE55" s="230"/>
      <c r="CF55" s="231"/>
      <c r="CG55" s="63" t="s">
        <v>65</v>
      </c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</row>
    <row r="56" spans="5:99" ht="7.5" customHeight="1">
      <c r="E56" s="150"/>
      <c r="F56" s="151"/>
      <c r="G56" s="117"/>
      <c r="H56" s="118"/>
      <c r="I56" s="118"/>
      <c r="J56" s="118"/>
      <c r="K56" s="118"/>
      <c r="L56" s="119"/>
      <c r="M56" s="175"/>
      <c r="N56" s="176"/>
      <c r="O56" s="176"/>
      <c r="P56" s="176"/>
      <c r="Q56" s="176"/>
      <c r="R56" s="176"/>
      <c r="S56" s="176"/>
      <c r="T56" s="176"/>
      <c r="U56" s="176"/>
      <c r="V56" s="176"/>
      <c r="W56" s="177"/>
      <c r="X56" s="117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  <c r="AK56" s="117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9"/>
      <c r="BH56" s="117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23"/>
      <c r="BW56" s="101"/>
      <c r="BX56" s="92"/>
      <c r="BY56" s="92"/>
      <c r="BZ56" s="92"/>
      <c r="CA56" s="248"/>
      <c r="CB56" s="232"/>
      <c r="CC56" s="232"/>
      <c r="CD56" s="232"/>
      <c r="CE56" s="232"/>
      <c r="CF56" s="77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</row>
    <row r="57" spans="5:99" ht="7.5" customHeight="1">
      <c r="E57" s="150"/>
      <c r="F57" s="151"/>
      <c r="G57" s="117"/>
      <c r="H57" s="118"/>
      <c r="I57" s="118"/>
      <c r="J57" s="118"/>
      <c r="K57" s="118"/>
      <c r="L57" s="119"/>
      <c r="M57" s="175"/>
      <c r="N57" s="176"/>
      <c r="O57" s="176"/>
      <c r="P57" s="176"/>
      <c r="Q57" s="176"/>
      <c r="R57" s="176"/>
      <c r="S57" s="176"/>
      <c r="T57" s="176"/>
      <c r="U57" s="176"/>
      <c r="V57" s="176"/>
      <c r="W57" s="177"/>
      <c r="X57" s="120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2"/>
      <c r="AK57" s="120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2"/>
      <c r="BH57" s="120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95"/>
      <c r="BW57" s="68"/>
      <c r="BX57" s="69"/>
      <c r="BY57" s="69"/>
      <c r="BZ57" s="69"/>
      <c r="CA57" s="249"/>
      <c r="CB57" s="233"/>
      <c r="CC57" s="233"/>
      <c r="CD57" s="233"/>
      <c r="CE57" s="233"/>
      <c r="CF57" s="234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</row>
    <row r="58" spans="5:99" ht="7.5" customHeight="1">
      <c r="E58" s="150"/>
      <c r="F58" s="151"/>
      <c r="G58" s="117"/>
      <c r="H58" s="118"/>
      <c r="I58" s="118"/>
      <c r="J58" s="118"/>
      <c r="K58" s="118"/>
      <c r="L58" s="119"/>
      <c r="M58" s="175" t="s">
        <v>17</v>
      </c>
      <c r="N58" s="176"/>
      <c r="O58" s="176"/>
      <c r="P58" s="176"/>
      <c r="Q58" s="176"/>
      <c r="R58" s="176"/>
      <c r="S58" s="176"/>
      <c r="T58" s="176"/>
      <c r="U58" s="176"/>
      <c r="V58" s="176"/>
      <c r="W58" s="177"/>
      <c r="X58" s="272" t="s">
        <v>20</v>
      </c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4"/>
      <c r="AK58" s="272" t="s">
        <v>83</v>
      </c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4"/>
      <c r="BH58" s="19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26"/>
      <c r="BW58" s="134">
        <f>IF(BN59="","",IF(BN59&lt;=$AT$62,"○",""))</f>
      </c>
      <c r="BX58" s="80"/>
      <c r="BY58" s="80"/>
      <c r="BZ58" s="80"/>
      <c r="CA58" s="135"/>
      <c r="CB58" s="283">
        <f>IF(BN59="","",IF(BN59&gt;$AT$62,"○",""))</f>
      </c>
      <c r="CC58" s="284"/>
      <c r="CD58" s="284"/>
      <c r="CE58" s="284"/>
      <c r="CF58" s="285"/>
      <c r="CG58" s="167" t="s">
        <v>67</v>
      </c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223"/>
    </row>
    <row r="59" spans="5:99" ht="7.5" customHeight="1">
      <c r="E59" s="150"/>
      <c r="F59" s="151"/>
      <c r="G59" s="117"/>
      <c r="H59" s="118"/>
      <c r="I59" s="118"/>
      <c r="J59" s="118"/>
      <c r="K59" s="118"/>
      <c r="L59" s="119"/>
      <c r="M59" s="175"/>
      <c r="N59" s="176"/>
      <c r="O59" s="176"/>
      <c r="P59" s="176"/>
      <c r="Q59" s="176"/>
      <c r="R59" s="176"/>
      <c r="S59" s="176"/>
      <c r="T59" s="176"/>
      <c r="U59" s="176"/>
      <c r="V59" s="176"/>
      <c r="W59" s="177"/>
      <c r="X59" s="272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4"/>
      <c r="AK59" s="272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4"/>
      <c r="BH59" s="162" t="s">
        <v>42</v>
      </c>
      <c r="BI59" s="163"/>
      <c r="BJ59" s="163"/>
      <c r="BK59" s="163"/>
      <c r="BL59" s="163"/>
      <c r="BM59" s="163"/>
      <c r="BN59" s="144"/>
      <c r="BO59" s="144"/>
      <c r="BP59" s="144"/>
      <c r="BQ59" s="144"/>
      <c r="BR59" s="144"/>
      <c r="BS59" s="165" t="s">
        <v>56</v>
      </c>
      <c r="BT59" s="166"/>
      <c r="BU59" s="166"/>
      <c r="BV59" s="21"/>
      <c r="BW59" s="136"/>
      <c r="BX59" s="83"/>
      <c r="BY59" s="83"/>
      <c r="BZ59" s="83"/>
      <c r="CA59" s="137"/>
      <c r="CB59" s="283"/>
      <c r="CC59" s="284"/>
      <c r="CD59" s="284"/>
      <c r="CE59" s="284"/>
      <c r="CF59" s="285"/>
      <c r="CG59" s="224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6"/>
    </row>
    <row r="60" spans="5:99" ht="7.5" customHeight="1">
      <c r="E60" s="150"/>
      <c r="F60" s="151"/>
      <c r="G60" s="117"/>
      <c r="H60" s="118"/>
      <c r="I60" s="118"/>
      <c r="J60" s="118"/>
      <c r="K60" s="118"/>
      <c r="L60" s="119"/>
      <c r="M60" s="175"/>
      <c r="N60" s="176"/>
      <c r="O60" s="176"/>
      <c r="P60" s="176"/>
      <c r="Q60" s="176"/>
      <c r="R60" s="176"/>
      <c r="S60" s="176"/>
      <c r="T60" s="176"/>
      <c r="U60" s="176"/>
      <c r="V60" s="176"/>
      <c r="W60" s="177"/>
      <c r="X60" s="275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4"/>
      <c r="AK60" s="275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4"/>
      <c r="BH60" s="164"/>
      <c r="BI60" s="163"/>
      <c r="BJ60" s="163"/>
      <c r="BK60" s="163"/>
      <c r="BL60" s="163"/>
      <c r="BM60" s="163"/>
      <c r="BN60" s="144"/>
      <c r="BO60" s="144"/>
      <c r="BP60" s="144"/>
      <c r="BQ60" s="144"/>
      <c r="BR60" s="144"/>
      <c r="BS60" s="166"/>
      <c r="BT60" s="166"/>
      <c r="BU60" s="166"/>
      <c r="BV60" s="21"/>
      <c r="BW60" s="136"/>
      <c r="BX60" s="83"/>
      <c r="BY60" s="83"/>
      <c r="BZ60" s="83"/>
      <c r="CA60" s="137"/>
      <c r="CB60" s="283"/>
      <c r="CC60" s="284"/>
      <c r="CD60" s="284"/>
      <c r="CE60" s="284"/>
      <c r="CF60" s="285"/>
      <c r="CG60" s="224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6"/>
    </row>
    <row r="61" spans="5:99" ht="7.5" customHeight="1">
      <c r="E61" s="150"/>
      <c r="F61" s="151"/>
      <c r="G61" s="117"/>
      <c r="H61" s="118"/>
      <c r="I61" s="118"/>
      <c r="J61" s="118"/>
      <c r="K61" s="118"/>
      <c r="L61" s="119"/>
      <c r="M61" s="175"/>
      <c r="N61" s="176"/>
      <c r="O61" s="176"/>
      <c r="P61" s="176"/>
      <c r="Q61" s="176"/>
      <c r="R61" s="176"/>
      <c r="S61" s="176"/>
      <c r="T61" s="176"/>
      <c r="U61" s="176"/>
      <c r="V61" s="176"/>
      <c r="W61" s="177"/>
      <c r="X61" s="275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4"/>
      <c r="AK61" s="276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77"/>
      <c r="BH61" s="6"/>
      <c r="BI61" s="7"/>
      <c r="BJ61" s="7"/>
      <c r="BK61" s="7"/>
      <c r="BL61" s="7"/>
      <c r="BM61" s="7"/>
      <c r="BN61" s="141"/>
      <c r="BO61" s="141"/>
      <c r="BP61" s="141"/>
      <c r="BQ61" s="141"/>
      <c r="BR61" s="141"/>
      <c r="BS61" s="7"/>
      <c r="BT61" s="7"/>
      <c r="BU61" s="7"/>
      <c r="BV61" s="21"/>
      <c r="BW61" s="136"/>
      <c r="BX61" s="83"/>
      <c r="BY61" s="83"/>
      <c r="BZ61" s="83"/>
      <c r="CA61" s="137"/>
      <c r="CB61" s="283"/>
      <c r="CC61" s="284"/>
      <c r="CD61" s="284"/>
      <c r="CE61" s="284"/>
      <c r="CF61" s="285"/>
      <c r="CG61" s="224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6"/>
    </row>
    <row r="62" spans="5:99" ht="7.5" customHeight="1">
      <c r="E62" s="150"/>
      <c r="F62" s="151"/>
      <c r="G62" s="117"/>
      <c r="H62" s="118"/>
      <c r="I62" s="118"/>
      <c r="J62" s="118"/>
      <c r="K62" s="118"/>
      <c r="L62" s="119"/>
      <c r="M62" s="175"/>
      <c r="N62" s="176"/>
      <c r="O62" s="176"/>
      <c r="P62" s="176"/>
      <c r="Q62" s="176"/>
      <c r="R62" s="176"/>
      <c r="S62" s="176"/>
      <c r="T62" s="176"/>
      <c r="U62" s="176"/>
      <c r="V62" s="176"/>
      <c r="W62" s="177"/>
      <c r="X62" s="275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4"/>
      <c r="AK62" s="15"/>
      <c r="AL62" s="132" t="s">
        <v>35</v>
      </c>
      <c r="AM62" s="133"/>
      <c r="AN62" s="133"/>
      <c r="AO62" s="133"/>
      <c r="AP62" s="133"/>
      <c r="AQ62" s="113"/>
      <c r="AR62" s="113"/>
      <c r="AS62" s="113"/>
      <c r="AT62" s="278">
        <f>IF(ISERROR(IF(AW7="","",IF(AW7="ﾊｰﾄﾌﾙﾀﾜｰ",DA53,IF(AW7="GeN2LTD",CY49,"")))),"    ?",IF(AW7="","",IF(AW7="ﾊｰﾄﾌﾙﾀﾜｰ",DA53,IF(AW7="GeN2LTD",CY49,""))))</f>
      </c>
      <c r="AU62" s="279"/>
      <c r="AV62" s="279"/>
      <c r="AW62" s="279"/>
      <c r="AX62" s="279"/>
      <c r="AY62" s="279"/>
      <c r="AZ62" s="112" t="s">
        <v>57</v>
      </c>
      <c r="BA62" s="113"/>
      <c r="BB62" s="12"/>
      <c r="BC62" s="12"/>
      <c r="BD62" s="12"/>
      <c r="BE62" s="12"/>
      <c r="BF62" s="12"/>
      <c r="BG62" s="13"/>
      <c r="BH62" s="162" t="s">
        <v>43</v>
      </c>
      <c r="BI62" s="132"/>
      <c r="BJ62" s="132"/>
      <c r="BK62" s="132"/>
      <c r="BL62" s="132"/>
      <c r="BM62" s="132"/>
      <c r="BN62" s="144"/>
      <c r="BO62" s="144"/>
      <c r="BP62" s="144"/>
      <c r="BQ62" s="144"/>
      <c r="BR62" s="144"/>
      <c r="BS62" s="340" t="s">
        <v>57</v>
      </c>
      <c r="BT62" s="165"/>
      <c r="BU62" s="165"/>
      <c r="BV62" s="21"/>
      <c r="BW62" s="136"/>
      <c r="BX62" s="83"/>
      <c r="BY62" s="83"/>
      <c r="BZ62" s="83"/>
      <c r="CA62" s="137"/>
      <c r="CB62" s="283"/>
      <c r="CC62" s="284"/>
      <c r="CD62" s="284"/>
      <c r="CE62" s="284"/>
      <c r="CF62" s="285"/>
      <c r="CG62" s="224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6"/>
    </row>
    <row r="63" spans="5:99" ht="7.5" customHeight="1">
      <c r="E63" s="150"/>
      <c r="F63" s="151"/>
      <c r="G63" s="117"/>
      <c r="H63" s="118"/>
      <c r="I63" s="118"/>
      <c r="J63" s="118"/>
      <c r="K63" s="118"/>
      <c r="L63" s="119"/>
      <c r="M63" s="175"/>
      <c r="N63" s="176"/>
      <c r="O63" s="176"/>
      <c r="P63" s="176"/>
      <c r="Q63" s="176"/>
      <c r="R63" s="176"/>
      <c r="S63" s="176"/>
      <c r="T63" s="176"/>
      <c r="U63" s="176"/>
      <c r="V63" s="176"/>
      <c r="W63" s="177"/>
      <c r="X63" s="275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4"/>
      <c r="AK63" s="15"/>
      <c r="AL63" s="133"/>
      <c r="AM63" s="133"/>
      <c r="AN63" s="133"/>
      <c r="AO63" s="133"/>
      <c r="AP63" s="133"/>
      <c r="AQ63" s="113"/>
      <c r="AR63" s="113"/>
      <c r="AS63" s="113"/>
      <c r="AT63" s="279"/>
      <c r="AU63" s="279"/>
      <c r="AV63" s="279"/>
      <c r="AW63" s="279"/>
      <c r="AX63" s="279"/>
      <c r="AY63" s="279"/>
      <c r="AZ63" s="113"/>
      <c r="BA63" s="113"/>
      <c r="BB63" s="12"/>
      <c r="BC63" s="12"/>
      <c r="BD63" s="12"/>
      <c r="BE63" s="12"/>
      <c r="BF63" s="12"/>
      <c r="BG63" s="13"/>
      <c r="BH63" s="162"/>
      <c r="BI63" s="132"/>
      <c r="BJ63" s="132"/>
      <c r="BK63" s="132"/>
      <c r="BL63" s="132"/>
      <c r="BM63" s="132"/>
      <c r="BN63" s="144"/>
      <c r="BO63" s="144"/>
      <c r="BP63" s="144"/>
      <c r="BQ63" s="144"/>
      <c r="BR63" s="144"/>
      <c r="BS63" s="165"/>
      <c r="BT63" s="165"/>
      <c r="BU63" s="165"/>
      <c r="BV63" s="21"/>
      <c r="BW63" s="136"/>
      <c r="BX63" s="83"/>
      <c r="BY63" s="83"/>
      <c r="BZ63" s="83"/>
      <c r="CA63" s="137"/>
      <c r="CB63" s="283"/>
      <c r="CC63" s="284"/>
      <c r="CD63" s="284"/>
      <c r="CE63" s="284"/>
      <c r="CF63" s="285"/>
      <c r="CG63" s="224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6"/>
    </row>
    <row r="64" spans="5:99" ht="7.5" customHeight="1">
      <c r="E64" s="150"/>
      <c r="F64" s="151"/>
      <c r="G64" s="117"/>
      <c r="H64" s="118"/>
      <c r="I64" s="118"/>
      <c r="J64" s="118"/>
      <c r="K64" s="118"/>
      <c r="L64" s="119"/>
      <c r="M64" s="175"/>
      <c r="N64" s="176"/>
      <c r="O64" s="176"/>
      <c r="P64" s="176"/>
      <c r="Q64" s="176"/>
      <c r="R64" s="176"/>
      <c r="S64" s="176"/>
      <c r="T64" s="176"/>
      <c r="U64" s="176"/>
      <c r="V64" s="176"/>
      <c r="W64" s="177"/>
      <c r="X64" s="275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4"/>
      <c r="AK64" s="8"/>
      <c r="AL64" s="9"/>
      <c r="AM64" s="16"/>
      <c r="AN64" s="16"/>
      <c r="AO64" s="95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9"/>
      <c r="BB64" s="9"/>
      <c r="BC64" s="9"/>
      <c r="BD64" s="9"/>
      <c r="BE64" s="9"/>
      <c r="BF64" s="9"/>
      <c r="BG64" s="10"/>
      <c r="BH64" s="27"/>
      <c r="BI64" s="28"/>
      <c r="BJ64" s="28"/>
      <c r="BK64" s="28"/>
      <c r="BL64" s="28"/>
      <c r="BM64" s="28"/>
      <c r="BN64" s="69"/>
      <c r="BO64" s="69"/>
      <c r="BP64" s="69"/>
      <c r="BQ64" s="69"/>
      <c r="BR64" s="69"/>
      <c r="BS64" s="28"/>
      <c r="BT64" s="28"/>
      <c r="BU64" s="28"/>
      <c r="BV64" s="29"/>
      <c r="BW64" s="138"/>
      <c r="BX64" s="139"/>
      <c r="BY64" s="139"/>
      <c r="BZ64" s="139"/>
      <c r="CA64" s="140"/>
      <c r="CB64" s="283"/>
      <c r="CC64" s="284"/>
      <c r="CD64" s="284"/>
      <c r="CE64" s="284"/>
      <c r="CF64" s="285"/>
      <c r="CG64" s="227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9"/>
    </row>
    <row r="65" spans="5:99" ht="7.5" customHeight="1">
      <c r="E65" s="150"/>
      <c r="F65" s="151"/>
      <c r="G65" s="117"/>
      <c r="H65" s="118"/>
      <c r="I65" s="118"/>
      <c r="J65" s="118"/>
      <c r="K65" s="118"/>
      <c r="L65" s="119"/>
      <c r="M65" s="224" t="s">
        <v>18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9"/>
      <c r="X65" s="117" t="s">
        <v>11</v>
      </c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9"/>
      <c r="AK65" s="114" t="s">
        <v>94</v>
      </c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6"/>
      <c r="BH65" s="213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253"/>
      <c r="BW65" s="103"/>
      <c r="BX65" s="89"/>
      <c r="BY65" s="89"/>
      <c r="BZ65" s="89"/>
      <c r="CA65" s="247"/>
      <c r="CB65" s="91"/>
      <c r="CC65" s="92"/>
      <c r="CD65" s="92"/>
      <c r="CE65" s="92"/>
      <c r="CF65" s="93"/>
      <c r="CG65" s="63" t="s">
        <v>65</v>
      </c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</row>
    <row r="66" spans="5:99" ht="7.5" customHeight="1">
      <c r="E66" s="150"/>
      <c r="F66" s="151"/>
      <c r="G66" s="117"/>
      <c r="H66" s="118"/>
      <c r="I66" s="118"/>
      <c r="J66" s="118"/>
      <c r="K66" s="118"/>
      <c r="L66" s="119"/>
      <c r="M66" s="117"/>
      <c r="N66" s="118"/>
      <c r="O66" s="118"/>
      <c r="P66" s="118"/>
      <c r="Q66" s="118"/>
      <c r="R66" s="118"/>
      <c r="S66" s="118"/>
      <c r="T66" s="118"/>
      <c r="U66" s="118"/>
      <c r="V66" s="118"/>
      <c r="W66" s="119"/>
      <c r="X66" s="117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9"/>
      <c r="AK66" s="117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9"/>
      <c r="BH66" s="117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254"/>
      <c r="BW66" s="101"/>
      <c r="BX66" s="92"/>
      <c r="BY66" s="92"/>
      <c r="BZ66" s="92"/>
      <c r="CA66" s="248"/>
      <c r="CB66" s="91"/>
      <c r="CC66" s="92"/>
      <c r="CD66" s="92"/>
      <c r="CE66" s="92"/>
      <c r="CF66" s="93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</row>
    <row r="67" spans="5:99" ht="7.5" customHeight="1">
      <c r="E67" s="152"/>
      <c r="F67" s="153"/>
      <c r="G67" s="149"/>
      <c r="H67" s="147"/>
      <c r="I67" s="147"/>
      <c r="J67" s="147"/>
      <c r="K67" s="147"/>
      <c r="L67" s="148"/>
      <c r="M67" s="149"/>
      <c r="N67" s="147"/>
      <c r="O67" s="147"/>
      <c r="P67" s="147"/>
      <c r="Q67" s="147"/>
      <c r="R67" s="147"/>
      <c r="S67" s="147"/>
      <c r="T67" s="147"/>
      <c r="U67" s="147"/>
      <c r="V67" s="147"/>
      <c r="W67" s="148"/>
      <c r="X67" s="149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8"/>
      <c r="AK67" s="149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8"/>
      <c r="BH67" s="149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24"/>
      <c r="BW67" s="105"/>
      <c r="BX67" s="291"/>
      <c r="BY67" s="291"/>
      <c r="BZ67" s="291"/>
      <c r="CA67" s="293"/>
      <c r="CB67" s="290"/>
      <c r="CC67" s="291"/>
      <c r="CD67" s="291"/>
      <c r="CE67" s="291"/>
      <c r="CF67" s="292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</row>
    <row r="68" spans="5:99" ht="7.5" customHeight="1">
      <c r="E68" s="167" t="s">
        <v>98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46"/>
      <c r="CG68" s="320"/>
      <c r="CH68" s="321"/>
      <c r="CI68" s="321"/>
      <c r="CJ68" s="321"/>
      <c r="CK68" s="321"/>
      <c r="CL68" s="321"/>
      <c r="CM68" s="321"/>
      <c r="CN68" s="321"/>
      <c r="CO68" s="321"/>
      <c r="CP68" s="321"/>
      <c r="CQ68" s="321"/>
      <c r="CR68" s="321"/>
      <c r="CS68" s="321"/>
      <c r="CT68" s="321"/>
      <c r="CU68" s="235"/>
    </row>
    <row r="69" spans="5:99" ht="7.5" customHeight="1">
      <c r="E69" s="117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9"/>
      <c r="CG69" s="236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237"/>
    </row>
    <row r="70" spans="5:99" ht="7.5" customHeight="1">
      <c r="E70" s="149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8"/>
      <c r="CG70" s="238"/>
      <c r="CH70" s="323"/>
      <c r="CI70" s="323"/>
      <c r="CJ70" s="323"/>
      <c r="CK70" s="323"/>
      <c r="CL70" s="323"/>
      <c r="CM70" s="323"/>
      <c r="CN70" s="323"/>
      <c r="CO70" s="323"/>
      <c r="CP70" s="323"/>
      <c r="CQ70" s="323"/>
      <c r="CR70" s="323"/>
      <c r="CS70" s="323"/>
      <c r="CT70" s="323"/>
      <c r="CU70" s="239"/>
    </row>
    <row r="71" spans="5:84" ht="7.5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5:84" ht="7.5" customHeight="1">
      <c r="E72" s="142" t="s">
        <v>36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</row>
    <row r="73" spans="5:84" ht="7.5" customHeight="1"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</row>
    <row r="74" spans="5:84" ht="7.5" customHeight="1">
      <c r="E74" s="187" t="s">
        <v>37</v>
      </c>
      <c r="F74" s="188"/>
      <c r="G74" s="181" t="s">
        <v>0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 t="s">
        <v>1</v>
      </c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 t="s">
        <v>38</v>
      </c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 t="s">
        <v>39</v>
      </c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45" t="s">
        <v>40</v>
      </c>
      <c r="CC74" s="126"/>
      <c r="CD74" s="126"/>
      <c r="CE74" s="126"/>
      <c r="CF74" s="146"/>
    </row>
    <row r="75" spans="5:84" ht="7.5" customHeight="1">
      <c r="E75" s="189"/>
      <c r="F75" s="190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18"/>
      <c r="CC75" s="118"/>
      <c r="CD75" s="118"/>
      <c r="CE75" s="118"/>
      <c r="CF75" s="119"/>
    </row>
    <row r="76" spans="5:84" ht="7.5" customHeight="1">
      <c r="E76" s="191"/>
      <c r="F76" s="192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47"/>
      <c r="CC76" s="147"/>
      <c r="CD76" s="147"/>
      <c r="CE76" s="147"/>
      <c r="CF76" s="148"/>
    </row>
    <row r="77" spans="5:84" ht="7.5" customHeight="1">
      <c r="E77" s="154"/>
      <c r="F77" s="156"/>
      <c r="G77" s="154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6"/>
      <c r="X77" s="154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70"/>
      <c r="AK77" s="154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</row>
    <row r="78" spans="5:84" ht="7.5" customHeight="1">
      <c r="E78" s="184"/>
      <c r="F78" s="186"/>
      <c r="G78" s="184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6"/>
      <c r="X78" s="178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80"/>
      <c r="AK78" s="184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6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</row>
    <row r="79" spans="5:84" ht="7.5" customHeight="1">
      <c r="E79" s="154"/>
      <c r="F79" s="156"/>
      <c r="G79" s="154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6"/>
      <c r="X79" s="154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70"/>
      <c r="AK79" s="154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</row>
    <row r="80" spans="5:84" ht="7.5" customHeight="1">
      <c r="E80" s="157"/>
      <c r="F80" s="159"/>
      <c r="G80" s="157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9"/>
      <c r="X80" s="171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3"/>
      <c r="AK80" s="157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9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</row>
    <row r="81" spans="5:84" ht="7.5" customHeight="1">
      <c r="E81" s="154"/>
      <c r="F81" s="156"/>
      <c r="G81" s="154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6"/>
      <c r="X81" s="154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70"/>
      <c r="AK81" s="154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</row>
    <row r="82" spans="5:84" ht="7.5" customHeight="1">
      <c r="E82" s="157"/>
      <c r="F82" s="159"/>
      <c r="G82" s="157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9"/>
      <c r="X82" s="171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3"/>
      <c r="AK82" s="157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9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</row>
    <row r="83" spans="5:84" ht="7.5" customHeight="1">
      <c r="E83" s="154"/>
      <c r="F83" s="156"/>
      <c r="G83" s="154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  <c r="X83" s="154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70"/>
      <c r="AK83" s="154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</row>
    <row r="84" spans="5:84" ht="7.5" customHeight="1">
      <c r="E84" s="157"/>
      <c r="F84" s="159"/>
      <c r="G84" s="157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9"/>
      <c r="X84" s="171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3"/>
      <c r="AK84" s="157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9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</row>
    <row r="85" spans="5:84" ht="7.5" customHeight="1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5:84" ht="7.5" customHeight="1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5:84" ht="7.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5:84" ht="7.5" customHeight="1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5:84" ht="7.5" customHeight="1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5:84" ht="7.5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5:84" ht="7.5" customHeight="1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5:84" ht="7.5" customHeight="1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5:84" ht="7.5" customHeight="1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5:84" ht="7.5" customHeight="1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5:84" ht="7.5" customHeight="1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5:84" ht="7.5" customHeight="1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5:84" ht="7.5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5:84" ht="7.5" customHeight="1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5:84" ht="7.5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5:84" ht="7.5" customHeight="1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5:84" ht="7.5" customHeight="1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5:84" ht="7.5" customHeight="1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5:84" ht="7.5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5:84" ht="7.5" customHeight="1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5:84" ht="7.5" customHeight="1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5:84" ht="7.5" customHeight="1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5:84" ht="7.5" customHeight="1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5:84" ht="15" customHeight="1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5:84" ht="15" customHeight="1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5:84" ht="15" customHeight="1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5:84" ht="15" customHeight="1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5:84" ht="15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5:84" ht="15" customHeight="1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5:84" ht="15" customHeight="1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5:84" ht="15" customHeight="1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5:84" ht="15" customHeight="1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5:84" ht="15" customHeight="1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5:84" ht="15" customHeight="1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5:84" ht="15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5:84" ht="15" customHeight="1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5:84" ht="15" customHeight="1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5:84" ht="15" customHeight="1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5:84" ht="15" customHeight="1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5:84" ht="15" customHeight="1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5:84" ht="15" customHeight="1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5:84" ht="15" customHeight="1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5:84" ht="15" customHeight="1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5:84" ht="15" customHeight="1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5:84" ht="15" customHeight="1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5:84" ht="15" customHeight="1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5:84" ht="1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5:84" ht="1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5:84" ht="1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5:84" ht="1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5:84" ht="1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5:84" ht="1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5:84" ht="1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5:84" ht="1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5:84" ht="1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5:84" ht="1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5:84" ht="1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5:84" ht="1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5:84" ht="1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5:84" ht="1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5:84" ht="1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5:84" ht="1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5:84" ht="1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5:84" ht="1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5:84" ht="1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5:84" ht="1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5:84" ht="1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5:84" ht="1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5:84" ht="1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5:84" ht="1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5:84" ht="1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5:84" ht="1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5:84" ht="1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5:84" ht="1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5:84" ht="15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5:84" ht="1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5:84" ht="15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5:84" ht="1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5:84" ht="15" customHeight="1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5:84" ht="15" customHeight="1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5:84" ht="15" customHeight="1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5:84" ht="15" customHeight="1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5:84" ht="15" customHeight="1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5:84" ht="1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5:84" ht="15" customHeight="1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5:84" ht="15" customHeight="1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5:84" ht="15" customHeight="1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5:84" ht="15" customHeight="1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5:84" ht="15" customHeight="1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5:84" ht="15" customHeight="1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5:84" ht="15" customHeight="1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5:107" ht="15" customHeight="1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DB176" s="20"/>
      <c r="DC176" s="20"/>
    </row>
    <row r="177" spans="5:84" ht="15" customHeight="1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5:84" ht="15" customHeight="1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5:108" ht="15" customHeight="1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DD179" s="20"/>
    </row>
    <row r="180" spans="5:84" ht="15" customHeight="1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5:84" ht="15" customHeight="1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5:84" ht="15" customHeight="1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5:107" ht="15" customHeight="1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DB183" s="20"/>
      <c r="DC183" s="20"/>
    </row>
    <row r="184" spans="5:84" ht="15" customHeight="1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5:84" ht="15" customHeight="1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</row>
    <row r="186" spans="5:108" ht="15" customHeight="1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DD186" s="20"/>
    </row>
    <row r="187" spans="5:107" ht="15" customHeight="1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DC187" s="11"/>
    </row>
    <row r="188" spans="5:107" ht="15" customHeight="1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DC188" s="11"/>
    </row>
    <row r="189" spans="5:84" ht="15" customHeight="1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5:108" ht="15" customHeight="1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DD190" s="11"/>
    </row>
    <row r="191" spans="5:108" ht="1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DD191" s="11"/>
    </row>
    <row r="192" spans="5:84" ht="15" customHeight="1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  <row r="193" spans="5:84" ht="15" customHeight="1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</row>
    <row r="194" spans="5:84" ht="15" customHeight="1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5:84" ht="15" customHeight="1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5:84" ht="15" customHeight="1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5:84" ht="15" customHeight="1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5:84" ht="15" customHeight="1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5:84" ht="15" customHeight="1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5:84" ht="15" customHeight="1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5:84" ht="15" customHeight="1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5:84" ht="15" customHeight="1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5:84" ht="15" customHeight="1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5:84" ht="15" customHeight="1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5:84" ht="15" customHeight="1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5:84" ht="15" customHeight="1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5:84" ht="15" customHeight="1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5:84" ht="15" customHeight="1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5:84" ht="15" customHeight="1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5:84" ht="15" customHeight="1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5:84" ht="15" customHeight="1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5:84" ht="15" customHeight="1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5:84" ht="15" customHeight="1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5:84" ht="15" customHeight="1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5:84" ht="15" customHeight="1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5:84" ht="15" customHeight="1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5:84" ht="15" customHeight="1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5:84" ht="15" customHeight="1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5:84" ht="15" customHeight="1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5:84" ht="15" customHeight="1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5:84" ht="15" customHeight="1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5:84" ht="15" customHeight="1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5:84" ht="15" customHeight="1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5:84" ht="15" customHeight="1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5:84" ht="15" customHeight="1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5:84" ht="15" customHeight="1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5:84" ht="15" customHeight="1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5:84" ht="15" customHeight="1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5:84" ht="15" customHeight="1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5:84" ht="15" customHeight="1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5:84" ht="15" customHeight="1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5:84" ht="15" customHeight="1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5:84" ht="15" customHeight="1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5:84" ht="15" customHeight="1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5:84" ht="15" customHeight="1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5:84" ht="15" customHeight="1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5:84" ht="15" customHeight="1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5:84" ht="15" customHeight="1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5:84" ht="15" customHeight="1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5:84" ht="15" customHeight="1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5:84" ht="15" customHeight="1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5:84" ht="15" customHeight="1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5:84" ht="15" customHeight="1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5:84" ht="15" customHeight="1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5:84" ht="15" customHeight="1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5:84" ht="15" customHeight="1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5:84" ht="15" customHeight="1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5:84" ht="15" customHeight="1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5:84" ht="15" customHeight="1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5:84" ht="15" customHeight="1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5:84" ht="15" customHeight="1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5:84" ht="15" customHeight="1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5:84" ht="15" customHeight="1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5:84" ht="1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5:84" ht="1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5:84" ht="1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5:84" ht="1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5:84" ht="1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5:84" ht="1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5:84" ht="1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5:84" ht="1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5:84" ht="1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5:84" ht="1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5:84" ht="1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5:84" ht="1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5:84" ht="1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5:84" ht="1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</sheetData>
  <sheetProtection password="E90D" sheet="1" formatCells="0"/>
  <mergeCells count="184">
    <mergeCell ref="CG68:CU70"/>
    <mergeCell ref="BL49:BP50"/>
    <mergeCell ref="BQ49:BS50"/>
    <mergeCell ref="BQ51:BS52"/>
    <mergeCell ref="BL51:BP52"/>
    <mergeCell ref="BW47:CA54"/>
    <mergeCell ref="CB47:CF54"/>
    <mergeCell ref="BQ47:BS48"/>
    <mergeCell ref="BN62:BR63"/>
    <mergeCell ref="BS62:BU63"/>
    <mergeCell ref="X47:AJ54"/>
    <mergeCell ref="BH47:BK48"/>
    <mergeCell ref="BL47:BP48"/>
    <mergeCell ref="BH49:BK50"/>
    <mergeCell ref="AK51:AP54"/>
    <mergeCell ref="AQ53:AU54"/>
    <mergeCell ref="AQ51:AU52"/>
    <mergeCell ref="CC11:CF12"/>
    <mergeCell ref="BM5:CE6"/>
    <mergeCell ref="BO11:BV12"/>
    <mergeCell ref="AW9:BB10"/>
    <mergeCell ref="E5:BI6"/>
    <mergeCell ref="Q7:AN8"/>
    <mergeCell ref="P7:P8"/>
    <mergeCell ref="P9:P10"/>
    <mergeCell ref="X20:AJ24"/>
    <mergeCell ref="X14:AJ17"/>
    <mergeCell ref="BW11:CB12"/>
    <mergeCell ref="X18:AJ19"/>
    <mergeCell ref="BW20:CA24"/>
    <mergeCell ref="G18:L29"/>
    <mergeCell ref="E14:L17"/>
    <mergeCell ref="E18:F29"/>
    <mergeCell ref="M14:W17"/>
    <mergeCell ref="M20:W24"/>
    <mergeCell ref="M25:W29"/>
    <mergeCell ref="M18:W19"/>
    <mergeCell ref="BN35:BR36"/>
    <mergeCell ref="AV51:BG52"/>
    <mergeCell ref="AV53:BG54"/>
    <mergeCell ref="CB65:CF67"/>
    <mergeCell ref="M65:W67"/>
    <mergeCell ref="BW65:CA67"/>
    <mergeCell ref="BH65:BV67"/>
    <mergeCell ref="X58:AJ64"/>
    <mergeCell ref="BW45:CA46"/>
    <mergeCell ref="CB45:CF46"/>
    <mergeCell ref="BW33:CA38"/>
    <mergeCell ref="BH45:BV46"/>
    <mergeCell ref="BH55:BV57"/>
    <mergeCell ref="CB58:CF64"/>
    <mergeCell ref="CB42:CF44"/>
    <mergeCell ref="BH30:BV32"/>
    <mergeCell ref="AK37:BG38"/>
    <mergeCell ref="BI35:BM36"/>
    <mergeCell ref="AK58:BG61"/>
    <mergeCell ref="AT62:AY63"/>
    <mergeCell ref="AK33:BG34"/>
    <mergeCell ref="X30:AJ32"/>
    <mergeCell ref="BW25:CA29"/>
    <mergeCell ref="BH28:BP29"/>
    <mergeCell ref="X25:AJ29"/>
    <mergeCell ref="BW30:CA32"/>
    <mergeCell ref="BS35:BU36"/>
    <mergeCell ref="AK25:BG27"/>
    <mergeCell ref="AK28:BG29"/>
    <mergeCell ref="BH25:BU27"/>
    <mergeCell ref="AK35:BG36"/>
    <mergeCell ref="M42:W44"/>
    <mergeCell ref="X42:AJ44"/>
    <mergeCell ref="G30:L38"/>
    <mergeCell ref="BH20:BV24"/>
    <mergeCell ref="AK39:BG41"/>
    <mergeCell ref="AK42:BG44"/>
    <mergeCell ref="M30:W32"/>
    <mergeCell ref="AK30:BG32"/>
    <mergeCell ref="X33:AJ38"/>
    <mergeCell ref="BJ37:BT37"/>
    <mergeCell ref="CG47:CU54"/>
    <mergeCell ref="CG58:CU64"/>
    <mergeCell ref="CB55:CF57"/>
    <mergeCell ref="E30:F38"/>
    <mergeCell ref="M39:W41"/>
    <mergeCell ref="X39:AJ41"/>
    <mergeCell ref="G39:L44"/>
    <mergeCell ref="E39:F44"/>
    <mergeCell ref="M33:W38"/>
    <mergeCell ref="BW55:CA57"/>
    <mergeCell ref="AK77:BG78"/>
    <mergeCell ref="M45:W46"/>
    <mergeCell ref="X45:AJ46"/>
    <mergeCell ref="AK45:BG46"/>
    <mergeCell ref="E45:F54"/>
    <mergeCell ref="G45:L54"/>
    <mergeCell ref="X65:AJ67"/>
    <mergeCell ref="X55:AJ57"/>
    <mergeCell ref="AK47:BG50"/>
    <mergeCell ref="M47:W54"/>
    <mergeCell ref="AK74:BG76"/>
    <mergeCell ref="BH74:CA76"/>
    <mergeCell ref="AQ7:AV8"/>
    <mergeCell ref="AW7:BB8"/>
    <mergeCell ref="G79:W80"/>
    <mergeCell ref="X79:AJ80"/>
    <mergeCell ref="F7:O8"/>
    <mergeCell ref="F9:O10"/>
    <mergeCell ref="Q9:AN10"/>
    <mergeCell ref="E77:F78"/>
    <mergeCell ref="E81:F82"/>
    <mergeCell ref="G81:W82"/>
    <mergeCell ref="X81:AJ82"/>
    <mergeCell ref="M58:W64"/>
    <mergeCell ref="M55:W57"/>
    <mergeCell ref="X77:AJ78"/>
    <mergeCell ref="X74:AJ76"/>
    <mergeCell ref="G77:W78"/>
    <mergeCell ref="E74:F76"/>
    <mergeCell ref="G74:W76"/>
    <mergeCell ref="E3:CF4"/>
    <mergeCell ref="E83:F84"/>
    <mergeCell ref="G83:W84"/>
    <mergeCell ref="X83:AJ84"/>
    <mergeCell ref="CB77:CF78"/>
    <mergeCell ref="CB81:CF82"/>
    <mergeCell ref="AO64:AZ64"/>
    <mergeCell ref="E79:F80"/>
    <mergeCell ref="BN64:BR64"/>
    <mergeCell ref="BH62:BM63"/>
    <mergeCell ref="AK83:BG84"/>
    <mergeCell ref="BH79:CA80"/>
    <mergeCell ref="BH81:CA82"/>
    <mergeCell ref="BH83:CA84"/>
    <mergeCell ref="BW16:CA17"/>
    <mergeCell ref="BH59:BM60"/>
    <mergeCell ref="BS59:BU60"/>
    <mergeCell ref="AK81:BG82"/>
    <mergeCell ref="AK79:BG80"/>
    <mergeCell ref="E68:CF70"/>
    <mergeCell ref="CB79:CF80"/>
    <mergeCell ref="AL62:AS63"/>
    <mergeCell ref="BW58:CA64"/>
    <mergeCell ref="BN61:BR61"/>
    <mergeCell ref="E72:CF73"/>
    <mergeCell ref="BN59:BR60"/>
    <mergeCell ref="CB74:CF76"/>
    <mergeCell ref="G55:L67"/>
    <mergeCell ref="E55:F67"/>
    <mergeCell ref="AK65:BG67"/>
    <mergeCell ref="CB83:CF84"/>
    <mergeCell ref="BH77:CA78"/>
    <mergeCell ref="BQ28:BS29"/>
    <mergeCell ref="AZ62:BA63"/>
    <mergeCell ref="AK55:BG57"/>
    <mergeCell ref="BC9:BH10"/>
    <mergeCell ref="AK14:BG17"/>
    <mergeCell ref="AK20:BG24"/>
    <mergeCell ref="AK18:BG19"/>
    <mergeCell ref="BI9:BM10"/>
    <mergeCell ref="BH14:BV17"/>
    <mergeCell ref="BH18:BV19"/>
    <mergeCell ref="AQ9:AV10"/>
    <mergeCell ref="CG42:CU44"/>
    <mergeCell ref="CG39:CU41"/>
    <mergeCell ref="BH42:BV44"/>
    <mergeCell ref="CB39:CF41"/>
    <mergeCell ref="BW39:CA41"/>
    <mergeCell ref="BH39:BV41"/>
    <mergeCell ref="BW42:CA44"/>
    <mergeCell ref="CB18:CF19"/>
    <mergeCell ref="CG33:CU38"/>
    <mergeCell ref="CB30:CF32"/>
    <mergeCell ref="CB33:CF38"/>
    <mergeCell ref="CB20:CF24"/>
    <mergeCell ref="CB25:CF29"/>
    <mergeCell ref="CB16:CF17"/>
    <mergeCell ref="BW14:CF15"/>
    <mergeCell ref="CG65:CU67"/>
    <mergeCell ref="CG45:CU46"/>
    <mergeCell ref="CG55:CU57"/>
    <mergeCell ref="BW18:CA19"/>
    <mergeCell ref="CG30:CU32"/>
    <mergeCell ref="CG18:CU19"/>
    <mergeCell ref="CG20:CU24"/>
    <mergeCell ref="CG25:CU29"/>
  </mergeCells>
  <conditionalFormatting sqref="BI9:BM10">
    <cfRule type="cellIs" priority="1" dxfId="1" operator="equal" stopIfTrue="1">
      <formula>"?m/m"</formula>
    </cfRule>
  </conditionalFormatting>
  <dataValidations count="9">
    <dataValidation type="list" allowBlank="1" showInputMessage="1" showErrorMessage="1" sqref="BI35">
      <formula1>$DD$10:$DD$12</formula1>
    </dataValidation>
    <dataValidation type="list" allowBlank="1" showInputMessage="1" showErrorMessage="1" sqref="BW55 BW39:CF46 BW30:CF32 BW18:CF24 BW65 CB55:CF57 CB65:CF67">
      <formula1>$DF$10:$DF$11</formula1>
    </dataValidation>
    <dataValidation allowBlank="1" showInputMessage="1" showErrorMessage="1" imeMode="halfKatakana" sqref="P7:AN8 P9:P10"/>
    <dataValidation allowBlank="1" showInputMessage="1" showErrorMessage="1" imeMode="off" sqref="BN35:BR36 CC10:CC11 CD10:CF10 BW10:BW11 BX10:CB10 BW7:CG8 CS10:CU11 Q9:AN10"/>
    <dataValidation type="list" allowBlank="1" showInputMessage="1" showErrorMessage="1" sqref="BQ28:BS29">
      <formula1>$DE$10:$DE$16</formula1>
    </dataValidation>
    <dataValidation type="list" allowBlank="1" showInputMessage="1" showErrorMessage="1" sqref="CV1">
      <formula1>$CY$176:$CY$179</formula1>
    </dataValidation>
    <dataValidation type="list" allowBlank="1" showInputMessage="1" showErrorMessage="1" sqref="BI9:BM10">
      <formula1>$CZ$48:$CZ$50</formula1>
    </dataValidation>
    <dataValidation type="list" allowBlank="1" showInputMessage="1" showErrorMessage="1" sqref="AW7:BB8">
      <formula1>$CX$48:$CX$50</formula1>
    </dataValidation>
    <dataValidation type="list" allowBlank="1" showInputMessage="1" showErrorMessage="1" sqref="AW9:BB10">
      <formula1>$CX$52:$CX$53</formula1>
    </dataValidation>
  </dataValidation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scale="95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2023-11-13T01:14:30Z</cp:lastPrinted>
  <dcterms:created xsi:type="dcterms:W3CDTF">2009-08-17T04:44:12Z</dcterms:created>
  <dcterms:modified xsi:type="dcterms:W3CDTF">2024-01-23T08:27:17Z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0x010100D70D8B15339071478869B62FCA354EBA</vt:lpwstr>
  </property>
  <property fmtid="{D5CDD505-2E9C-101B-9397-08002B2CF9AE}" pid="3" name="_activity">
    <vt:lpwstr/>
  </property>
</Properties>
</file>