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0867_完/"/>
    </mc:Choice>
  </mc:AlternateContent>
  <xr:revisionPtr revIDLastSave="32" documentId="13_ncr:1_{20F18FD7-725F-4F0A-9399-61E0B63B2FBA}" xr6:coauthVersionLast="47" xr6:coauthVersionMax="47" xr10:uidLastSave="{55572C40-6412-4324-A223-2D91525220A0}"/>
  <bookViews>
    <workbookView xWindow="-110" yWindow="-110" windowWidth="19420" windowHeight="11620" tabRatio="854" xr2:uid="{00000000-000D-0000-FFFF-FFFF00000000}"/>
  </bookViews>
  <sheets>
    <sheet name="ENNNUN-0867_Ver.9_S" sheetId="51" r:id="rId1"/>
  </sheets>
  <definedNames>
    <definedName name="_xlnm.Print_Area" localSheetId="0">'ENNNUN-0867_Ver.9_S'!$C$2:$CD$90</definedName>
    <definedName name="_xlnm.Print_Titles" localSheetId="0">'ENNNUN-0867_Ver.9_S'!$2:$12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51" l="1"/>
  <c r="F85" i="51"/>
  <c r="F89" i="51"/>
  <c r="F83" i="51"/>
  <c r="DE86" i="51" l="1"/>
  <c r="DE87" i="51"/>
  <c r="DE85" i="51"/>
  <c r="DC85" i="51"/>
  <c r="DB85" i="51"/>
  <c r="DC86" i="51"/>
  <c r="DB86" i="51"/>
  <c r="DC87" i="51"/>
  <c r="DB87" i="51"/>
  <c r="DA86" i="51"/>
  <c r="DA87" i="51"/>
  <c r="DA85" i="51"/>
  <c r="F87" i="51" l="1"/>
  <c r="DD87" i="51" l="1"/>
  <c r="DD85" i="51"/>
  <c r="DD86" i="51"/>
  <c r="BZ25" i="51" l="1"/>
  <c r="BU61" i="51"/>
  <c r="BZ61" i="51"/>
  <c r="BU25" i="51" l="1"/>
  <c r="CY58" i="51" l="1"/>
  <c r="AQ35" i="51" l="1"/>
  <c r="CZ10" i="51"/>
  <c r="BZ34" i="51" l="1"/>
  <c r="BU34" i="51"/>
  <c r="DA47" i="51"/>
  <c r="DB47" i="51" s="1"/>
  <c r="DA46" i="51"/>
  <c r="DB46" i="51" s="1"/>
  <c r="DA45" i="51"/>
  <c r="DB45" i="51"/>
  <c r="CZ46" i="51"/>
  <c r="CZ47" i="51"/>
  <c r="CZ45" i="51"/>
  <c r="CY66" i="51"/>
  <c r="CZ11" i="51" s="1"/>
  <c r="AS65" i="51" s="1"/>
  <c r="CZ155" i="51"/>
  <c r="CZ154" i="51"/>
  <c r="BU49" i="51" l="1"/>
  <c r="BZ49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koyashit</author>
    <author>Otis User</author>
    <author>UTC SOE User</author>
  </authors>
  <commentList>
    <comment ref="O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フォント変更可</t>
        </r>
      </text>
    </comment>
    <comment ref="AQ35" authorId="1" shapeId="0" xr:uid="{00000000-0006-0000-0000-000003000000}">
      <text>
        <r>
          <rPr>
            <sz val="8"/>
            <color indexed="81"/>
            <rFont val="ＭＳ Ｐゴシック"/>
            <family val="3"/>
            <charset val="128"/>
          </rPr>
          <t>速度により規定値が変る｡</t>
        </r>
      </text>
    </comment>
    <comment ref="AS65" authorId="1" shapeId="0" xr:uid="{00000000-0006-0000-0000-000004000000}">
      <text>
        <r>
          <rPr>
            <sz val="8"/>
            <color indexed="81"/>
            <rFont val="ＭＳ Ｐゴシック"/>
            <family val="3"/>
            <charset val="128"/>
          </rPr>
          <t>機種･積載･速度により規定値が変る｡</t>
        </r>
      </text>
    </comment>
    <comment ref="BL65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<sst xmlns="http://schemas.openxmlformats.org/spreadsheetml/2006/main" count="204" uniqueCount="145">
  <si>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</si>
  <si>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</si>
  <si>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部品</t>
    <rPh sb="0" eb="2">
      <t>ブヒン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</si>
  <si>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</si>
  <si>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</si>
  <si>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</si>
  <si>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</si>
  <si>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</si>
  <si>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</si>
  <si>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目視により確認する｡</t>
    <rPh sb="0" eb="2">
      <t>モクシ</t>
    </rPh>
    <rPh sb="5" eb="7">
      <t>カクニン</t>
    </rPh>
    <phoneticPr fontId="20"/>
  </si>
  <si>
    <t>長さ</t>
    <rPh sb="0" eb="1">
      <t>ナガ</t>
    </rPh>
    <phoneticPr fontId="20"/>
  </si>
  <si>
    <t>つま先
保護板</t>
    <rPh sb="2" eb="3">
      <t>サキ</t>
    </rPh>
    <rPh sb="4" eb="6">
      <t>ホゴ</t>
    </rPh>
    <rPh sb="6" eb="7">
      <t>バン</t>
    </rPh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</si>
  <si>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</si>
  <si>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</si>
  <si>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動作確認</t>
    <rPh sb="0" eb="2">
      <t>ドウサ</t>
    </rPh>
    <rPh sb="2" eb="4">
      <t>カクニン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</si>
  <si>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</si>
  <si>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</si>
  <si>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</si>
  <si>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｢GECB｣型番</t>
    <rPh sb="6" eb="8">
      <t>カタバン</t>
    </rPh>
    <phoneticPr fontId="20"/>
  </si>
  <si>
    <t>(2)</t>
  </si>
  <si>
    <t>規定部品の形式</t>
    <rPh sb="0" eb="2">
      <t>キテイ</t>
    </rPh>
    <rPh sb="2" eb="4">
      <t>ブヒン</t>
    </rPh>
    <rPh sb="5" eb="7">
      <t>ケイシキ</t>
    </rPh>
    <phoneticPr fontId="20"/>
  </si>
  <si>
    <t>規定値:</t>
    <rPh sb="0" eb="2">
      <t>キテイ</t>
    </rPh>
    <rPh sb="2" eb="3">
      <t>チ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</si>
  <si>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</si>
  <si>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</si>
  <si>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</si>
  <si>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</si>
  <si>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</si>
  <si>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</si>
  <si>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>制動距離:</t>
    <rPh sb="0" eb="2">
      <t>セイドウ</t>
    </rPh>
    <rPh sb="2" eb="4">
      <t>キョリ</t>
    </rPh>
    <phoneticPr fontId="20"/>
  </si>
  <si>
    <t>前回:</t>
    <rPh sb="0" eb="2">
      <t>ゼンカイ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</si>
  <si>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</si>
  <si>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</si>
  <si>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機種入力 :</t>
    <rPh sb="0" eb="2">
      <t>キシュ</t>
    </rPh>
    <rPh sb="2" eb="4">
      <t>ニュウリョク</t>
    </rPh>
    <phoneticPr fontId="20"/>
  </si>
  <si>
    <t>積載入力 :</t>
    <rPh sb="0" eb="2">
      <t>セキサイ</t>
    </rPh>
    <rPh sb="2" eb="4">
      <t>ニュウリョク</t>
    </rPh>
    <phoneticPr fontId="20"/>
  </si>
  <si>
    <t>速度入力 :</t>
    <rPh sb="0" eb="2">
      <t>ソクド</t>
    </rPh>
    <rPh sb="2" eb="4">
      <t>ニュウリョク</t>
    </rPh>
    <phoneticPr fontId="20"/>
  </si>
  <si>
    <t>○</t>
    <phoneticPr fontId="20"/>
  </si>
  <si>
    <t>(1)</t>
    <phoneticPr fontId="20"/>
  </si>
  <si>
    <t>JAA26807CEZ</t>
    <phoneticPr fontId="20"/>
  </si>
  <si>
    <t>(4)</t>
    <phoneticPr fontId="20"/>
  </si>
  <si>
    <t>mm</t>
    <phoneticPr fontId="20"/>
  </si>
  <si>
    <t>mm</t>
    <phoneticPr fontId="20"/>
  </si>
  <si>
    <t>設定無</t>
    <rPh sb="0" eb="2">
      <t>セッテイ</t>
    </rPh>
    <rPh sb="2" eb="3">
      <t>ム</t>
    </rPh>
    <phoneticPr fontId="20"/>
  </si>
  <si>
    <t>指定型番 : JAA26807CEZ424</t>
    <rPh sb="0" eb="2">
      <t>シテイ</t>
    </rPh>
    <rPh sb="2" eb="4">
      <t>カタバン</t>
    </rPh>
    <phoneticPr fontId="20"/>
  </si>
  <si>
    <t>(3)</t>
    <phoneticPr fontId="20"/>
  </si>
  <si>
    <t>判定は手動で入力する｡</t>
    <rPh sb="0" eb="2">
      <t>ハンテイ</t>
    </rPh>
    <rPh sb="3" eb="5">
      <t>シュドウ</t>
    </rPh>
    <rPh sb="6" eb="8">
      <t>ニュウリョク</t>
    </rPh>
    <phoneticPr fontId="20"/>
  </si>
  <si>
    <t>｢型番｣を入力する事により
自動で判定される｡</t>
    <rPh sb="1" eb="3">
      <t>カタバン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</si>
  <si>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測定値を入力する事により
自動で判定される｡</t>
    <rPh sb="0" eb="3">
      <t>ソクテイチ</t>
    </rPh>
    <rPh sb="4" eb="6">
      <t>ニュウリョク</t>
    </rPh>
    <rPh sb="8" eb="9">
      <t>コト</t>
    </rPh>
    <rPh sb="13" eb="15">
      <t>ジドウ</t>
    </rPh>
    <rPh sb="16" eb="18">
      <t>ハンテイ</t>
    </rPh>
    <phoneticPr fontId="20"/>
  </si>
  <si>
    <t>制動距離を入力する事により
自動で判定される｡</t>
    <rPh sb="0" eb="2">
      <t>セイドウ</t>
    </rPh>
    <rPh sb="2" eb="4">
      <t>キョリ</t>
    </rPh>
    <rPh sb="5" eb="7">
      <t>ニュウリョク</t>
    </rPh>
    <rPh sb="9" eb="10">
      <t>コト</t>
    </rPh>
    <rPh sb="14" eb="16">
      <t>ジドウ</t>
    </rPh>
    <rPh sb="17" eb="19">
      <t>ハンテイ</t>
    </rPh>
    <phoneticPr fontId="20"/>
  </si>
  <si>
    <t>号機</t>
    <rPh sb="0" eb="2">
      <t>ゴウキ</t>
    </rPh>
    <phoneticPr fontId="20"/>
  </si>
  <si>
    <t xml:space="preserve">登録番号 </t>
    <rPh sb="0" eb="2">
      <t>トウロク</t>
    </rPh>
    <rPh sb="2" eb="4">
      <t>バンゴウ</t>
    </rPh>
    <phoneticPr fontId="20"/>
  </si>
  <si>
    <t>年</t>
    <rPh sb="0" eb="1">
      <t>ネン</t>
    </rPh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</si>
  <si>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</si>
  <si>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</si>
  <si>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</si>
  <si>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？？</t>
    <phoneticPr fontId="20"/>
  </si>
  <si>
    <t>-</t>
    <phoneticPr fontId="20"/>
  </si>
  <si>
    <t>-</t>
    <phoneticPr fontId="20"/>
  </si>
  <si>
    <t>-</t>
    <phoneticPr fontId="20"/>
  </si>
  <si>
    <t>交換基準</t>
    <rPh sb="0" eb="2">
      <t>コウカン</t>
    </rPh>
    <rPh sb="2" eb="4">
      <t>キジュン</t>
    </rPh>
    <phoneticPr fontId="20"/>
  </si>
  <si>
    <t>S1,S2</t>
    <phoneticPr fontId="20"/>
  </si>
  <si>
    <t>万回</t>
    <rPh sb="0" eb="2">
      <t>マンカイ</t>
    </rPh>
    <phoneticPr fontId="20"/>
  </si>
  <si>
    <t>S1,S2 :</t>
    <phoneticPr fontId="20"/>
  </si>
  <si>
    <t>UDX:</t>
    <phoneticPr fontId="20"/>
  </si>
  <si>
    <t>UDX2:</t>
    <phoneticPr fontId="20"/>
  </si>
  <si>
    <t>UDX,UDX2:　</t>
    <phoneticPr fontId="20"/>
  </si>
  <si>
    <t>15年/1000万回</t>
    <rPh sb="2" eb="3">
      <t>ネン</t>
    </rPh>
    <rPh sb="8" eb="10">
      <t>マンカイ</t>
    </rPh>
    <phoneticPr fontId="20"/>
  </si>
  <si>
    <t>6年/100万回</t>
    <rPh sb="1" eb="2">
      <t>ネン</t>
    </rPh>
    <rPh sb="6" eb="8">
      <t>マンカイ</t>
    </rPh>
    <phoneticPr fontId="20"/>
  </si>
  <si>
    <t>UDX</t>
    <phoneticPr fontId="20"/>
  </si>
  <si>
    <t>UDX2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</si>
  <si>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</si>
  <si>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</si>
  <si>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経年及び起動回数を入力する事により自動で判定される｡</t>
    <rPh sb="0" eb="2">
      <t>ケイネン</t>
    </rPh>
    <rPh sb="2" eb="3">
      <t>オヨ</t>
    </rPh>
    <rPh sb="4" eb="6">
      <t>キドウ</t>
    </rPh>
    <rPh sb="6" eb="8">
      <t>カイスウ</t>
    </rPh>
    <rPh sb="17" eb="19">
      <t>ジドウ</t>
    </rPh>
    <phoneticPr fontId="20"/>
  </si>
  <si>
    <t>規定部品経過時間が交換基準を超えていること｡</t>
    <rPh sb="0" eb="2">
      <t>キテイ</t>
    </rPh>
    <rPh sb="2" eb="4">
      <t>ブヒン</t>
    </rPh>
    <rPh sb="4" eb="6">
      <t>ケイカ</t>
    </rPh>
    <rPh sb="6" eb="8">
      <t>ジカン</t>
    </rPh>
    <rPh sb="9" eb="11">
      <t>コウカン</t>
    </rPh>
    <rPh sb="11" eb="13">
      <t>キジュン</t>
    </rPh>
    <rPh sb="14" eb="15">
      <t>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</si>
  <si>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</si>
  <si>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mm未満であること｡</t>
    <rPh sb="2" eb="4">
      <t>ミマン</t>
    </rPh>
    <phoneticPr fontId="20"/>
  </si>
  <si>
    <t>正常に着床しないこと｡</t>
    <rPh sb="0" eb="2">
      <t>セイジョウ</t>
    </rPh>
    <rPh sb="3" eb="5">
      <t>チャクショウ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</si>
  <si>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</si>
  <si>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各階に走行させ着床させる｡</t>
    <rPh sb="0" eb="2">
      <t>カクカイ</t>
    </rPh>
    <rPh sb="3" eb="5">
      <t>ソウコウ</t>
    </rPh>
    <rPh sb="7" eb="9">
      <t>チャクショウ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</si>
  <si>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</si>
  <si>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走行中戸開時の動作確認</t>
    <rPh sb="0" eb="3">
      <t>ソウコウチュウ</t>
    </rPh>
    <rPh sb="3" eb="4">
      <t>ト</t>
    </rPh>
    <rPh sb="4" eb="5">
      <t>カイ</t>
    </rPh>
    <rPh sb="5" eb="6">
      <t>ジ</t>
    </rPh>
    <rPh sb="7" eb="9">
      <t>ドウサ</t>
    </rPh>
    <rPh sb="9" eb="11">
      <t>カクニン</t>
    </rPh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</si>
  <si>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</si>
  <si>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</si>
  <si>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プリント基盤｢GECB｣の型番を確認し、指定型番でないこと。</t>
    <rPh sb="4" eb="6">
      <t>キバン</t>
    </rPh>
    <rPh sb="13" eb="15">
      <t>カタバン</t>
    </rPh>
    <rPh sb="16" eb="18">
      <t>カクニン</t>
    </rPh>
    <rPh sb="20" eb="22">
      <t>シテイ</t>
    </rPh>
    <rPh sb="22" eb="24">
      <t>カタバン</t>
    </rPh>
    <phoneticPr fontId="20"/>
  </si>
  <si>
    <t>戸開走行
保護回路</t>
    <phoneticPr fontId="20"/>
  </si>
  <si>
    <t>規定値：</t>
    <rPh sb="0" eb="3">
      <t>キテイチ</t>
    </rPh>
    <phoneticPr fontId="20"/>
  </si>
  <si>
    <t>測定値：</t>
    <rPh sb="0" eb="3">
      <t>ソクテイチ</t>
    </rPh>
    <phoneticPr fontId="20"/>
  </si>
  <si>
    <t>mm</t>
    <phoneticPr fontId="20"/>
  </si>
  <si>
    <t>(5)</t>
    <phoneticPr fontId="20"/>
  </si>
  <si>
    <t>安全ﾌﾟﾛｸﾞﾗﾑﾊﾞｰｼﾞｮﾝ</t>
    <rPh sb="0" eb="2">
      <t>アンゼン</t>
    </rPh>
    <phoneticPr fontId="20"/>
  </si>
  <si>
    <t>ｴﾚﾍﾞｰﾀｰがﾄﾞｱｿﾞｰﾝ外にいる時に乗場戸の鍵を外す｡</t>
    <rPh sb="15" eb="16">
      <t>ソト</t>
    </rPh>
    <rPh sb="19" eb="20">
      <t>トキ</t>
    </rPh>
    <rPh sb="21" eb="23">
      <t>ノリバ</t>
    </rPh>
    <rPh sb="23" eb="24">
      <t>ト</t>
    </rPh>
    <rPh sb="25" eb="26">
      <t>カギ</t>
    </rPh>
    <rPh sb="27" eb="28">
      <t>ハズ</t>
    </rPh>
    <phoneticPr fontId="20"/>
  </si>
  <si>
    <t>電動機動力電源及びﾌﾞﾚｰｷの励磁ｺｲﾙ電源を遮断するﾘﾚｰ(S1.S2.UDX)が消磁しないこと｡ｴﾚﾍﾞｰﾀｰが停止しないこと｡</t>
    <rPh sb="0" eb="3">
      <t>デンドウキ</t>
    </rPh>
    <rPh sb="3" eb="5">
      <t>ドウリョク</t>
    </rPh>
    <rPh sb="5" eb="7">
      <t>デンゲン</t>
    </rPh>
    <rPh sb="7" eb="8">
      <t>オヨ</t>
    </rPh>
    <rPh sb="15" eb="17">
      <t>レイジ</t>
    </rPh>
    <rPh sb="20" eb="22">
      <t>デンゲン</t>
    </rPh>
    <rPh sb="23" eb="25">
      <t>シャダン</t>
    </rPh>
    <rPh sb="42" eb="43">
      <t>ケ</t>
    </rPh>
    <rPh sb="43" eb="44">
      <t xml:space="preserve">
</t>
    </rPh>
    <rPh sb="57" eb="59">
      <t>テイシ</t>
    </rPh>
    <rPh sb="59" eb="62">
      <t>ナイコト</t>
    </rPh>
    <phoneticPr fontId="20"/>
  </si>
  <si>
    <t>ﾊﾟｯﾄﾞの状況</t>
    <rPh sb="6" eb="8">
      <t>ジョウキョウ</t>
    </rPh>
    <phoneticPr fontId="20"/>
  </si>
  <si>
    <t>ﾌﾞﾚｰｷ動作感知装置</t>
    <rPh sb="5" eb="7">
      <t>ドウサ</t>
    </rPh>
    <rPh sb="7" eb="9">
      <t>カンチ</t>
    </rPh>
    <rPh sb="9" eb="11">
      <t>ソウチ</t>
    </rPh>
    <phoneticPr fontId="20"/>
  </si>
  <si>
    <t>ﾌﾞﾚｰｷ</t>
    <phoneticPr fontId="20"/>
  </si>
  <si>
    <t>ﾊﾟｯﾄﾞに欠損､割れがあること又はﾃﾞｨｽｸから剥離していること｡</t>
    <rPh sb="6" eb="8">
      <t>ケッソン</t>
    </rPh>
    <rPh sb="9" eb="10">
      <t>ワ</t>
    </rPh>
    <rPh sb="16" eb="17">
      <t>マタ</t>
    </rPh>
    <rPh sb="25" eb="27">
      <t>ハクリ</t>
    </rPh>
    <phoneticPr fontId="20"/>
  </si>
  <si>
    <t>ﾌﾞﾚｰｷが制動しないこと又はかごが規定の距離を超えていること｡</t>
    <rPh sb="6" eb="8">
      <t>セイドウ</t>
    </rPh>
    <rPh sb="13" eb="14">
      <t>マタ</t>
    </rPh>
    <rPh sb="18" eb="20">
      <t>キテイ</t>
    </rPh>
    <rPh sb="21" eb="23">
      <t>キョリ</t>
    </rPh>
    <rPh sb="24" eb="25">
      <t>コ</t>
    </rPh>
    <phoneticPr fontId="20"/>
  </si>
  <si>
    <t>かごの無積載上昇時のﾌﾞﾚｰｷ制動を確認する｡</t>
    <rPh sb="3" eb="4">
      <t>ム</t>
    </rPh>
    <rPh sb="4" eb="6">
      <t>セキサイ</t>
    </rPh>
    <rPh sb="6" eb="8">
      <t>ジョウショウ</t>
    </rPh>
    <rPh sb="8" eb="9">
      <t>ジ</t>
    </rPh>
    <rPh sb="15" eb="17">
      <t>セイドウ</t>
    </rPh>
    <rPh sb="18" eb="20">
      <t>カクニン</t>
    </rPh>
    <phoneticPr fontId="20"/>
  </si>
  <si>
    <t>ﾌﾞﾚｰｷ開及び閉時の動作信号が異なる信号であること｡</t>
    <rPh sb="5" eb="7">
      <t>オヨビ</t>
    </rPh>
    <rPh sb="8" eb="10">
      <t>トキノ</t>
    </rPh>
    <rPh sb="10" eb="12">
      <t>ドウサ</t>
    </rPh>
    <rPh sb="12" eb="15">
      <t>シンゴウガ</t>
    </rPh>
    <rPh sb="18" eb="20">
      <t>シンゴウ</t>
    </rPh>
    <rPh sb="19" eb="24">
      <t>コト</t>
    </rPh>
    <phoneticPr fontId="20"/>
  </si>
  <si>
    <t>発行 :令和　3年　1月　6日Ver.9</t>
    <rPh sb="4" eb="6">
      <t>レイワ</t>
    </rPh>
    <phoneticPr fontId="20"/>
  </si>
  <si>
    <t>(3)</t>
  </si>
  <si>
    <t>(4)</t>
  </si>
  <si>
    <t>検査項目プルダウン</t>
    <phoneticPr fontId="20"/>
  </si>
  <si>
    <t>ﾌﾞﾚｰｷ動作感知装置</t>
    <phoneticPr fontId="20"/>
  </si>
  <si>
    <t>制動力の状況</t>
    <phoneticPr fontId="20"/>
  </si>
  <si>
    <t>ﾊﾟｯﾄﾞの状況</t>
    <phoneticPr fontId="20"/>
  </si>
  <si>
    <t>(5)</t>
  </si>
  <si>
    <t>なし</t>
    <phoneticPr fontId="20"/>
  </si>
  <si>
    <t>規定部品の交換基準</t>
    <phoneticPr fontId="20"/>
  </si>
  <si>
    <t>規定部品の形式</t>
    <phoneticPr fontId="20"/>
  </si>
  <si>
    <t>部品</t>
    <phoneticPr fontId="20"/>
  </si>
  <si>
    <t>動作確認</t>
    <phoneticPr fontId="20"/>
  </si>
  <si>
    <t>取付けの状況</t>
    <phoneticPr fontId="20"/>
  </si>
  <si>
    <t>特定距離感知装置</t>
    <phoneticPr fontId="20"/>
  </si>
  <si>
    <t>長さ</t>
    <phoneticPr fontId="20"/>
  </si>
  <si>
    <t>つま先保護板</t>
    <phoneticPr fontId="20"/>
  </si>
  <si>
    <t>安全ﾌﾟﾛｸﾞﾗﾑﾊﾞｰｼﾞｮﾝ</t>
    <phoneticPr fontId="20"/>
  </si>
  <si>
    <t>走行中戸開時の動作確認</t>
    <phoneticPr fontId="20"/>
  </si>
  <si>
    <t>戸開走行保護回路</t>
    <phoneticPr fontId="20"/>
  </si>
  <si>
    <t>検査事項3</t>
  </si>
  <si>
    <t>検査事項2</t>
  </si>
  <si>
    <t>検査事項1</t>
    <phoneticPr fontId="20"/>
  </si>
  <si>
    <t>検査項目</t>
    <phoneticPr fontId="20"/>
  </si>
  <si>
    <t>■番号■</t>
    <rPh sb="1" eb="3">
      <t>バンゴウ</t>
    </rPh>
    <phoneticPr fontId="20"/>
  </si>
  <si>
    <t>GeN2 P</t>
    <phoneticPr fontId="20"/>
  </si>
  <si>
    <t>750kg</t>
    <phoneticPr fontId="20"/>
  </si>
  <si>
    <t>900kg</t>
    <phoneticPr fontId="20"/>
  </si>
  <si>
    <t>1000kg</t>
    <phoneticPr fontId="20"/>
  </si>
  <si>
    <t>通番</t>
    <rPh sb="0" eb="2">
      <t>ツウバン</t>
    </rPh>
    <phoneticPr fontId="29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</si>
  <si>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</si>
  <si>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</si>
  <si>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ENNNUN－0867</t>
    <phoneticPr fontId="20"/>
  </si>
  <si>
    <t>DBGP－2A</t>
    <phoneticPr fontId="20"/>
  </si>
  <si>
    <t>数式</t>
    <rPh sb="0" eb="2">
      <t>スウシキ</t>
    </rPh>
    <phoneticPr fontId="20"/>
  </si>
  <si>
    <t>入力規制</t>
    <rPh sb="0" eb="2">
      <t>ニュウリョク</t>
    </rPh>
    <rPh sb="2" eb="4">
      <t>キセイ</t>
    </rPh>
    <phoneticPr fontId="20"/>
  </si>
  <si>
    <t>建物名称　入力制限　半角カタカナ　削除のこと</t>
    <rPh sb="0" eb="2">
      <t>タテモノ</t>
    </rPh>
    <rPh sb="2" eb="4">
      <t>メイショウ</t>
    </rPh>
    <rPh sb="5" eb="7">
      <t>ニュウリョク</t>
    </rPh>
    <rPh sb="7" eb="9">
      <t>セイゲン</t>
    </rPh>
    <rPh sb="10" eb="12">
      <t>ハンカク</t>
    </rPh>
    <rPh sb="17" eb="19">
      <t>サクジョ</t>
    </rPh>
    <phoneticPr fontId="29"/>
  </si>
  <si>
    <t>GeN2 B</t>
    <phoneticPr fontId="20"/>
  </si>
  <si>
    <t>45m/min</t>
    <phoneticPr fontId="20"/>
  </si>
  <si>
    <t>60m/min</t>
    <phoneticPr fontId="20"/>
  </si>
  <si>
    <t>90m/min</t>
    <phoneticPr fontId="20"/>
  </si>
  <si>
    <t>105m/min</t>
    <phoneticPr fontId="20"/>
  </si>
  <si>
    <t>45m/m</t>
    <phoneticPr fontId="20"/>
  </si>
  <si>
    <t>60m/m</t>
    <phoneticPr fontId="20"/>
  </si>
  <si>
    <t>90m/m</t>
    <phoneticPr fontId="20"/>
  </si>
  <si>
    <t>105m/m</t>
    <phoneticPr fontId="20"/>
  </si>
  <si>
    <t>上記(1)～(5)の検査結果で｢否｣又は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16" eb="17">
      <t>イナ</t>
    </rPh>
    <rPh sb="18" eb="19">
      <t>マタ</t>
    </rPh>
    <rPh sb="20" eb="22">
      <t>ベッキ</t>
    </rPh>
    <rPh sb="22" eb="23">
      <t>ダイ</t>
    </rPh>
    <rPh sb="23" eb="25">
      <t>イチゴウ</t>
    </rPh>
    <rPh sb="45" eb="47">
      <t>ケンサ</t>
    </rPh>
    <rPh sb="47" eb="49">
      <t>ケッカ</t>
    </rPh>
    <rPh sb="51" eb="52">
      <t>ヨウ</t>
    </rPh>
    <rPh sb="52" eb="54">
      <t>ゼセイ</t>
    </rPh>
    <rPh sb="55" eb="56">
      <t>マタ</t>
    </rPh>
    <rPh sb="58" eb="59">
      <t>ヨウ</t>
    </rPh>
    <rPh sb="59" eb="61">
      <t>ジュウテン</t>
    </rPh>
    <rPh sb="61" eb="63">
      <t>テンケン</t>
    </rPh>
    <rPh sb="65" eb="67">
      <t>ハンテイ</t>
    </rPh>
    <rPh sb="70" eb="72">
      <t>バアイ</t>
    </rPh>
    <rPh sb="74" eb="76">
      <t>ベッキ</t>
    </rPh>
    <rPh sb="76" eb="77">
      <t>ダイ</t>
    </rPh>
    <rPh sb="77" eb="79">
      <t>イチゴウ</t>
    </rPh>
    <rPh sb="85" eb="86">
      <t>ト</t>
    </rPh>
    <rPh sb="86" eb="87">
      <t>カイ</t>
    </rPh>
    <rPh sb="87" eb="89">
      <t>ソウコウ</t>
    </rPh>
    <rPh sb="89" eb="91">
      <t>ホゴ</t>
    </rPh>
    <rPh sb="91" eb="93">
      <t>ソウチ</t>
    </rPh>
    <rPh sb="95" eb="97">
      <t>ケンサ</t>
    </rPh>
    <rPh sb="97" eb="99">
      <t>ケッカ</t>
    </rPh>
    <rPh sb="101" eb="102">
      <t>ヨウ</t>
    </rPh>
    <rPh sb="102" eb="104">
      <t>ゼセイ</t>
    </rPh>
    <rPh sb="105" eb="106">
      <t>マタ</t>
    </rPh>
    <rPh sb="108" eb="109">
      <t>ヨウ</t>
    </rPh>
    <rPh sb="109" eb="111">
      <t>ジュウテン</t>
    </rPh>
    <rPh sb="111" eb="113">
      <t>テンケン</t>
    </rPh>
    <rPh sb="115" eb="117">
      <t>ハンテイ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</si>
</sst>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1" fillId="0" borderId="0">
      <alignment vertical="center"/>
    </xf>
    <xf numFmtId="0" fontId="1" fillId="0" borderId="0">
      <alignment vertical="center"/>
    </xf>
  </cellStyleXfs>
  <cellXfs count="329">
    <xf numFmtId="0" fontId="0" fillId="0" borderId="0" xfId="0">
      <alignment vertical="center"/>
    </xf>
    <xf numFmtId="0" fontId="1" fillId="0" borderId="0" xfId="0" applyFont="1">
      <alignment vertical="center"/>
    </xf>
    <xf numFmtId="0" fontId="20" fillId="24" borderId="0" xfId="0" applyFont="1" applyFill="1">
      <alignment vertical="center"/>
    </xf>
    <xf numFmtId="0" fontId="20" fillId="25" borderId="0" xfId="0" applyFont="1" applyFill="1">
      <alignment vertical="center"/>
    </xf>
    <xf numFmtId="0" fontId="20" fillId="0" borderId="0" xfId="44" applyFont="1">
      <alignment vertical="center"/>
    </xf>
    <xf numFmtId="0" fontId="31" fillId="0" borderId="0" xfId="44" applyFont="1">
      <alignment vertical="center"/>
    </xf>
    <xf numFmtId="0" fontId="20" fillId="0" borderId="0" xfId="0" applyFont="1">
      <alignment vertical="center"/>
    </xf>
    <xf numFmtId="0" fontId="20" fillId="0" borderId="21" xfId="0" applyFont="1" applyBorder="1">
      <alignment vertical="center"/>
    </xf>
    <xf numFmtId="0" fontId="20" fillId="25" borderId="21" xfId="0" applyFont="1" applyFill="1" applyBorder="1">
      <alignment vertical="center"/>
    </xf>
    <xf numFmtId="3" fontId="20" fillId="0" borderId="0" xfId="0" applyNumberFormat="1" applyFont="1">
      <alignment vertical="center"/>
    </xf>
    <xf numFmtId="49" fontId="20" fillId="0" borderId="0" xfId="0" applyNumberFormat="1" applyFont="1">
      <alignment vertical="center"/>
    </xf>
    <xf numFmtId="49" fontId="20" fillId="0" borderId="21" xfId="0" applyNumberFormat="1" applyFont="1" applyBorder="1">
      <alignment vertical="center"/>
    </xf>
    <xf numFmtId="0" fontId="20" fillId="0" borderId="25" xfId="0" applyFont="1" applyBorder="1">
      <alignment vertical="center"/>
    </xf>
    <xf numFmtId="0" fontId="31" fillId="0" borderId="21" xfId="0" applyFont="1" applyBorder="1">
      <alignment vertical="center"/>
    </xf>
    <xf numFmtId="0" fontId="20" fillId="0" borderId="30" xfId="0" applyFont="1" applyBorder="1">
      <alignment vertical="center"/>
    </xf>
    <xf numFmtId="0" fontId="31" fillId="0" borderId="23" xfId="0" applyFont="1" applyBorder="1">
      <alignment vertical="center"/>
    </xf>
    <xf numFmtId="0" fontId="31" fillId="25" borderId="36" xfId="0" applyFont="1" applyFill="1" applyBorder="1">
      <alignment vertical="center"/>
    </xf>
    <xf numFmtId="0" fontId="31" fillId="25" borderId="37" xfId="0" applyFont="1" applyFill="1" applyBorder="1">
      <alignment vertical="center"/>
    </xf>
    <xf numFmtId="176" fontId="20" fillId="25" borderId="0" xfId="0" applyNumberFormat="1" applyFont="1" applyFill="1">
      <alignment vertical="center"/>
    </xf>
    <xf numFmtId="0" fontId="21" fillId="0" borderId="0" xfId="0" applyFont="1" applyAlignment="1" applyProtection="1">
      <alignment horizontal="right"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21" fillId="0" borderId="15" xfId="0" applyFont="1" applyBorder="1" applyAlignment="1" applyProtection="1">
      <protection locked="0" hidden="1"/>
    </xf>
    <xf numFmtId="0" fontId="22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locked="0" hidden="1"/>
    </xf>
    <xf numFmtId="0" fontId="21" fillId="0" borderId="0" xfId="0" applyFont="1" applyProtection="1">
      <alignment vertical="center"/>
      <protection hidden="1"/>
    </xf>
    <xf numFmtId="0" fontId="1" fillId="0" borderId="15" xfId="0" applyFont="1" applyBorder="1" applyProtection="1">
      <alignment vertical="center"/>
      <protection locked="0" hidden="1"/>
    </xf>
    <xf numFmtId="0" fontId="1" fillId="0" borderId="12" xfId="0" applyFont="1" applyBorder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19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0" fillId="0" borderId="0" xfId="0" applyProtection="1">
      <alignment vertic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vertical="center" shrinkToFit="1"/>
      <protection hidden="1"/>
    </xf>
    <xf numFmtId="0" fontId="21" fillId="0" borderId="10" xfId="0" applyFont="1" applyBorder="1" applyAlignment="1" applyProtection="1">
      <alignment vertical="center" shrinkToFit="1"/>
      <protection hidden="1"/>
    </xf>
    <xf numFmtId="0" fontId="21" fillId="0" borderId="10" xfId="0" applyFont="1" applyBorder="1" applyProtection="1">
      <alignment vertical="center"/>
      <protection locked="0" hidden="1"/>
    </xf>
    <xf numFmtId="0" fontId="21" fillId="0" borderId="15" xfId="0" applyFont="1" applyBorder="1" applyProtection="1">
      <alignment vertical="center"/>
      <protection locked="0" hidden="1"/>
    </xf>
    <xf numFmtId="0" fontId="1" fillId="0" borderId="14" xfId="0" applyFont="1" applyBorder="1" applyProtection="1">
      <alignment vertical="center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0" fontId="25" fillId="0" borderId="12" xfId="0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protection hidden="1"/>
    </xf>
    <xf numFmtId="0" fontId="7" fillId="0" borderId="16" xfId="0" applyFont="1" applyBorder="1" applyProtection="1">
      <alignment vertical="center"/>
      <protection hidden="1"/>
    </xf>
    <xf numFmtId="0" fontId="25" fillId="0" borderId="16" xfId="0" applyFont="1" applyBorder="1" applyProtection="1">
      <alignment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locked="0"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32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1" fillId="0" borderId="14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29" xfId="0" applyFont="1" applyBorder="1" applyProtection="1">
      <alignment vertical="center"/>
      <protection hidden="1"/>
    </xf>
    <xf numFmtId="0" fontId="21" fillId="0" borderId="26" xfId="0" applyFont="1" applyBorder="1" applyProtection="1">
      <alignment vertical="center"/>
      <protection hidden="1"/>
    </xf>
    <xf numFmtId="0" fontId="21" fillId="0" borderId="30" xfId="0" applyFont="1" applyBorder="1" applyProtection="1">
      <alignment vertical="center"/>
      <protection hidden="1"/>
    </xf>
    <xf numFmtId="0" fontId="21" fillId="0" borderId="22" xfId="0" applyFont="1" applyBorder="1" applyAlignment="1" applyProtection="1">
      <alignment horizontal="left" vertical="center" shrinkToFit="1"/>
      <protection locked="0" hidden="1"/>
    </xf>
    <xf numFmtId="0" fontId="1" fillId="0" borderId="23" xfId="0" applyFont="1" applyBorder="1" applyAlignment="1" applyProtection="1">
      <alignment horizontal="left" vertical="center" shrinkToFit="1"/>
      <protection locked="0" hidden="1"/>
    </xf>
    <xf numFmtId="0" fontId="1" fillId="0" borderId="24" xfId="0" applyFont="1" applyBorder="1" applyAlignment="1" applyProtection="1">
      <alignment horizontal="left" vertical="center" shrinkToFit="1"/>
      <protection locked="0" hidden="1"/>
    </xf>
    <xf numFmtId="0" fontId="1" fillId="0" borderId="19" xfId="0" applyFont="1" applyBorder="1" applyAlignment="1" applyProtection="1">
      <alignment horizontal="left" vertical="center" shrinkToFit="1"/>
      <protection locked="0" hidden="1"/>
    </xf>
    <xf numFmtId="0" fontId="1" fillId="0" borderId="15" xfId="0" applyFont="1" applyBorder="1" applyAlignment="1" applyProtection="1">
      <alignment horizontal="left" vertical="center" shrinkToFit="1"/>
      <protection locked="0" hidden="1"/>
    </xf>
    <xf numFmtId="0" fontId="1" fillId="0" borderId="20" xfId="0" applyFont="1" applyBorder="1" applyAlignment="1" applyProtection="1">
      <alignment horizontal="left" vertical="center" shrinkToFit="1"/>
      <protection locked="0" hidden="1"/>
    </xf>
    <xf numFmtId="0" fontId="21" fillId="0" borderId="23" xfId="0" applyFont="1" applyBorder="1" applyAlignment="1" applyProtection="1">
      <alignment horizontal="left" vertical="center" shrinkToFit="1"/>
      <protection locked="0" hidden="1"/>
    </xf>
    <xf numFmtId="0" fontId="21" fillId="0" borderId="24" xfId="0" applyFont="1" applyBorder="1" applyAlignment="1" applyProtection="1">
      <alignment horizontal="left" vertical="center" shrinkToFit="1"/>
      <protection locked="0" hidden="1"/>
    </xf>
    <xf numFmtId="0" fontId="21" fillId="0" borderId="19" xfId="0" applyFont="1" applyBorder="1" applyAlignment="1" applyProtection="1">
      <alignment horizontal="left" vertical="center" shrinkToFit="1"/>
      <protection locked="0" hidden="1"/>
    </xf>
    <xf numFmtId="0" fontId="21" fillId="0" borderId="15" xfId="0" applyFont="1" applyBorder="1" applyAlignment="1" applyProtection="1">
      <alignment horizontal="left" vertical="center" shrinkToFit="1"/>
      <protection locked="0" hidden="1"/>
    </xf>
    <xf numFmtId="0" fontId="21" fillId="0" borderId="20" xfId="0" applyFont="1" applyBorder="1" applyAlignment="1" applyProtection="1">
      <alignment horizontal="left" vertical="center" shrinkToFit="1"/>
      <protection locked="0" hidden="1"/>
    </xf>
    <xf numFmtId="0" fontId="21" fillId="0" borderId="25" xfId="0" applyFont="1" applyBorder="1" applyAlignment="1" applyProtection="1">
      <alignment horizontal="center" vertical="center"/>
      <protection hidden="1"/>
    </xf>
    <xf numFmtId="0" fontId="21" fillId="0" borderId="26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left" vertical="center" shrinkToFit="1"/>
      <protection locked="0" hidden="1"/>
    </xf>
    <xf numFmtId="0" fontId="21" fillId="0" borderId="0" xfId="0" applyFont="1" applyAlignment="1" applyProtection="1">
      <alignment horizontal="left" vertical="center" shrinkToFit="1"/>
      <protection locked="0" hidden="1"/>
    </xf>
    <xf numFmtId="0" fontId="21" fillId="0" borderId="13" xfId="0" applyFont="1" applyBorder="1" applyAlignment="1" applyProtection="1">
      <alignment horizontal="left" vertical="center" shrinkToFit="1"/>
      <protection locked="0" hidden="1"/>
    </xf>
    <xf numFmtId="0" fontId="21" fillId="0" borderId="22" xfId="0" applyFont="1" applyBorder="1" applyAlignment="1" applyProtection="1">
      <alignment vertical="center" wrapText="1"/>
      <protection hidden="1"/>
    </xf>
    <xf numFmtId="0" fontId="21" fillId="0" borderId="23" xfId="0" applyFont="1" applyBorder="1" applyProtection="1">
      <alignment vertical="center"/>
      <protection hidden="1"/>
    </xf>
    <xf numFmtId="0" fontId="21" fillId="0" borderId="24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19" xfId="0" applyFont="1" applyBorder="1" applyProtection="1">
      <alignment vertical="center"/>
      <protection hidden="1"/>
    </xf>
    <xf numFmtId="0" fontId="21" fillId="0" borderId="15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1" fillId="0" borderId="45" xfId="0" applyFont="1" applyBorder="1" applyAlignment="1" applyProtection="1">
      <alignment horizontal="center" vertical="center"/>
      <protection hidden="1"/>
    </xf>
    <xf numFmtId="0" fontId="1" fillId="0" borderId="46" xfId="0" applyFont="1" applyBorder="1" applyAlignment="1" applyProtection="1">
      <alignment horizontal="center" vertical="center"/>
      <protection hidden="1"/>
    </xf>
    <xf numFmtId="0" fontId="1" fillId="0" borderId="48" xfId="0" applyFont="1" applyBorder="1" applyAlignment="1" applyProtection="1">
      <alignment horizontal="center" vertical="center"/>
      <protection hidden="1"/>
    </xf>
    <xf numFmtId="0" fontId="1" fillId="0" borderId="49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" vertical="center"/>
      <protection hidden="1"/>
    </xf>
    <xf numFmtId="0" fontId="1" fillId="0" borderId="43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left" vertical="center" wrapText="1"/>
      <protection hidden="1"/>
    </xf>
    <xf numFmtId="0" fontId="21" fillId="0" borderId="15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1" fillId="0" borderId="45" xfId="0" applyFont="1" applyBorder="1" applyAlignment="1" applyProtection="1">
      <alignment horizontal="center" vertical="center"/>
      <protection locked="0" hidden="1"/>
    </xf>
    <xf numFmtId="0" fontId="1" fillId="0" borderId="46" xfId="0" applyFont="1" applyBorder="1" applyAlignment="1" applyProtection="1">
      <alignment horizontal="center" vertical="center"/>
      <protection locked="0" hidden="1"/>
    </xf>
    <xf numFmtId="0" fontId="1" fillId="0" borderId="48" xfId="0" applyFont="1" applyBorder="1" applyAlignment="1" applyProtection="1">
      <alignment horizontal="center" vertical="center"/>
      <protection locked="0" hidden="1"/>
    </xf>
    <xf numFmtId="0" fontId="1" fillId="0" borderId="49" xfId="0" applyFont="1" applyBorder="1" applyAlignment="1" applyProtection="1">
      <alignment horizontal="center" vertical="center"/>
      <protection locked="0" hidden="1"/>
    </xf>
    <xf numFmtId="0" fontId="1" fillId="0" borderId="51" xfId="0" applyFont="1" applyBorder="1" applyAlignment="1" applyProtection="1">
      <alignment horizontal="center" vertical="center"/>
      <protection locked="0" hidden="1"/>
    </xf>
    <xf numFmtId="0" fontId="1" fillId="0" borderId="52" xfId="0" applyFont="1" applyBorder="1" applyAlignment="1" applyProtection="1">
      <alignment horizontal="center" vertical="center"/>
      <protection locked="0"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center" vertical="center" shrinkToFit="1"/>
      <protection locked="0" hidden="1"/>
    </xf>
    <xf numFmtId="0" fontId="21" fillId="0" borderId="23" xfId="0" applyFont="1" applyBorder="1" applyAlignment="1" applyProtection="1">
      <alignment horizontal="center" vertical="center" shrinkToFit="1"/>
      <protection locked="0" hidden="1"/>
    </xf>
    <xf numFmtId="0" fontId="21" fillId="0" borderId="24" xfId="0" applyFont="1" applyBorder="1" applyAlignment="1" applyProtection="1">
      <alignment horizontal="center" vertical="center" shrinkToFit="1"/>
      <protection locked="0" hidden="1"/>
    </xf>
    <xf numFmtId="0" fontId="21" fillId="0" borderId="19" xfId="0" applyFont="1" applyBorder="1" applyAlignment="1" applyProtection="1">
      <alignment horizontal="center" vertical="center" shrinkToFit="1"/>
      <protection locked="0" hidden="1"/>
    </xf>
    <xf numFmtId="0" fontId="21" fillId="0" borderId="15" xfId="0" applyFont="1" applyBorder="1" applyAlignment="1" applyProtection="1">
      <alignment horizontal="center" vertical="center" shrinkToFit="1"/>
      <protection locked="0" hidden="1"/>
    </xf>
    <xf numFmtId="0" fontId="21" fillId="0" borderId="20" xfId="0" applyFont="1" applyBorder="1" applyAlignment="1" applyProtection="1">
      <alignment horizontal="center" vertical="center" shrinkToFit="1"/>
      <protection locked="0" hidden="1"/>
    </xf>
    <xf numFmtId="0" fontId="21" fillId="0" borderId="22" xfId="0" applyFont="1" applyBorder="1" applyProtection="1">
      <alignment vertical="center"/>
      <protection hidden="1"/>
    </xf>
    <xf numFmtId="0" fontId="1" fillId="0" borderId="38" xfId="0" applyFont="1" applyBorder="1" applyAlignment="1" applyProtection="1">
      <alignment horizontal="center" vertical="center"/>
      <protection locked="0" hidden="1"/>
    </xf>
    <xf numFmtId="0" fontId="1" fillId="0" borderId="39" xfId="0" applyFont="1" applyBorder="1" applyAlignment="1" applyProtection="1">
      <alignment horizontal="center" vertical="center"/>
      <protection locked="0" hidden="1"/>
    </xf>
    <xf numFmtId="0" fontId="1" fillId="0" borderId="47" xfId="0" applyFont="1" applyBorder="1" applyAlignment="1" applyProtection="1">
      <alignment horizontal="center" vertical="center"/>
      <protection locked="0" hidden="1"/>
    </xf>
    <xf numFmtId="0" fontId="1" fillId="0" borderId="41" xfId="0" applyFont="1" applyBorder="1" applyAlignment="1" applyProtection="1">
      <alignment horizontal="center" vertical="center"/>
      <protection locked="0" hidden="1"/>
    </xf>
    <xf numFmtId="0" fontId="1" fillId="0" borderId="42" xfId="0" applyFont="1" applyBorder="1" applyAlignment="1" applyProtection="1">
      <alignment horizontal="center" vertical="center"/>
      <protection locked="0" hidden="1"/>
    </xf>
    <xf numFmtId="0" fontId="1" fillId="0" borderId="40" xfId="0" applyFont="1" applyBorder="1" applyAlignment="1" applyProtection="1">
      <alignment horizontal="center" vertical="center"/>
      <protection locked="0" hidden="1"/>
    </xf>
    <xf numFmtId="0" fontId="1" fillId="0" borderId="43" xfId="0" applyFont="1" applyBorder="1" applyAlignment="1" applyProtection="1">
      <alignment horizontal="center" vertical="center"/>
      <protection locked="0"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19" xfId="0" applyFont="1" applyBorder="1" applyAlignment="1" applyProtection="1">
      <alignment horizontal="left" vertical="center"/>
      <protection hidden="1"/>
    </xf>
    <xf numFmtId="0" fontId="21" fillId="0" borderId="15" xfId="0" applyFont="1" applyBorder="1" applyAlignment="1" applyProtection="1">
      <alignment horizontal="left" vertical="center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25" xfId="0" applyFont="1" applyBorder="1" applyAlignment="1" applyProtection="1">
      <alignment vertical="center" shrinkToFit="1"/>
      <protection locked="0" hidden="1"/>
    </xf>
    <xf numFmtId="0" fontId="21" fillId="0" borderId="30" xfId="0" applyFont="1" applyBorder="1" applyAlignment="1" applyProtection="1">
      <alignment vertical="center" shrinkToFit="1"/>
      <protection locked="0" hidden="1"/>
    </xf>
    <xf numFmtId="0" fontId="21" fillId="0" borderId="23" xfId="0" applyFont="1" applyBorder="1" applyAlignment="1" applyProtection="1">
      <alignment vertical="center" wrapText="1"/>
      <protection hidden="1"/>
    </xf>
    <xf numFmtId="0" fontId="21" fillId="0" borderId="21" xfId="0" applyFont="1" applyBorder="1" applyAlignment="1" applyProtection="1">
      <alignment vertical="center" wrapText="1"/>
      <protection hidden="1"/>
    </xf>
    <xf numFmtId="0" fontId="21" fillId="0" borderId="21" xfId="0" applyFont="1" applyBorder="1" applyProtection="1">
      <alignment vertical="center"/>
      <protection hidden="1"/>
    </xf>
    <xf numFmtId="0" fontId="21" fillId="0" borderId="26" xfId="0" applyFont="1" applyBorder="1" applyAlignment="1" applyProtection="1">
      <alignment vertical="center" shrinkToFit="1"/>
      <protection locked="0"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15" xfId="0" applyFont="1" applyBorder="1" applyAlignment="1" applyProtection="1">
      <alignment horizontal="center" vertical="center"/>
      <protection locked="0"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23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1" fillId="0" borderId="51" xfId="0" applyFont="1" applyBorder="1" applyAlignment="1" applyProtection="1">
      <alignment horizontal="center" vertical="center"/>
      <protection hidden="1"/>
    </xf>
    <xf numFmtId="0" fontId="1" fillId="0" borderId="52" xfId="0" applyFont="1" applyBorder="1" applyAlignment="1" applyProtection="1">
      <alignment horizontal="center" vertical="center"/>
      <protection hidden="1"/>
    </xf>
    <xf numFmtId="0" fontId="21" fillId="0" borderId="25" xfId="0" applyFont="1" applyBorder="1" applyAlignment="1" applyProtection="1">
      <alignment horizontal="left" vertical="center" shrinkToFit="1"/>
      <protection locked="0" hidden="1"/>
    </xf>
    <xf numFmtId="0" fontId="21" fillId="0" borderId="26" xfId="0" applyFont="1" applyBorder="1" applyAlignment="1" applyProtection="1">
      <alignment horizontal="left" vertical="center" shrinkToFit="1"/>
      <protection locked="0" hidden="1"/>
    </xf>
    <xf numFmtId="0" fontId="21" fillId="0" borderId="30" xfId="0" applyFont="1" applyBorder="1" applyAlignment="1" applyProtection="1">
      <alignment horizontal="left" vertical="center" shrinkToFit="1"/>
      <protection locked="0" hidden="1"/>
    </xf>
    <xf numFmtId="176" fontId="21" fillId="0" borderId="0" xfId="0" applyNumberFormat="1" applyFont="1" applyAlignment="1" applyProtection="1">
      <alignment horizontal="left"/>
      <protection locked="0" hidden="1"/>
    </xf>
    <xf numFmtId="0" fontId="21" fillId="0" borderId="0" xfId="0" applyFont="1" applyAlignment="1" applyProtection="1">
      <alignment horizontal="left"/>
      <protection hidden="1"/>
    </xf>
    <xf numFmtId="49" fontId="21" fillId="0" borderId="22" xfId="0" applyNumberFormat="1" applyFont="1" applyBorder="1" applyAlignment="1" applyProtection="1">
      <alignment horizontal="center" vertical="center"/>
      <protection hidden="1"/>
    </xf>
    <xf numFmtId="49" fontId="21" fillId="0" borderId="24" xfId="0" applyNumberFormat="1" applyFont="1" applyBorder="1" applyAlignment="1" applyProtection="1">
      <alignment horizontal="center" vertical="center"/>
      <protection hidden="1"/>
    </xf>
    <xf numFmtId="49" fontId="21" fillId="0" borderId="12" xfId="0" applyNumberFormat="1" applyFont="1" applyBorder="1" applyAlignment="1" applyProtection="1">
      <alignment horizontal="center" vertical="center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49" fontId="21" fillId="0" borderId="19" xfId="0" applyNumberFormat="1" applyFont="1" applyBorder="1" applyAlignment="1" applyProtection="1">
      <alignment horizontal="center" vertical="center"/>
      <protection hidden="1"/>
    </xf>
    <xf numFmtId="49" fontId="21" fillId="0" borderId="20" xfId="0" applyNumberFormat="1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18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1" fillId="0" borderId="18" xfId="0" applyFont="1" applyBorder="1" applyAlignment="1" applyProtection="1">
      <alignment horizontal="left" vertical="center" wrapText="1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vertical="center" wrapText="1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1" fillId="0" borderId="0" xfId="0" applyFont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44" xfId="0" applyFont="1" applyBorder="1" applyAlignment="1" applyProtection="1">
      <alignment horizontal="center" vertical="center"/>
      <protection locked="0" hidden="1"/>
    </xf>
    <xf numFmtId="0" fontId="1" fillId="0" borderId="50" xfId="0" applyFont="1" applyBorder="1" applyAlignment="1" applyProtection="1">
      <alignment horizontal="center" vertical="center"/>
      <protection locked="0" hidden="1"/>
    </xf>
    <xf numFmtId="0" fontId="21" fillId="0" borderId="33" xfId="0" applyFont="1" applyBorder="1" applyAlignment="1" applyProtection="1">
      <alignment horizontal="left" vertical="center"/>
      <protection hidden="1"/>
    </xf>
    <xf numFmtId="0" fontId="21" fillId="0" borderId="34" xfId="0" applyFont="1" applyBorder="1" applyAlignment="1" applyProtection="1">
      <alignment horizontal="left" vertical="center"/>
      <protection hidden="1"/>
    </xf>
    <xf numFmtId="0" fontId="21" fillId="0" borderId="35" xfId="0" applyFont="1" applyBorder="1" applyAlignment="1" applyProtection="1">
      <alignment vertical="center" wrapText="1"/>
      <protection hidden="1"/>
    </xf>
    <xf numFmtId="0" fontId="1" fillId="0" borderId="33" xfId="0" applyFont="1" applyBorder="1" applyProtection="1">
      <alignment vertical="center"/>
      <protection hidden="1"/>
    </xf>
    <xf numFmtId="0" fontId="1" fillId="0" borderId="34" xfId="0" applyFont="1" applyBorder="1" applyProtection="1">
      <alignment vertical="center"/>
      <protection hidden="1"/>
    </xf>
    <xf numFmtId="0" fontId="1" fillId="0" borderId="35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0" fillId="0" borderId="0" xfId="0" applyProtection="1">
      <alignment vertical="center"/>
      <protection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1" fillId="0" borderId="47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hidden="1"/>
    </xf>
    <xf numFmtId="176" fontId="1" fillId="0" borderId="0" xfId="0" applyNumberFormat="1" applyFont="1" applyAlignment="1" applyProtection="1">
      <alignment horizontal="right"/>
      <protection locked="0" hidden="1"/>
    </xf>
    <xf numFmtId="176" fontId="1" fillId="0" borderId="15" xfId="0" applyNumberFormat="1" applyFont="1" applyBorder="1" applyAlignment="1" applyProtection="1">
      <alignment horizontal="right"/>
      <protection locked="0"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14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12" xfId="0" applyFont="1" applyBorder="1" applyAlignment="1" applyProtection="1">
      <alignment horizontal="right"/>
      <protection hidden="1"/>
    </xf>
    <xf numFmtId="0" fontId="25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11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21" fillId="0" borderId="14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15" xfId="0" applyFont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Protection="1">
      <alignment vertical="center"/>
      <protection hidden="1"/>
    </xf>
    <xf numFmtId="0" fontId="1" fillId="0" borderId="31" xfId="0" applyFont="1" applyBorder="1" applyProtection="1">
      <alignment vertical="center"/>
      <protection hidden="1"/>
    </xf>
    <xf numFmtId="0" fontId="1" fillId="0" borderId="27" xfId="0" applyFont="1" applyBorder="1" applyProtection="1">
      <alignment vertical="center"/>
      <protection hidden="1"/>
    </xf>
    <xf numFmtId="0" fontId="23" fillId="0" borderId="28" xfId="0" applyFont="1" applyBorder="1" applyAlignment="1" applyProtection="1">
      <alignment horizontal="center" vertical="center"/>
      <protection hidden="1"/>
    </xf>
    <xf numFmtId="0" fontId="23" fillId="0" borderId="27" xfId="0" applyFont="1" applyBorder="1" applyAlignment="1" applyProtection="1">
      <alignment horizontal="center" vertical="center"/>
      <protection hidden="1"/>
    </xf>
    <xf numFmtId="0" fontId="0" fillId="0" borderId="15" xfId="0" applyBorder="1" applyProtection="1">
      <alignment vertical="center"/>
      <protection hidden="1"/>
    </xf>
    <xf numFmtId="0" fontId="21" fillId="0" borderId="25" xfId="0" applyFont="1" applyBorder="1" applyAlignment="1" applyProtection="1">
      <alignment horizontal="left"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1" fillId="0" borderId="26" xfId="0" applyFont="1" applyBorder="1" applyAlignment="1" applyProtection="1">
      <alignment horizontal="left" vertical="center"/>
      <protection hidden="1"/>
    </xf>
    <xf numFmtId="0" fontId="21" fillId="0" borderId="25" xfId="0" applyFont="1" applyBorder="1" applyProtection="1">
      <alignment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1" fillId="0" borderId="26" xfId="0" applyFont="1" applyBorder="1" applyProtection="1">
      <alignment vertical="center"/>
      <protection hidden="1"/>
    </xf>
    <xf numFmtId="0" fontId="21" fillId="0" borderId="29" xfId="0" applyFont="1" applyBorder="1" applyAlignment="1" applyProtection="1">
      <alignment horizontal="left" vertical="center" wrapText="1"/>
      <protection hidden="1"/>
    </xf>
    <xf numFmtId="0" fontId="21" fillId="0" borderId="29" xfId="0" applyFont="1" applyBorder="1" applyAlignment="1" applyProtection="1">
      <alignment horizontal="left" vertical="center"/>
      <protection hidden="1"/>
    </xf>
    <xf numFmtId="0" fontId="21" fillId="0" borderId="26" xfId="0" applyFont="1" applyBorder="1" applyAlignment="1" applyProtection="1">
      <alignment horizontal="left" vertical="center" wrapText="1"/>
      <protection hidden="1"/>
    </xf>
    <xf numFmtId="0" fontId="21" fillId="0" borderId="26" xfId="0" applyFont="1" applyBorder="1" applyAlignment="1" applyProtection="1">
      <alignment horizontal="left" vertical="center"/>
      <protection hidden="1"/>
    </xf>
    <xf numFmtId="0" fontId="21" fillId="0" borderId="30" xfId="0" applyFont="1" applyBorder="1" applyAlignment="1" applyProtection="1">
      <alignment horizontal="left" vertical="center"/>
      <protection hidden="1"/>
    </xf>
    <xf numFmtId="0" fontId="0" fillId="0" borderId="23" xfId="0" applyBorder="1" applyProtection="1">
      <alignment vertical="center"/>
      <protection hidden="1"/>
    </xf>
    <xf numFmtId="0" fontId="1" fillId="0" borderId="23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38" xfId="0" quotePrefix="1" applyFont="1" applyBorder="1" applyAlignment="1" applyProtection="1">
      <alignment horizontal="center" vertical="center"/>
      <protection locked="0" hidden="1"/>
    </xf>
    <xf numFmtId="0" fontId="1" fillId="0" borderId="50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/>
      <protection hidden="1"/>
    </xf>
    <xf numFmtId="0" fontId="1" fillId="0" borderId="24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1" fillId="0" borderId="18" xfId="0" applyFont="1" applyBorder="1" applyProtection="1">
      <alignment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protection hidden="1"/>
    </xf>
    <xf numFmtId="0" fontId="21" fillId="0" borderId="15" xfId="0" applyFont="1" applyBorder="1" applyAlignment="1" applyProtection="1">
      <protection hidden="1"/>
    </xf>
    <xf numFmtId="0" fontId="26" fillId="0" borderId="23" xfId="0" applyFont="1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left"/>
      <protection locked="0" hidden="1"/>
    </xf>
    <xf numFmtId="0" fontId="1" fillId="0" borderId="15" xfId="0" applyFont="1" applyBorder="1" applyAlignment="1" applyProtection="1">
      <alignment horizontal="left"/>
      <protection locked="0" hidden="1"/>
    </xf>
    <xf numFmtId="0" fontId="1" fillId="0" borderId="19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5" xfId="0" applyFont="1" applyBorder="1" applyAlignment="1" applyProtection="1">
      <alignment horizontal="left" shrinkToFit="1"/>
      <protection locked="0" hidden="1"/>
    </xf>
    <xf numFmtId="0" fontId="21" fillId="0" borderId="0" xfId="0" applyFont="1" applyAlignment="1" applyProtection="1">
      <protection hidden="1"/>
    </xf>
    <xf numFmtId="0" fontId="21" fillId="0" borderId="0" xfId="0" applyFont="1" applyAlignment="1" applyProtection="1">
      <protection locked="0" hidden="1"/>
    </xf>
    <xf numFmtId="0" fontId="0" fillId="0" borderId="0" xfId="0" applyProtection="1">
      <alignment vertical="center"/>
      <protection locked="0" hidden="1"/>
    </xf>
    <xf numFmtId="0" fontId="21" fillId="0" borderId="15" xfId="0" applyFont="1" applyBorder="1" applyAlignment="1" applyProtection="1">
      <protection locked="0" hidden="1"/>
    </xf>
    <xf numFmtId="0" fontId="0" fillId="0" borderId="15" xfId="0" applyBorder="1" applyProtection="1">
      <alignment vertical="center"/>
      <protection locked="0" hidden="1"/>
    </xf>
    <xf numFmtId="0" fontId="0" fillId="0" borderId="0" xfId="0" applyAlignment="1" applyProtection="1">
      <protection locked="0" hidden="1"/>
    </xf>
    <xf numFmtId="0" fontId="0" fillId="0" borderId="15" xfId="0" applyBorder="1" applyAlignment="1" applyProtection="1">
      <protection locked="0"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15" xfId="0" applyFont="1" applyBorder="1" applyAlignment="1" applyProtection="1">
      <alignment horizontal="center"/>
      <protection locked="0" hidden="1"/>
    </xf>
    <xf numFmtId="0" fontId="21" fillId="0" borderId="32" xfId="0" applyFont="1" applyBorder="1" applyProtection="1">
      <alignment vertical="center"/>
      <protection hidden="1"/>
    </xf>
    <xf numFmtId="0" fontId="21" fillId="0" borderId="12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1" fillId="0" borderId="23" xfId="0" applyFont="1" applyBorder="1" applyAlignment="1" applyProtection="1">
      <alignment horizontal="center" vertical="center"/>
      <protection locked="0" hidden="1"/>
    </xf>
    <xf numFmtId="0" fontId="21" fillId="0" borderId="22" xfId="0" applyFont="1" applyBorder="1" applyAlignment="1" applyProtection="1">
      <alignment horizontal="left" vertical="center" shrinkToFit="1"/>
      <protection hidden="1"/>
    </xf>
    <xf numFmtId="0" fontId="21" fillId="0" borderId="23" xfId="0" applyFont="1" applyBorder="1" applyAlignment="1" applyProtection="1">
      <alignment horizontal="left" vertical="center" shrinkToFit="1"/>
      <protection hidden="1"/>
    </xf>
    <xf numFmtId="0" fontId="21" fillId="0" borderId="24" xfId="0" applyFont="1" applyBorder="1" applyAlignment="1" applyProtection="1">
      <alignment horizontal="left" vertical="center" shrinkToFit="1"/>
      <protection hidden="1"/>
    </xf>
    <xf numFmtId="0" fontId="21" fillId="0" borderId="19" xfId="0" applyFont="1" applyBorder="1" applyAlignment="1" applyProtection="1">
      <alignment horizontal="left" vertical="center" shrinkToFit="1"/>
      <protection hidden="1"/>
    </xf>
    <xf numFmtId="0" fontId="21" fillId="0" borderId="15" xfId="0" applyFont="1" applyBorder="1" applyAlignment="1" applyProtection="1">
      <alignment horizontal="left" vertical="center" shrinkToFit="1"/>
      <protection hidden="1"/>
    </xf>
    <xf numFmtId="0" fontId="21" fillId="0" borderId="20" xfId="0" applyFont="1" applyBorder="1" applyAlignment="1" applyProtection="1">
      <alignment horizontal="left" vertical="center" shrinkToFit="1"/>
      <protection hidden="1"/>
    </xf>
    <xf numFmtId="176" fontId="21" fillId="0" borderId="0" xfId="0" applyNumberFormat="1" applyFont="1" applyAlignment="1" applyProtection="1">
      <alignment horizontal="center"/>
      <protection hidden="1"/>
    </xf>
    <xf numFmtId="176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21" fillId="0" borderId="22" xfId="0" applyNumberFormat="1" applyFont="1" applyBorder="1" applyProtection="1">
      <alignment vertical="center"/>
      <protection hidden="1"/>
    </xf>
    <xf numFmtId="49" fontId="21" fillId="0" borderId="24" xfId="0" applyNumberFormat="1" applyFont="1" applyBorder="1" applyProtection="1">
      <alignment vertical="center"/>
      <protection hidden="1"/>
    </xf>
    <xf numFmtId="49" fontId="21" fillId="0" borderId="12" xfId="0" applyNumberFormat="1" applyFont="1" applyBorder="1" applyProtection="1">
      <alignment vertical="center"/>
      <protection hidden="1"/>
    </xf>
    <xf numFmtId="49" fontId="21" fillId="0" borderId="13" xfId="0" applyNumberFormat="1" applyFont="1" applyBorder="1" applyProtection="1">
      <alignment vertical="center"/>
      <protection hidden="1"/>
    </xf>
    <xf numFmtId="49" fontId="21" fillId="0" borderId="19" xfId="0" applyNumberFormat="1" applyFont="1" applyBorder="1" applyProtection="1">
      <alignment vertical="center"/>
      <protection hidden="1"/>
    </xf>
    <xf numFmtId="49" fontId="21" fillId="0" borderId="20" xfId="0" applyNumberFormat="1" applyFont="1" applyBorder="1" applyProtection="1">
      <alignment vertical="center"/>
      <protection hidden="1"/>
    </xf>
    <xf numFmtId="0" fontId="24" fillId="0" borderId="12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/>
      <protection hidden="1"/>
    </xf>
    <xf numFmtId="0" fontId="24" fillId="0" borderId="19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left" vertical="center" shrinkToFit="1"/>
      <protection locked="0" hidden="1"/>
    </xf>
    <xf numFmtId="0" fontId="1" fillId="0" borderId="0" xfId="0" applyFont="1" applyAlignment="1" applyProtection="1">
      <alignment horizontal="left" vertical="center" shrinkToFit="1"/>
      <protection locked="0" hidden="1"/>
    </xf>
    <xf numFmtId="0" fontId="1" fillId="0" borderId="13" xfId="0" applyFont="1" applyBorder="1" applyAlignment="1" applyProtection="1">
      <alignment horizontal="left" vertical="center" shrinkToFit="1"/>
      <protection locked="0"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B317AE19-374D-47D3-BADA-E66D5585CA3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60C4DB59-C7B4-4A7C-9074-72DF9364FC20}"/>
    <cellStyle name="標準 3" xfId="43" xr:uid="{CAF6A70B-225D-4790-B473-A241E29CD202}"/>
    <cellStyle name="良い" xfId="41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O860"/>
  <sheetViews>
    <sheetView showGridLines="0" showRowColHeaders="0" tabSelected="1" zoomScale="124" zoomScaleNormal="124" zoomScaleSheetLayoutView="130" workbookViewId="0">
      <selection activeCell="BW10" sqref="BW10:BZ11"/>
    </sheetView>
  </sheetViews>
  <sheetFormatPr defaultColWidth="0" defaultRowHeight="13" zeroHeight="1" x14ac:dyDescent="0.2"/>
  <cols>
    <col min="1" max="6" width="1.6328125" style="20" customWidth="1"/>
    <col min="7" max="82" width="1.26953125" style="20" customWidth="1"/>
    <col min="83" max="98" width="1.08984375" style="20" customWidth="1"/>
    <col min="99" max="99" width="5.6328125" style="20" customWidth="1"/>
    <col min="100" max="101" width="1.08984375" style="1" hidden="1" customWidth="1"/>
    <col min="102" max="102" width="5.6328125" style="1" hidden="1" customWidth="1"/>
    <col min="103" max="103" width="5" style="6" hidden="1" customWidth="1"/>
    <col min="104" max="104" width="5.08984375" style="6" hidden="1" customWidth="1"/>
    <col min="105" max="106" width="10.08984375" style="6" hidden="1" customWidth="1"/>
    <col min="107" max="107" width="12.453125" style="6" hidden="1" customWidth="1"/>
    <col min="108" max="108" width="9.90625" style="6" hidden="1" customWidth="1"/>
    <col min="109" max="109" width="7.08984375" style="6" hidden="1" customWidth="1"/>
    <col min="110" max="112" width="2.08984375" style="6" hidden="1" customWidth="1"/>
    <col min="113" max="119" width="5.6328125" style="1" hidden="1" customWidth="1"/>
    <col min="120" max="16384" width="9" style="1" hidden="1"/>
  </cols>
  <sheetData>
    <row r="1" spans="3:110" ht="8.15" customHeight="1" x14ac:dyDescent="0.2">
      <c r="CY1" s="2" t="s">
        <v>133</v>
      </c>
    </row>
    <row r="2" spans="3:110" ht="8.15" customHeight="1" x14ac:dyDescent="0.2">
      <c r="C2" s="168" t="s">
        <v>15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8"/>
      <c r="CD2" s="168"/>
      <c r="CY2" s="3" t="s">
        <v>132</v>
      </c>
    </row>
    <row r="3" spans="3:110" ht="8.15" customHeight="1" x14ac:dyDescent="0.2"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Y3" s="4"/>
    </row>
    <row r="4" spans="3:110" ht="8.15" customHeight="1" x14ac:dyDescent="0.2">
      <c r="R4" s="70" t="s">
        <v>128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69" t="s">
        <v>130</v>
      </c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70" t="s">
        <v>129</v>
      </c>
      <c r="AP4" s="70"/>
      <c r="AQ4" s="70"/>
      <c r="AR4" s="70"/>
      <c r="AS4" s="70"/>
      <c r="AT4" s="70"/>
      <c r="AU4" s="70"/>
      <c r="AV4" s="70"/>
      <c r="AW4" s="70"/>
      <c r="AX4" s="70" t="s">
        <v>131</v>
      </c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68" t="s">
        <v>98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Y4" s="4"/>
    </row>
    <row r="5" spans="3:110" ht="8.15" customHeight="1" x14ac:dyDescent="0.2"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Y5" s="4"/>
    </row>
    <row r="6" spans="3:110" ht="8.15" customHeight="1" x14ac:dyDescent="0.2">
      <c r="C6" s="21"/>
      <c r="D6" s="290" t="s">
        <v>30</v>
      </c>
      <c r="E6" s="290"/>
      <c r="F6" s="290"/>
      <c r="G6" s="290"/>
      <c r="H6" s="290"/>
      <c r="I6" s="290"/>
      <c r="J6" s="290"/>
      <c r="K6" s="290"/>
      <c r="L6" s="290"/>
      <c r="M6" s="290"/>
      <c r="N6" s="247" t="s">
        <v>31</v>
      </c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1"/>
      <c r="AN6" s="21"/>
      <c r="AO6" s="290" t="s">
        <v>32</v>
      </c>
      <c r="AP6" s="213"/>
      <c r="AQ6" s="213"/>
      <c r="AR6" s="213"/>
      <c r="AS6" s="213"/>
      <c r="AT6" s="213"/>
      <c r="AU6" s="297"/>
      <c r="AV6" s="297"/>
      <c r="AW6" s="297"/>
      <c r="AX6" s="297"/>
      <c r="AY6" s="297"/>
      <c r="AZ6" s="297"/>
      <c r="BA6" s="297"/>
      <c r="BB6" s="297"/>
      <c r="BC6" s="297"/>
      <c r="BD6" s="297"/>
      <c r="BE6" s="297"/>
      <c r="BF6" s="19"/>
      <c r="BG6" s="19"/>
      <c r="BH6" s="19"/>
      <c r="BI6" s="19"/>
      <c r="BJ6" s="19"/>
      <c r="BK6" s="19"/>
      <c r="BL6" s="21"/>
      <c r="CY6" s="4"/>
    </row>
    <row r="7" spans="3:110" ht="8.15" customHeight="1" x14ac:dyDescent="0.2">
      <c r="C7" s="2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48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1"/>
      <c r="AN7" s="21"/>
      <c r="AO7" s="257"/>
      <c r="AP7" s="257"/>
      <c r="AQ7" s="257"/>
      <c r="AR7" s="257"/>
      <c r="AS7" s="257"/>
      <c r="AT7" s="257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4"/>
      <c r="BG7" s="25"/>
      <c r="BH7" s="23"/>
      <c r="BI7" s="23"/>
      <c r="BJ7" s="23"/>
      <c r="BK7" s="23"/>
      <c r="BL7" s="23"/>
      <c r="BM7" s="23"/>
      <c r="CY7" s="5" t="s">
        <v>134</v>
      </c>
    </row>
    <row r="8" spans="3:110" ht="8.15" customHeight="1" x14ac:dyDescent="0.2">
      <c r="D8" s="280" t="s">
        <v>49</v>
      </c>
      <c r="E8" s="280"/>
      <c r="F8" s="280"/>
      <c r="G8" s="280"/>
      <c r="H8" s="280"/>
      <c r="I8" s="280"/>
      <c r="J8" s="280"/>
      <c r="K8" s="280"/>
      <c r="L8" s="280"/>
      <c r="M8" s="280"/>
      <c r="N8" s="282" t="s">
        <v>31</v>
      </c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O8" s="290" t="s">
        <v>33</v>
      </c>
      <c r="AP8" s="213"/>
      <c r="AQ8" s="213"/>
      <c r="AR8" s="213"/>
      <c r="AS8" s="213"/>
      <c r="AT8" s="213"/>
      <c r="AU8" s="291"/>
      <c r="AV8" s="295"/>
      <c r="AW8" s="295"/>
      <c r="AX8" s="295"/>
      <c r="AY8" s="295"/>
      <c r="AZ8" s="290" t="s">
        <v>34</v>
      </c>
      <c r="BA8" s="213"/>
      <c r="BB8" s="213"/>
      <c r="BC8" s="213"/>
      <c r="BD8" s="213"/>
      <c r="BE8" s="213"/>
      <c r="BF8" s="291"/>
      <c r="BG8" s="291"/>
      <c r="BH8" s="291"/>
      <c r="BI8" s="291"/>
      <c r="BJ8" s="291"/>
      <c r="BK8" s="292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</row>
    <row r="9" spans="3:110" ht="8.15" customHeight="1" x14ac:dyDescent="0.2"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48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O9" s="257"/>
      <c r="AP9" s="257"/>
      <c r="AQ9" s="257"/>
      <c r="AR9" s="257"/>
      <c r="AS9" s="257"/>
      <c r="AT9" s="257"/>
      <c r="AU9" s="296"/>
      <c r="AV9" s="296"/>
      <c r="AW9" s="296"/>
      <c r="AX9" s="296"/>
      <c r="AY9" s="296"/>
      <c r="AZ9" s="257"/>
      <c r="BA9" s="257"/>
      <c r="BB9" s="257"/>
      <c r="BC9" s="257"/>
      <c r="BD9" s="257"/>
      <c r="BE9" s="257"/>
      <c r="BF9" s="293"/>
      <c r="BG9" s="293"/>
      <c r="BH9" s="293"/>
      <c r="BI9" s="293"/>
      <c r="BJ9" s="293"/>
      <c r="BK9" s="294"/>
    </row>
    <row r="10" spans="3:110" ht="8.15" customHeight="1" x14ac:dyDescent="0.2">
      <c r="BM10" s="68" t="s">
        <v>27</v>
      </c>
      <c r="BN10" s="213"/>
      <c r="BO10" s="213"/>
      <c r="BP10" s="213"/>
      <c r="BQ10" s="213"/>
      <c r="BR10" s="213"/>
      <c r="BS10" s="213"/>
      <c r="BT10" s="213"/>
      <c r="BU10" s="27"/>
      <c r="BV10" s="27"/>
      <c r="BW10" s="324"/>
      <c r="BX10" s="324"/>
      <c r="BY10" s="324"/>
      <c r="BZ10" s="324"/>
      <c r="CA10" s="121" t="s">
        <v>48</v>
      </c>
      <c r="CB10" s="121"/>
      <c r="CC10" s="121"/>
      <c r="CD10" s="121"/>
      <c r="CH10" s="28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/>
      <c r="CW10"/>
      <c r="CY10" s="7" t="s">
        <v>123</v>
      </c>
      <c r="CZ10" s="8" t="e">
        <f>VLOOKUP(BF8,CY59:DB63,CY58,0)</f>
        <v>#N/A</v>
      </c>
    </row>
    <row r="11" spans="3:110" ht="8.15" customHeight="1" x14ac:dyDescent="0.2">
      <c r="BM11" s="257"/>
      <c r="BN11" s="257"/>
      <c r="BO11" s="257"/>
      <c r="BP11" s="257"/>
      <c r="BQ11" s="257"/>
      <c r="BR11" s="257"/>
      <c r="BS11" s="257"/>
      <c r="BT11" s="257"/>
      <c r="BU11" s="29"/>
      <c r="BV11" s="29"/>
      <c r="BW11" s="325"/>
      <c r="BX11" s="325"/>
      <c r="BY11" s="325"/>
      <c r="BZ11" s="325"/>
      <c r="CA11" s="124"/>
      <c r="CB11" s="124"/>
      <c r="CC11" s="124"/>
      <c r="CD11" s="124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/>
      <c r="CW11"/>
      <c r="CY11" s="7" t="s">
        <v>135</v>
      </c>
      <c r="CZ11" s="8" t="e">
        <f>VLOOKUP(BF8,CY67:DB71,CY66,0)</f>
        <v>#N/A</v>
      </c>
      <c r="DC11" s="7">
        <v>424</v>
      </c>
      <c r="DD11" s="7"/>
    </row>
    <row r="12" spans="3:110" ht="8.15" customHeight="1" x14ac:dyDescent="0.2"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DC12" s="7">
        <v>622</v>
      </c>
      <c r="DD12" s="7" t="s">
        <v>35</v>
      </c>
    </row>
    <row r="13" spans="3:110" ht="8.15" customHeight="1" x14ac:dyDescent="0.2">
      <c r="C13" s="132" t="s">
        <v>0</v>
      </c>
      <c r="D13" s="270"/>
      <c r="E13" s="270"/>
      <c r="F13" s="270"/>
      <c r="G13" s="270"/>
      <c r="H13" s="270"/>
      <c r="I13" s="270"/>
      <c r="J13" s="275"/>
      <c r="K13" s="287" t="s">
        <v>1</v>
      </c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87" t="s">
        <v>4</v>
      </c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87" t="s">
        <v>3</v>
      </c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49" t="s">
        <v>5</v>
      </c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  <c r="BT13" s="250"/>
      <c r="BU13" s="251" t="s">
        <v>6</v>
      </c>
      <c r="BV13" s="252"/>
      <c r="BW13" s="252"/>
      <c r="BX13" s="252"/>
      <c r="BY13" s="252"/>
      <c r="BZ13" s="252"/>
      <c r="CA13" s="252"/>
      <c r="CB13" s="252"/>
      <c r="CC13" s="252"/>
      <c r="CD13" s="253"/>
      <c r="DC13" s="7">
        <v>612</v>
      </c>
      <c r="DD13" s="7"/>
      <c r="DF13" s="9"/>
    </row>
    <row r="14" spans="3:110" ht="8.15" customHeight="1" x14ac:dyDescent="0.2">
      <c r="C14" s="203"/>
      <c r="D14" s="201"/>
      <c r="E14" s="201"/>
      <c r="F14" s="201"/>
      <c r="G14" s="201"/>
      <c r="H14" s="201"/>
      <c r="I14" s="201"/>
      <c r="J14" s="202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0"/>
      <c r="BT14" s="250"/>
      <c r="BU14" s="254"/>
      <c r="BV14" s="252"/>
      <c r="BW14" s="252"/>
      <c r="BX14" s="252"/>
      <c r="BY14" s="252"/>
      <c r="BZ14" s="252"/>
      <c r="CA14" s="252"/>
      <c r="CB14" s="252"/>
      <c r="CC14" s="252"/>
      <c r="CD14" s="253"/>
      <c r="DC14" s="7">
        <v>512</v>
      </c>
      <c r="DD14" s="7"/>
      <c r="DF14" s="9"/>
    </row>
    <row r="15" spans="3:110" ht="8.15" customHeight="1" x14ac:dyDescent="0.2">
      <c r="C15" s="203"/>
      <c r="D15" s="201"/>
      <c r="E15" s="201"/>
      <c r="F15" s="201"/>
      <c r="G15" s="201"/>
      <c r="H15" s="201"/>
      <c r="I15" s="201"/>
      <c r="J15" s="202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50"/>
      <c r="BG15" s="250"/>
      <c r="BH15" s="250"/>
      <c r="BI15" s="250"/>
      <c r="BJ15" s="250"/>
      <c r="BK15" s="250"/>
      <c r="BL15" s="250"/>
      <c r="BM15" s="250"/>
      <c r="BN15" s="250"/>
      <c r="BO15" s="250"/>
      <c r="BP15" s="250"/>
      <c r="BQ15" s="250"/>
      <c r="BR15" s="250"/>
      <c r="BS15" s="250"/>
      <c r="BT15" s="250"/>
      <c r="BU15" s="256" t="s">
        <v>16</v>
      </c>
      <c r="BV15" s="252"/>
      <c r="BW15" s="252"/>
      <c r="BX15" s="252"/>
      <c r="BY15" s="252"/>
      <c r="BZ15" s="255" t="s">
        <v>17</v>
      </c>
      <c r="CA15" s="252"/>
      <c r="CB15" s="252"/>
      <c r="CC15" s="252"/>
      <c r="CD15" s="253"/>
      <c r="DC15" s="7">
        <v>404</v>
      </c>
      <c r="DD15" s="7"/>
      <c r="DF15" s="9"/>
    </row>
    <row r="16" spans="3:110" ht="8.15" customHeight="1" x14ac:dyDescent="0.2">
      <c r="C16" s="285"/>
      <c r="D16" s="239"/>
      <c r="E16" s="239"/>
      <c r="F16" s="239"/>
      <c r="G16" s="239"/>
      <c r="H16" s="239"/>
      <c r="I16" s="239"/>
      <c r="J16" s="286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50"/>
      <c r="BG16" s="250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4"/>
      <c r="BV16" s="252"/>
      <c r="BW16" s="252"/>
      <c r="BX16" s="252"/>
      <c r="BY16" s="252"/>
      <c r="BZ16" s="252"/>
      <c r="CA16" s="252"/>
      <c r="CB16" s="252"/>
      <c r="CC16" s="252"/>
      <c r="CD16" s="253"/>
      <c r="DC16" s="7">
        <v>304</v>
      </c>
      <c r="DD16" s="7"/>
    </row>
    <row r="17" spans="3:112" ht="8.15" customHeight="1" x14ac:dyDescent="0.2">
      <c r="C17" s="312" t="s">
        <v>36</v>
      </c>
      <c r="D17" s="313"/>
      <c r="E17" s="172" t="s">
        <v>83</v>
      </c>
      <c r="F17" s="173"/>
      <c r="G17" s="173"/>
      <c r="H17" s="173"/>
      <c r="I17" s="173"/>
      <c r="J17" s="174"/>
      <c r="K17" s="258" t="s">
        <v>7</v>
      </c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61" t="s">
        <v>8</v>
      </c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141" t="s">
        <v>73</v>
      </c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270"/>
      <c r="BC17" s="270"/>
      <c r="BD17" s="270"/>
      <c r="BE17" s="275"/>
      <c r="BF17" s="269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2"/>
      <c r="BV17" s="143"/>
      <c r="BW17" s="143"/>
      <c r="BX17" s="143"/>
      <c r="BY17" s="143"/>
      <c r="BZ17" s="143"/>
      <c r="CA17" s="143"/>
      <c r="CB17" s="143"/>
      <c r="CC17" s="143"/>
      <c r="CD17" s="147"/>
      <c r="CE17" s="162" t="s">
        <v>44</v>
      </c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DC17" s="7">
        <v>204</v>
      </c>
      <c r="DD17" s="7"/>
    </row>
    <row r="18" spans="3:112" ht="8.15" customHeight="1" x14ac:dyDescent="0.2">
      <c r="C18" s="314"/>
      <c r="D18" s="315"/>
      <c r="E18" s="76"/>
      <c r="F18" s="77"/>
      <c r="G18" s="77"/>
      <c r="H18" s="77"/>
      <c r="I18" s="77"/>
      <c r="J18" s="78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76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1"/>
      <c r="BC18" s="271"/>
      <c r="BD18" s="271"/>
      <c r="BE18" s="278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  <c r="BP18" s="271"/>
      <c r="BQ18" s="271"/>
      <c r="BR18" s="271"/>
      <c r="BS18" s="271"/>
      <c r="BT18" s="271"/>
      <c r="BU18" s="145"/>
      <c r="BV18" s="146"/>
      <c r="BW18" s="146"/>
      <c r="BX18" s="146"/>
      <c r="BY18" s="146"/>
      <c r="BZ18" s="146"/>
      <c r="CA18" s="146"/>
      <c r="CB18" s="146"/>
      <c r="CC18" s="146"/>
      <c r="CD18" s="148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DC18" s="7">
        <v>124</v>
      </c>
      <c r="DD18" s="7"/>
    </row>
    <row r="19" spans="3:112" ht="8.15" customHeight="1" x14ac:dyDescent="0.2">
      <c r="C19" s="314"/>
      <c r="D19" s="315"/>
      <c r="E19" s="76"/>
      <c r="F19" s="77"/>
      <c r="G19" s="77"/>
      <c r="H19" s="77"/>
      <c r="I19" s="77"/>
      <c r="J19" s="78"/>
      <c r="K19" s="197" t="s">
        <v>79</v>
      </c>
      <c r="L19" s="228"/>
      <c r="M19" s="228"/>
      <c r="N19" s="228"/>
      <c r="O19" s="228"/>
      <c r="P19" s="228"/>
      <c r="Q19" s="228"/>
      <c r="R19" s="228"/>
      <c r="S19" s="228"/>
      <c r="T19" s="228"/>
      <c r="U19" s="229"/>
      <c r="V19" s="73" t="s">
        <v>89</v>
      </c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73" t="s">
        <v>90</v>
      </c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5"/>
      <c r="BF19" s="279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6"/>
      <c r="BU19" s="204"/>
      <c r="BV19" s="126"/>
      <c r="BW19" s="126"/>
      <c r="BX19" s="126"/>
      <c r="BY19" s="126"/>
      <c r="BZ19" s="126"/>
      <c r="CA19" s="126"/>
      <c r="CB19" s="126"/>
      <c r="CC19" s="126"/>
      <c r="CD19" s="127"/>
      <c r="CE19" s="149" t="s">
        <v>44</v>
      </c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1"/>
      <c r="DC19" s="7">
        <v>104</v>
      </c>
      <c r="DD19" s="7"/>
      <c r="DE19" s="7" t="s">
        <v>51</v>
      </c>
      <c r="DF19" s="7"/>
      <c r="DG19" s="7"/>
      <c r="DH19" s="7"/>
    </row>
    <row r="20" spans="3:112" ht="8.15" customHeight="1" x14ac:dyDescent="0.2">
      <c r="C20" s="314"/>
      <c r="D20" s="315"/>
      <c r="E20" s="76"/>
      <c r="F20" s="77"/>
      <c r="G20" s="77"/>
      <c r="H20" s="77"/>
      <c r="I20" s="77"/>
      <c r="J20" s="78"/>
      <c r="K20" s="200"/>
      <c r="L20" s="230"/>
      <c r="M20" s="230"/>
      <c r="N20" s="230"/>
      <c r="O20" s="230"/>
      <c r="P20" s="230"/>
      <c r="Q20" s="230"/>
      <c r="R20" s="230"/>
      <c r="S20" s="230"/>
      <c r="T20" s="230"/>
      <c r="U20" s="231"/>
      <c r="V20" s="76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76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8"/>
      <c r="BF20" s="167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9"/>
      <c r="BU20" s="144"/>
      <c r="BV20" s="128"/>
      <c r="BW20" s="128"/>
      <c r="BX20" s="128"/>
      <c r="BY20" s="128"/>
      <c r="BZ20" s="128"/>
      <c r="CA20" s="128"/>
      <c r="CB20" s="128"/>
      <c r="CC20" s="128"/>
      <c r="CD20" s="129"/>
      <c r="CE20" s="152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4"/>
      <c r="DE20" s="7" t="s">
        <v>52</v>
      </c>
      <c r="DF20" s="7">
        <v>1</v>
      </c>
      <c r="DG20" s="7">
        <v>1</v>
      </c>
      <c r="DH20" s="7">
        <v>1</v>
      </c>
    </row>
    <row r="21" spans="3:112" ht="8.15" customHeight="1" x14ac:dyDescent="0.2">
      <c r="C21" s="314"/>
      <c r="D21" s="315"/>
      <c r="E21" s="76"/>
      <c r="F21" s="77"/>
      <c r="G21" s="77"/>
      <c r="H21" s="77"/>
      <c r="I21" s="77"/>
      <c r="J21" s="78"/>
      <c r="K21" s="200"/>
      <c r="L21" s="230"/>
      <c r="M21" s="230"/>
      <c r="N21" s="230"/>
      <c r="O21" s="230"/>
      <c r="P21" s="230"/>
      <c r="Q21" s="230"/>
      <c r="R21" s="230"/>
      <c r="S21" s="230"/>
      <c r="T21" s="230"/>
      <c r="U21" s="231"/>
      <c r="V21" s="76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8"/>
      <c r="AI21" s="76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8"/>
      <c r="BF21" s="167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9"/>
      <c r="BU21" s="144"/>
      <c r="BV21" s="128"/>
      <c r="BW21" s="128"/>
      <c r="BX21" s="128"/>
      <c r="BY21" s="128"/>
      <c r="BZ21" s="128"/>
      <c r="CA21" s="128"/>
      <c r="CB21" s="128"/>
      <c r="CC21" s="128"/>
      <c r="CD21" s="129"/>
      <c r="CE21" s="152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4"/>
      <c r="DE21" s="7" t="s">
        <v>53</v>
      </c>
      <c r="DF21" s="7">
        <v>2</v>
      </c>
      <c r="DG21" s="7">
        <v>2</v>
      </c>
      <c r="DH21" s="7">
        <v>2</v>
      </c>
    </row>
    <row r="22" spans="3:112" ht="8.15" customHeight="1" x14ac:dyDescent="0.2">
      <c r="C22" s="314"/>
      <c r="D22" s="315"/>
      <c r="E22" s="76"/>
      <c r="F22" s="77"/>
      <c r="G22" s="77"/>
      <c r="H22" s="77"/>
      <c r="I22" s="77"/>
      <c r="J22" s="78"/>
      <c r="K22" s="200"/>
      <c r="L22" s="230"/>
      <c r="M22" s="230"/>
      <c r="N22" s="230"/>
      <c r="O22" s="230"/>
      <c r="P22" s="230"/>
      <c r="Q22" s="230"/>
      <c r="R22" s="230"/>
      <c r="S22" s="230"/>
      <c r="T22" s="230"/>
      <c r="U22" s="231"/>
      <c r="V22" s="76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  <c r="AI22" s="76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8"/>
      <c r="BF22" s="167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9"/>
      <c r="BU22" s="144"/>
      <c r="BV22" s="128"/>
      <c r="BW22" s="128"/>
      <c r="BX22" s="128"/>
      <c r="BY22" s="128"/>
      <c r="BZ22" s="128"/>
      <c r="CA22" s="128"/>
      <c r="CB22" s="128"/>
      <c r="CC22" s="128"/>
      <c r="CD22" s="129"/>
      <c r="CE22" s="152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4"/>
      <c r="CY22" s="7" t="s">
        <v>136</v>
      </c>
      <c r="CZ22" s="7">
        <v>765</v>
      </c>
      <c r="DE22" s="7" t="s">
        <v>54</v>
      </c>
      <c r="DF22" s="7">
        <v>3</v>
      </c>
      <c r="DG22" s="7">
        <v>3</v>
      </c>
      <c r="DH22" s="7">
        <v>3</v>
      </c>
    </row>
    <row r="23" spans="3:112" ht="8.15" customHeight="1" x14ac:dyDescent="0.2">
      <c r="C23" s="314"/>
      <c r="D23" s="315"/>
      <c r="E23" s="76"/>
      <c r="F23" s="77"/>
      <c r="G23" s="77"/>
      <c r="H23" s="77"/>
      <c r="I23" s="77"/>
      <c r="J23" s="78"/>
      <c r="K23" s="200"/>
      <c r="L23" s="230"/>
      <c r="M23" s="230"/>
      <c r="N23" s="230"/>
      <c r="O23" s="230"/>
      <c r="P23" s="230"/>
      <c r="Q23" s="230"/>
      <c r="R23" s="230"/>
      <c r="S23" s="230"/>
      <c r="T23" s="230"/>
      <c r="U23" s="231"/>
      <c r="V23" s="76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8"/>
      <c r="AI23" s="76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8"/>
      <c r="BF23" s="167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9"/>
      <c r="BU23" s="144"/>
      <c r="BV23" s="128"/>
      <c r="BW23" s="128"/>
      <c r="BX23" s="128"/>
      <c r="BY23" s="128"/>
      <c r="BZ23" s="128"/>
      <c r="CA23" s="128"/>
      <c r="CB23" s="128"/>
      <c r="CC23" s="128"/>
      <c r="CD23" s="129"/>
      <c r="CE23" s="152"/>
      <c r="CF23" s="153"/>
      <c r="CG23" s="153"/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53"/>
      <c r="CS23" s="153"/>
      <c r="CT23" s="154"/>
      <c r="CY23" s="7" t="s">
        <v>137</v>
      </c>
      <c r="CZ23" s="7">
        <v>765</v>
      </c>
      <c r="DE23" s="7"/>
      <c r="DF23" s="7">
        <v>4</v>
      </c>
      <c r="DG23" s="7">
        <v>4</v>
      </c>
      <c r="DH23" s="7">
        <v>4</v>
      </c>
    </row>
    <row r="24" spans="3:112" ht="8.15" customHeight="1" x14ac:dyDescent="0.2">
      <c r="C24" s="314"/>
      <c r="D24" s="315"/>
      <c r="E24" s="76"/>
      <c r="F24" s="77"/>
      <c r="G24" s="77"/>
      <c r="H24" s="77"/>
      <c r="I24" s="77"/>
      <c r="J24" s="78"/>
      <c r="K24" s="200"/>
      <c r="L24" s="230"/>
      <c r="M24" s="230"/>
      <c r="N24" s="230"/>
      <c r="O24" s="230"/>
      <c r="P24" s="230"/>
      <c r="Q24" s="230"/>
      <c r="R24" s="230"/>
      <c r="S24" s="230"/>
      <c r="T24" s="230"/>
      <c r="U24" s="231"/>
      <c r="V24" s="76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8"/>
      <c r="AI24" s="76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8"/>
      <c r="BF24" s="167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9"/>
      <c r="BU24" s="145"/>
      <c r="BV24" s="146"/>
      <c r="BW24" s="146"/>
      <c r="BX24" s="146"/>
      <c r="BY24" s="146"/>
      <c r="BZ24" s="146"/>
      <c r="CA24" s="146"/>
      <c r="CB24" s="146"/>
      <c r="CC24" s="146"/>
      <c r="CD24" s="148"/>
      <c r="CE24" s="155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7"/>
      <c r="CY24" s="7" t="s">
        <v>138</v>
      </c>
      <c r="CZ24" s="7">
        <v>790</v>
      </c>
      <c r="DE24" s="7"/>
      <c r="DF24" s="7">
        <v>5</v>
      </c>
      <c r="DG24" s="7">
        <v>5</v>
      </c>
      <c r="DH24" s="7">
        <v>5</v>
      </c>
    </row>
    <row r="25" spans="3:112" ht="8.15" customHeight="1" x14ac:dyDescent="0.2">
      <c r="C25" s="314"/>
      <c r="D25" s="315"/>
      <c r="E25" s="76"/>
      <c r="F25" s="77"/>
      <c r="G25" s="77"/>
      <c r="H25" s="77"/>
      <c r="I25" s="77"/>
      <c r="J25" s="78"/>
      <c r="K25" s="264" t="s">
        <v>88</v>
      </c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79" t="s">
        <v>9</v>
      </c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197" t="s">
        <v>82</v>
      </c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9"/>
      <c r="BF25" s="232" t="s">
        <v>18</v>
      </c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4"/>
      <c r="BU25" s="215" t="str">
        <f>IF(BO27="","",IF(BO27=424,"○",""))</f>
        <v/>
      </c>
      <c r="BV25" s="108"/>
      <c r="BW25" s="108"/>
      <c r="BX25" s="108"/>
      <c r="BY25" s="108"/>
      <c r="BZ25" s="108" t="str">
        <f>IF(BO27="","",IF(BO27&lt;&gt;424,"○",""))</f>
        <v/>
      </c>
      <c r="CA25" s="108"/>
      <c r="CB25" s="108"/>
      <c r="CC25" s="108"/>
      <c r="CD25" s="109"/>
      <c r="CE25" s="161" t="s">
        <v>45</v>
      </c>
      <c r="CF25" s="162"/>
      <c r="CG25" s="162"/>
      <c r="CH25" s="162"/>
      <c r="CI25" s="162"/>
      <c r="CJ25" s="162"/>
      <c r="CK25" s="162"/>
      <c r="CL25" s="162"/>
      <c r="CM25" s="162"/>
      <c r="CN25" s="162"/>
      <c r="CO25" s="162"/>
      <c r="CP25" s="162"/>
      <c r="CQ25" s="162"/>
      <c r="CR25" s="162"/>
      <c r="CS25" s="162"/>
      <c r="CT25" s="162"/>
      <c r="CY25" s="7" t="s">
        <v>139</v>
      </c>
      <c r="CZ25" s="7">
        <v>790</v>
      </c>
      <c r="DE25" s="7"/>
      <c r="DF25" s="7">
        <v>6</v>
      </c>
      <c r="DG25" s="7">
        <v>6</v>
      </c>
      <c r="DH25" s="7">
        <v>6</v>
      </c>
    </row>
    <row r="26" spans="3:112" ht="8.15" customHeight="1" x14ac:dyDescent="0.2">
      <c r="C26" s="314"/>
      <c r="D26" s="315"/>
      <c r="E26" s="76"/>
      <c r="F26" s="77"/>
      <c r="G26" s="77"/>
      <c r="H26" s="77"/>
      <c r="I26" s="77"/>
      <c r="J26" s="78"/>
      <c r="K26" s="266"/>
      <c r="L26" s="267"/>
      <c r="M26" s="267"/>
      <c r="N26" s="267"/>
      <c r="O26" s="267"/>
      <c r="P26" s="267"/>
      <c r="Q26" s="267"/>
      <c r="R26" s="267"/>
      <c r="S26" s="267"/>
      <c r="T26" s="267"/>
      <c r="U26" s="267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20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1"/>
      <c r="BF26" s="152"/>
      <c r="BG26" s="153"/>
      <c r="BH26" s="153"/>
      <c r="BI26" s="153"/>
      <c r="BJ26" s="153"/>
      <c r="BK26" s="153"/>
      <c r="BL26" s="153"/>
      <c r="BM26" s="153"/>
      <c r="BN26" s="153"/>
      <c r="BO26" s="153"/>
      <c r="BP26" s="153"/>
      <c r="BQ26" s="153"/>
      <c r="BR26" s="153"/>
      <c r="BS26" s="153"/>
      <c r="BT26" s="154"/>
      <c r="BU26" s="216"/>
      <c r="BV26" s="110"/>
      <c r="BW26" s="110"/>
      <c r="BX26" s="110"/>
      <c r="BY26" s="110"/>
      <c r="BZ26" s="110"/>
      <c r="CA26" s="110"/>
      <c r="CB26" s="110"/>
      <c r="CC26" s="110"/>
      <c r="CD26" s="111"/>
      <c r="CE26" s="161"/>
      <c r="CF26" s="162"/>
      <c r="CG26" s="162"/>
      <c r="CH26" s="162"/>
      <c r="CI26" s="162"/>
      <c r="CJ26" s="162"/>
      <c r="CK26" s="162"/>
      <c r="CL26" s="162"/>
      <c r="CM26" s="162"/>
      <c r="CN26" s="162"/>
      <c r="CO26" s="162"/>
      <c r="CP26" s="162"/>
      <c r="CQ26" s="162"/>
      <c r="CR26" s="162"/>
      <c r="CS26" s="162"/>
      <c r="CT26" s="162"/>
      <c r="DE26" s="7"/>
      <c r="DF26" s="7">
        <v>7</v>
      </c>
      <c r="DG26" s="7">
        <v>7</v>
      </c>
      <c r="DH26" s="7">
        <v>7</v>
      </c>
    </row>
    <row r="27" spans="3:112" ht="8.15" customHeight="1" x14ac:dyDescent="0.2">
      <c r="C27" s="314"/>
      <c r="D27" s="315"/>
      <c r="E27" s="76"/>
      <c r="F27" s="77"/>
      <c r="G27" s="77"/>
      <c r="H27" s="77"/>
      <c r="I27" s="77"/>
      <c r="J27" s="78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20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1"/>
      <c r="BF27" s="120" t="s">
        <v>37</v>
      </c>
      <c r="BG27" s="121"/>
      <c r="BH27" s="121"/>
      <c r="BI27" s="121"/>
      <c r="BJ27" s="121"/>
      <c r="BK27" s="121"/>
      <c r="BL27" s="121"/>
      <c r="BM27" s="121"/>
      <c r="BN27" s="121"/>
      <c r="BO27" s="170"/>
      <c r="BP27" s="170"/>
      <c r="BQ27" s="170"/>
      <c r="BR27" s="170"/>
      <c r="BS27" s="170"/>
      <c r="BU27" s="216"/>
      <c r="BV27" s="110"/>
      <c r="BW27" s="110"/>
      <c r="BX27" s="110"/>
      <c r="BY27" s="110"/>
      <c r="BZ27" s="110"/>
      <c r="CA27" s="110"/>
      <c r="CB27" s="110"/>
      <c r="CC27" s="110"/>
      <c r="CD27" s="111"/>
      <c r="CE27" s="162"/>
      <c r="CF27" s="162"/>
      <c r="CG27" s="162"/>
      <c r="CH27" s="162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2"/>
      <c r="CT27" s="162"/>
      <c r="DE27" s="7"/>
      <c r="DF27" s="7">
        <v>8</v>
      </c>
      <c r="DG27" s="7">
        <v>8</v>
      </c>
      <c r="DH27" s="7">
        <v>8</v>
      </c>
    </row>
    <row r="28" spans="3:112" ht="8.15" customHeight="1" x14ac:dyDescent="0.2">
      <c r="C28" s="314"/>
      <c r="D28" s="315"/>
      <c r="E28" s="76"/>
      <c r="F28" s="77"/>
      <c r="G28" s="77"/>
      <c r="H28" s="77"/>
      <c r="I28" s="77"/>
      <c r="J28" s="78"/>
      <c r="K28" s="267"/>
      <c r="L28" s="267"/>
      <c r="M28" s="267"/>
      <c r="N28" s="267"/>
      <c r="O28" s="267"/>
      <c r="P28" s="267"/>
      <c r="Q28" s="267"/>
      <c r="R28" s="267"/>
      <c r="S28" s="267"/>
      <c r="T28" s="267"/>
      <c r="U28" s="267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318" t="s">
        <v>42</v>
      </c>
      <c r="AJ28" s="319"/>
      <c r="AK28" s="319"/>
      <c r="AL28" s="319"/>
      <c r="AM28" s="319"/>
      <c r="AN28" s="319"/>
      <c r="AO28" s="319"/>
      <c r="AP28" s="319"/>
      <c r="AQ28" s="319"/>
      <c r="AR28" s="319"/>
      <c r="AS28" s="319"/>
      <c r="AT28" s="319"/>
      <c r="AU28" s="319"/>
      <c r="AV28" s="319"/>
      <c r="AW28" s="319"/>
      <c r="AX28" s="319"/>
      <c r="AY28" s="319"/>
      <c r="AZ28" s="319"/>
      <c r="BA28" s="319"/>
      <c r="BB28" s="319"/>
      <c r="BC28" s="319"/>
      <c r="BD28" s="319"/>
      <c r="BE28" s="320"/>
      <c r="BF28" s="120"/>
      <c r="BG28" s="121"/>
      <c r="BH28" s="121"/>
      <c r="BI28" s="121"/>
      <c r="BJ28" s="121"/>
      <c r="BK28" s="121"/>
      <c r="BL28" s="121"/>
      <c r="BM28" s="121"/>
      <c r="BN28" s="121"/>
      <c r="BO28" s="171"/>
      <c r="BP28" s="171"/>
      <c r="BQ28" s="171"/>
      <c r="BR28" s="171"/>
      <c r="BS28" s="171"/>
      <c r="BT28" s="28"/>
      <c r="BU28" s="216"/>
      <c r="BV28" s="110"/>
      <c r="BW28" s="110"/>
      <c r="BX28" s="110"/>
      <c r="BY28" s="110"/>
      <c r="BZ28" s="110"/>
      <c r="CA28" s="110"/>
      <c r="CB28" s="110"/>
      <c r="CC28" s="110"/>
      <c r="CD28" s="111"/>
      <c r="CE28" s="162"/>
      <c r="CF28" s="162"/>
      <c r="CG28" s="162"/>
      <c r="CH28" s="162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2"/>
      <c r="CT28" s="162"/>
      <c r="DE28" s="7"/>
      <c r="DF28" s="7">
        <v>9</v>
      </c>
      <c r="DG28" s="7">
        <v>9</v>
      </c>
      <c r="DH28" s="7">
        <v>9</v>
      </c>
    </row>
    <row r="29" spans="3:112" ht="8.15" customHeight="1" x14ac:dyDescent="0.2">
      <c r="C29" s="316"/>
      <c r="D29" s="317"/>
      <c r="E29" s="114"/>
      <c r="F29" s="115"/>
      <c r="G29" s="115"/>
      <c r="H29" s="115"/>
      <c r="I29" s="115"/>
      <c r="J29" s="116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321"/>
      <c r="AJ29" s="322"/>
      <c r="AK29" s="322"/>
      <c r="AL29" s="322"/>
      <c r="AM29" s="322"/>
      <c r="AN29" s="322"/>
      <c r="AO29" s="322"/>
      <c r="AP29" s="322"/>
      <c r="AQ29" s="322"/>
      <c r="AR29" s="322"/>
      <c r="AS29" s="322"/>
      <c r="AT29" s="322"/>
      <c r="AU29" s="322"/>
      <c r="AV29" s="322"/>
      <c r="AW29" s="322"/>
      <c r="AX29" s="322"/>
      <c r="AY29" s="322"/>
      <c r="AZ29" s="322"/>
      <c r="BA29" s="322"/>
      <c r="BB29" s="322"/>
      <c r="BC29" s="322"/>
      <c r="BD29" s="322"/>
      <c r="BE29" s="323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38"/>
      <c r="BT29" s="38"/>
      <c r="BU29" s="273"/>
      <c r="BV29" s="175"/>
      <c r="BW29" s="175"/>
      <c r="BX29" s="175"/>
      <c r="BY29" s="175"/>
      <c r="BZ29" s="175"/>
      <c r="CA29" s="175"/>
      <c r="CB29" s="175"/>
      <c r="CC29" s="175"/>
      <c r="CD29" s="176"/>
      <c r="CE29" s="162"/>
      <c r="CF29" s="162"/>
      <c r="CG29" s="162"/>
      <c r="CH29" s="162"/>
      <c r="CI29" s="162"/>
      <c r="CJ29" s="162"/>
      <c r="CK29" s="162"/>
      <c r="CL29" s="162"/>
      <c r="CM29" s="162"/>
      <c r="CN29" s="162"/>
      <c r="CO29" s="162"/>
      <c r="CP29" s="162"/>
      <c r="CQ29" s="162"/>
      <c r="CR29" s="162"/>
      <c r="CS29" s="162"/>
      <c r="CT29" s="162"/>
      <c r="DE29" s="7"/>
      <c r="DF29" s="7">
        <v>10</v>
      </c>
      <c r="DG29" s="7">
        <v>10</v>
      </c>
      <c r="DH29" s="7">
        <v>10</v>
      </c>
    </row>
    <row r="30" spans="3:112" ht="8.15" customHeight="1" x14ac:dyDescent="0.2">
      <c r="C30" s="182" t="s">
        <v>19</v>
      </c>
      <c r="D30" s="183"/>
      <c r="E30" s="172" t="s">
        <v>11</v>
      </c>
      <c r="F30" s="173"/>
      <c r="G30" s="173"/>
      <c r="H30" s="173"/>
      <c r="I30" s="173"/>
      <c r="J30" s="174"/>
      <c r="K30" s="149" t="s">
        <v>7</v>
      </c>
      <c r="L30" s="150"/>
      <c r="M30" s="150"/>
      <c r="N30" s="150"/>
      <c r="O30" s="150"/>
      <c r="P30" s="150"/>
      <c r="Q30" s="150"/>
      <c r="R30" s="150"/>
      <c r="S30" s="150"/>
      <c r="T30" s="150"/>
      <c r="U30" s="151"/>
      <c r="V30" s="172" t="s">
        <v>78</v>
      </c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4"/>
      <c r="AI30" s="149" t="s">
        <v>73</v>
      </c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1"/>
      <c r="BF30" s="164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6"/>
      <c r="BU30" s="142"/>
      <c r="BV30" s="143"/>
      <c r="BW30" s="143"/>
      <c r="BX30" s="143"/>
      <c r="BY30" s="143"/>
      <c r="BZ30" s="143"/>
      <c r="CA30" s="143"/>
      <c r="CB30" s="143"/>
      <c r="CC30" s="143"/>
      <c r="CD30" s="147"/>
      <c r="CE30" s="141" t="s">
        <v>44</v>
      </c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1"/>
      <c r="DE30" s="7"/>
      <c r="DF30" s="7">
        <v>11</v>
      </c>
      <c r="DG30" s="7">
        <v>11</v>
      </c>
      <c r="DH30" s="7">
        <v>11</v>
      </c>
    </row>
    <row r="31" spans="3:112" ht="8.15" customHeight="1" x14ac:dyDescent="0.2">
      <c r="C31" s="184"/>
      <c r="D31" s="185"/>
      <c r="E31" s="76"/>
      <c r="F31" s="77"/>
      <c r="G31" s="77"/>
      <c r="H31" s="77"/>
      <c r="I31" s="77"/>
      <c r="J31" s="78"/>
      <c r="K31" s="152"/>
      <c r="L31" s="153"/>
      <c r="M31" s="153"/>
      <c r="N31" s="153"/>
      <c r="O31" s="153"/>
      <c r="P31" s="153"/>
      <c r="Q31" s="153"/>
      <c r="R31" s="153"/>
      <c r="S31" s="153"/>
      <c r="T31" s="153"/>
      <c r="U31" s="154"/>
      <c r="V31" s="76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8"/>
      <c r="AI31" s="152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4"/>
      <c r="BF31" s="167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9"/>
      <c r="BU31" s="144"/>
      <c r="BV31" s="128"/>
      <c r="BW31" s="128"/>
      <c r="BX31" s="128"/>
      <c r="BY31" s="128"/>
      <c r="BZ31" s="128"/>
      <c r="CA31" s="128"/>
      <c r="CB31" s="128"/>
      <c r="CC31" s="128"/>
      <c r="CD31" s="129"/>
      <c r="CE31" s="102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4"/>
      <c r="DE31" s="7"/>
      <c r="DF31" s="7">
        <v>12</v>
      </c>
      <c r="DG31" s="7">
        <v>12</v>
      </c>
      <c r="DH31" s="7">
        <v>12</v>
      </c>
    </row>
    <row r="32" spans="3:112" ht="8.15" customHeight="1" x14ac:dyDescent="0.2">
      <c r="C32" s="184"/>
      <c r="D32" s="185"/>
      <c r="E32" s="76"/>
      <c r="F32" s="77"/>
      <c r="G32" s="77"/>
      <c r="H32" s="77"/>
      <c r="I32" s="77"/>
      <c r="J32" s="78"/>
      <c r="K32" s="152"/>
      <c r="L32" s="153"/>
      <c r="M32" s="153"/>
      <c r="N32" s="153"/>
      <c r="O32" s="153"/>
      <c r="P32" s="153"/>
      <c r="Q32" s="153"/>
      <c r="R32" s="153"/>
      <c r="S32" s="153"/>
      <c r="T32" s="153"/>
      <c r="U32" s="154"/>
      <c r="V32" s="76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8"/>
      <c r="AI32" s="152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4"/>
      <c r="BF32" s="167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9"/>
      <c r="BU32" s="144"/>
      <c r="BV32" s="128"/>
      <c r="BW32" s="128"/>
      <c r="BX32" s="128"/>
      <c r="BY32" s="128"/>
      <c r="BZ32" s="128"/>
      <c r="CA32" s="128"/>
      <c r="CB32" s="128"/>
      <c r="CC32" s="128"/>
      <c r="CD32" s="129"/>
      <c r="CE32" s="102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4"/>
      <c r="DE32" s="7"/>
      <c r="DF32" s="7">
        <v>13</v>
      </c>
      <c r="DG32" s="7"/>
      <c r="DH32" s="7">
        <v>13</v>
      </c>
    </row>
    <row r="33" spans="3:112" ht="8.15" customHeight="1" x14ac:dyDescent="0.2">
      <c r="C33" s="184"/>
      <c r="D33" s="185"/>
      <c r="E33" s="76"/>
      <c r="F33" s="77"/>
      <c r="G33" s="77"/>
      <c r="H33" s="77"/>
      <c r="I33" s="77"/>
      <c r="J33" s="78"/>
      <c r="K33" s="152"/>
      <c r="L33" s="153"/>
      <c r="M33" s="153"/>
      <c r="N33" s="153"/>
      <c r="O33" s="153"/>
      <c r="P33" s="153"/>
      <c r="Q33" s="153"/>
      <c r="R33" s="153"/>
      <c r="S33" s="153"/>
      <c r="T33" s="153"/>
      <c r="U33" s="154"/>
      <c r="V33" s="76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8"/>
      <c r="AI33" s="152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4"/>
      <c r="BF33" s="240"/>
      <c r="BG33" s="241"/>
      <c r="BH33" s="241"/>
      <c r="BI33" s="241"/>
      <c r="BJ33" s="241"/>
      <c r="BK33" s="241"/>
      <c r="BL33" s="241"/>
      <c r="BM33" s="241"/>
      <c r="BN33" s="241"/>
      <c r="BO33" s="241"/>
      <c r="BP33" s="241"/>
      <c r="BQ33" s="241"/>
      <c r="BR33" s="241"/>
      <c r="BS33" s="241"/>
      <c r="BT33" s="242"/>
      <c r="BU33" s="145"/>
      <c r="BV33" s="146"/>
      <c r="BW33" s="146"/>
      <c r="BX33" s="146"/>
      <c r="BY33" s="146"/>
      <c r="BZ33" s="146"/>
      <c r="CA33" s="146"/>
      <c r="CB33" s="146"/>
      <c r="CC33" s="146"/>
      <c r="CD33" s="148"/>
      <c r="CE33" s="105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7"/>
      <c r="DE33" s="7"/>
      <c r="DF33" s="7">
        <v>14</v>
      </c>
      <c r="DG33" s="7"/>
      <c r="DH33" s="7">
        <v>14</v>
      </c>
    </row>
    <row r="34" spans="3:112" ht="8.15" customHeight="1" x14ac:dyDescent="0.2">
      <c r="C34" s="184"/>
      <c r="D34" s="185"/>
      <c r="E34" s="76"/>
      <c r="F34" s="77"/>
      <c r="G34" s="77"/>
      <c r="H34" s="77"/>
      <c r="I34" s="77"/>
      <c r="J34" s="78"/>
      <c r="K34" s="232" t="s">
        <v>10</v>
      </c>
      <c r="L34" s="233"/>
      <c r="M34" s="233"/>
      <c r="N34" s="233"/>
      <c r="O34" s="233"/>
      <c r="P34" s="233"/>
      <c r="Q34" s="233"/>
      <c r="R34" s="233"/>
      <c r="S34" s="233"/>
      <c r="T34" s="233"/>
      <c r="U34" s="234"/>
      <c r="V34" s="228" t="s">
        <v>81</v>
      </c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46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7"/>
      <c r="BF34" s="46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9"/>
      <c r="BU34" s="215" t="str">
        <f>IF(BM36="","",IF(BM36&gt;=AQ35,"○",""))</f>
        <v/>
      </c>
      <c r="BV34" s="108"/>
      <c r="BW34" s="108"/>
      <c r="BX34" s="108"/>
      <c r="BY34" s="108"/>
      <c r="BZ34" s="108" t="str">
        <f>IF(BM36="","",IF(BM36&lt;AQ35,"○",""))</f>
        <v/>
      </c>
      <c r="CA34" s="108"/>
      <c r="CB34" s="108"/>
      <c r="CC34" s="108"/>
      <c r="CD34" s="109"/>
      <c r="CE34" s="161" t="s">
        <v>46</v>
      </c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DE34" s="7"/>
      <c r="DF34" s="7">
        <v>15</v>
      </c>
      <c r="DG34" s="7"/>
      <c r="DH34" s="7">
        <v>15</v>
      </c>
    </row>
    <row r="35" spans="3:112" ht="8.15" customHeight="1" x14ac:dyDescent="0.2">
      <c r="C35" s="184"/>
      <c r="D35" s="185"/>
      <c r="E35" s="76"/>
      <c r="F35" s="77"/>
      <c r="G35" s="77"/>
      <c r="H35" s="77"/>
      <c r="I35" s="77"/>
      <c r="J35" s="78"/>
      <c r="K35" s="152"/>
      <c r="L35" s="153"/>
      <c r="M35" s="153"/>
      <c r="N35" s="153"/>
      <c r="O35" s="153"/>
      <c r="P35" s="153"/>
      <c r="Q35" s="153"/>
      <c r="R35" s="153"/>
      <c r="S35" s="153"/>
      <c r="T35" s="153"/>
      <c r="U35" s="154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39"/>
      <c r="AJ35" s="28"/>
      <c r="AK35" s="28"/>
      <c r="AL35" s="243" t="s">
        <v>84</v>
      </c>
      <c r="AM35" s="244"/>
      <c r="AN35" s="244"/>
      <c r="AO35" s="244"/>
      <c r="AP35" s="244"/>
      <c r="AQ35" s="245" t="str">
        <f>IF(ISERROR(VLOOKUP(BF8,CY22:CZ25,2,0)),"?",VLOOKUP(BF8,CY22:CZ25,2,0))</f>
        <v>?</v>
      </c>
      <c r="AR35" s="244"/>
      <c r="AS35" s="244"/>
      <c r="AT35" s="244"/>
      <c r="AU35" s="243" t="s">
        <v>74</v>
      </c>
      <c r="AV35" s="243"/>
      <c r="AW35" s="243"/>
      <c r="AX35" s="243"/>
      <c r="AY35" s="243"/>
      <c r="AZ35" s="243"/>
      <c r="BA35" s="243"/>
      <c r="BB35" s="243"/>
      <c r="BC35" s="243"/>
      <c r="BD35" s="243"/>
      <c r="BE35" s="274"/>
      <c r="BF35" s="30"/>
      <c r="BJ35" s="27"/>
      <c r="BK35" s="50"/>
      <c r="BL35" s="50"/>
      <c r="BM35" s="50"/>
      <c r="BN35" s="28"/>
      <c r="BO35" s="22"/>
      <c r="BP35" s="22"/>
      <c r="BQ35" s="22"/>
      <c r="BR35" s="22"/>
      <c r="BS35" s="22"/>
      <c r="BT35" s="31"/>
      <c r="BU35" s="216"/>
      <c r="BV35" s="110"/>
      <c r="BW35" s="110"/>
      <c r="BX35" s="110"/>
      <c r="BY35" s="110"/>
      <c r="BZ35" s="110"/>
      <c r="CA35" s="110"/>
      <c r="CB35" s="110"/>
      <c r="CC35" s="110"/>
      <c r="CD35" s="111"/>
      <c r="CE35" s="162"/>
      <c r="CF35" s="162"/>
      <c r="CG35" s="162"/>
      <c r="CH35" s="162"/>
      <c r="CI35" s="162"/>
      <c r="CJ35" s="162"/>
      <c r="CK35" s="162"/>
      <c r="CL35" s="162"/>
      <c r="CM35" s="162"/>
      <c r="CN35" s="162"/>
      <c r="CO35" s="162"/>
      <c r="CP35" s="162"/>
      <c r="CQ35" s="162"/>
      <c r="CR35" s="162"/>
      <c r="CS35" s="162"/>
      <c r="CT35" s="162"/>
      <c r="DE35" s="7"/>
      <c r="DF35" s="7">
        <v>16</v>
      </c>
      <c r="DG35" s="7"/>
      <c r="DH35" s="7">
        <v>16</v>
      </c>
    </row>
    <row r="36" spans="3:112" ht="8.15" customHeight="1" x14ac:dyDescent="0.2">
      <c r="C36" s="184"/>
      <c r="D36" s="185"/>
      <c r="E36" s="76"/>
      <c r="F36" s="77"/>
      <c r="G36" s="77"/>
      <c r="H36" s="77"/>
      <c r="I36" s="77"/>
      <c r="J36" s="78"/>
      <c r="K36" s="152"/>
      <c r="L36" s="153"/>
      <c r="M36" s="153"/>
      <c r="N36" s="153"/>
      <c r="O36" s="153"/>
      <c r="P36" s="153"/>
      <c r="Q36" s="153"/>
      <c r="R36" s="153"/>
      <c r="S36" s="153"/>
      <c r="T36" s="153"/>
      <c r="U36" s="154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30"/>
      <c r="AJ36" s="51"/>
      <c r="AK36" s="51"/>
      <c r="AL36" s="244"/>
      <c r="AM36" s="244"/>
      <c r="AN36" s="244"/>
      <c r="AO36" s="244"/>
      <c r="AP36" s="244"/>
      <c r="AQ36" s="244"/>
      <c r="AR36" s="244"/>
      <c r="AS36" s="244"/>
      <c r="AT36" s="244"/>
      <c r="AU36" s="243"/>
      <c r="AV36" s="243"/>
      <c r="AW36" s="243"/>
      <c r="AX36" s="243"/>
      <c r="AY36" s="243"/>
      <c r="AZ36" s="243"/>
      <c r="BA36" s="243"/>
      <c r="BB36" s="243"/>
      <c r="BC36" s="243"/>
      <c r="BD36" s="243"/>
      <c r="BE36" s="274"/>
      <c r="BF36" s="30"/>
      <c r="BG36" s="121" t="s">
        <v>85</v>
      </c>
      <c r="BH36" s="121"/>
      <c r="BI36" s="121"/>
      <c r="BJ36" s="121"/>
      <c r="BK36" s="121"/>
      <c r="BL36" s="121"/>
      <c r="BM36" s="170"/>
      <c r="BN36" s="170"/>
      <c r="BO36" s="170"/>
      <c r="BP36" s="170"/>
      <c r="BQ36" s="170"/>
      <c r="BR36" s="121" t="s">
        <v>86</v>
      </c>
      <c r="BS36" s="121"/>
      <c r="BT36" s="122"/>
      <c r="BU36" s="216"/>
      <c r="BV36" s="110"/>
      <c r="BW36" s="110"/>
      <c r="BX36" s="110"/>
      <c r="BY36" s="110"/>
      <c r="BZ36" s="110"/>
      <c r="CA36" s="110"/>
      <c r="CB36" s="110"/>
      <c r="CC36" s="110"/>
      <c r="CD36" s="111"/>
      <c r="CE36" s="162"/>
      <c r="CF36" s="162"/>
      <c r="CG36" s="162"/>
      <c r="CH36" s="162"/>
      <c r="CI36" s="162"/>
      <c r="CJ36" s="162"/>
      <c r="CK36" s="162"/>
      <c r="CL36" s="162"/>
      <c r="CM36" s="162"/>
      <c r="CN36" s="162"/>
      <c r="CO36" s="162"/>
      <c r="CP36" s="162"/>
      <c r="CQ36" s="162"/>
      <c r="CR36" s="162"/>
      <c r="CS36" s="162"/>
      <c r="CT36" s="162"/>
      <c r="DE36" s="7"/>
      <c r="DF36" s="7">
        <v>17</v>
      </c>
      <c r="DG36" s="7"/>
      <c r="DH36" s="7">
        <v>17</v>
      </c>
    </row>
    <row r="37" spans="3:112" ht="8.15" customHeight="1" x14ac:dyDescent="0.2">
      <c r="C37" s="184"/>
      <c r="D37" s="185"/>
      <c r="E37" s="76"/>
      <c r="F37" s="77"/>
      <c r="G37" s="77"/>
      <c r="H37" s="77"/>
      <c r="I37" s="77"/>
      <c r="J37" s="78"/>
      <c r="K37" s="152"/>
      <c r="L37" s="153"/>
      <c r="M37" s="153"/>
      <c r="N37" s="153"/>
      <c r="O37" s="153"/>
      <c r="P37" s="153"/>
      <c r="Q37" s="153"/>
      <c r="R37" s="153"/>
      <c r="S37" s="153"/>
      <c r="T37" s="153"/>
      <c r="U37" s="154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52"/>
      <c r="AJ37" s="51"/>
      <c r="AK37" s="51"/>
      <c r="AL37" s="244"/>
      <c r="AM37" s="244"/>
      <c r="AN37" s="244"/>
      <c r="AO37" s="244"/>
      <c r="AP37" s="244"/>
      <c r="AQ37" s="246"/>
      <c r="AR37" s="246"/>
      <c r="AS37" s="246"/>
      <c r="AT37" s="246"/>
      <c r="AU37" s="243"/>
      <c r="AV37" s="243"/>
      <c r="AW37" s="243"/>
      <c r="AX37" s="243"/>
      <c r="AY37" s="243"/>
      <c r="AZ37" s="243"/>
      <c r="BA37" s="243"/>
      <c r="BB37" s="243"/>
      <c r="BC37" s="243"/>
      <c r="BD37" s="243"/>
      <c r="BE37" s="274"/>
      <c r="BF37" s="30"/>
      <c r="BG37" s="121"/>
      <c r="BH37" s="121"/>
      <c r="BI37" s="121"/>
      <c r="BJ37" s="121"/>
      <c r="BK37" s="121"/>
      <c r="BL37" s="121"/>
      <c r="BM37" s="171"/>
      <c r="BN37" s="171"/>
      <c r="BO37" s="171"/>
      <c r="BP37" s="171"/>
      <c r="BQ37" s="171"/>
      <c r="BR37" s="121"/>
      <c r="BS37" s="121"/>
      <c r="BT37" s="122"/>
      <c r="BU37" s="216"/>
      <c r="BV37" s="110"/>
      <c r="BW37" s="110"/>
      <c r="BX37" s="110"/>
      <c r="BY37" s="110"/>
      <c r="BZ37" s="110"/>
      <c r="CA37" s="110"/>
      <c r="CB37" s="110"/>
      <c r="CC37" s="110"/>
      <c r="CD37" s="111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DE37" s="7"/>
      <c r="DF37" s="7">
        <v>18</v>
      </c>
      <c r="DG37" s="7"/>
      <c r="DH37" s="7">
        <v>18</v>
      </c>
    </row>
    <row r="38" spans="3:112" ht="8.15" customHeight="1" x14ac:dyDescent="0.2">
      <c r="C38" s="186"/>
      <c r="D38" s="187"/>
      <c r="E38" s="114"/>
      <c r="F38" s="115"/>
      <c r="G38" s="115"/>
      <c r="H38" s="115"/>
      <c r="I38" s="115"/>
      <c r="J38" s="116"/>
      <c r="K38" s="155"/>
      <c r="L38" s="156"/>
      <c r="M38" s="156"/>
      <c r="N38" s="156"/>
      <c r="O38" s="156"/>
      <c r="P38" s="156"/>
      <c r="Q38" s="156"/>
      <c r="R38" s="156"/>
      <c r="S38" s="156"/>
      <c r="T38" s="156"/>
      <c r="U38" s="157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53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5"/>
      <c r="BF38" s="32"/>
      <c r="BG38" s="24"/>
      <c r="BH38" s="24"/>
      <c r="BI38" s="24"/>
      <c r="BJ38" s="239"/>
      <c r="BK38" s="239"/>
      <c r="BL38" s="239"/>
      <c r="BM38" s="239"/>
      <c r="BN38" s="239"/>
      <c r="BO38" s="239"/>
      <c r="BP38" s="239"/>
      <c r="BQ38" s="239"/>
      <c r="BR38" s="24"/>
      <c r="BS38" s="24"/>
      <c r="BT38" s="33"/>
      <c r="BU38" s="273"/>
      <c r="BV38" s="175"/>
      <c r="BW38" s="175"/>
      <c r="BX38" s="175"/>
      <c r="BY38" s="175"/>
      <c r="BZ38" s="175"/>
      <c r="CA38" s="175"/>
      <c r="CB38" s="175"/>
      <c r="CC38" s="175"/>
      <c r="CD38" s="176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DE38" s="7"/>
      <c r="DF38" s="7">
        <v>19</v>
      </c>
      <c r="DG38" s="7"/>
      <c r="DH38" s="7">
        <v>19</v>
      </c>
    </row>
    <row r="39" spans="3:112" ht="8.15" customHeight="1" x14ac:dyDescent="0.2">
      <c r="C39" s="182" t="s">
        <v>43</v>
      </c>
      <c r="D39" s="183"/>
      <c r="E39" s="172" t="s">
        <v>12</v>
      </c>
      <c r="F39" s="173"/>
      <c r="G39" s="173"/>
      <c r="H39" s="173"/>
      <c r="I39" s="173"/>
      <c r="J39" s="174"/>
      <c r="K39" s="149" t="s">
        <v>7</v>
      </c>
      <c r="L39" s="150"/>
      <c r="M39" s="150"/>
      <c r="N39" s="150"/>
      <c r="O39" s="150"/>
      <c r="P39" s="150"/>
      <c r="Q39" s="150"/>
      <c r="R39" s="150"/>
      <c r="S39" s="150"/>
      <c r="T39" s="150"/>
      <c r="U39" s="151"/>
      <c r="V39" s="172" t="s">
        <v>78</v>
      </c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4"/>
      <c r="AI39" s="149" t="s">
        <v>73</v>
      </c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1"/>
      <c r="BF39" s="164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5"/>
      <c r="BR39" s="165"/>
      <c r="BS39" s="165"/>
      <c r="BT39" s="166"/>
      <c r="BU39" s="142"/>
      <c r="BV39" s="143"/>
      <c r="BW39" s="143"/>
      <c r="BX39" s="143"/>
      <c r="BY39" s="143"/>
      <c r="BZ39" s="143"/>
      <c r="CA39" s="143"/>
      <c r="CB39" s="143"/>
      <c r="CC39" s="143"/>
      <c r="CD39" s="147"/>
      <c r="CE39" s="149" t="s">
        <v>44</v>
      </c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1"/>
      <c r="DE39" s="7"/>
      <c r="DF39" s="7">
        <v>20</v>
      </c>
      <c r="DG39" s="7"/>
      <c r="DH39" s="7">
        <v>20</v>
      </c>
    </row>
    <row r="40" spans="3:112" ht="8.15" customHeight="1" x14ac:dyDescent="0.2">
      <c r="C40" s="184"/>
      <c r="D40" s="185"/>
      <c r="E40" s="76"/>
      <c r="F40" s="77"/>
      <c r="G40" s="77"/>
      <c r="H40" s="77"/>
      <c r="I40" s="77"/>
      <c r="J40" s="78"/>
      <c r="K40" s="152"/>
      <c r="L40" s="153"/>
      <c r="M40" s="153"/>
      <c r="N40" s="153"/>
      <c r="O40" s="153"/>
      <c r="P40" s="153"/>
      <c r="Q40" s="153"/>
      <c r="R40" s="153"/>
      <c r="S40" s="153"/>
      <c r="T40" s="153"/>
      <c r="U40" s="154"/>
      <c r="V40" s="76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8"/>
      <c r="AI40" s="152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4"/>
      <c r="BF40" s="167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9"/>
      <c r="BU40" s="144"/>
      <c r="BV40" s="128"/>
      <c r="BW40" s="128"/>
      <c r="BX40" s="128"/>
      <c r="BY40" s="128"/>
      <c r="BZ40" s="128"/>
      <c r="CA40" s="128"/>
      <c r="CB40" s="128"/>
      <c r="CC40" s="128"/>
      <c r="CD40" s="129"/>
      <c r="CE40" s="152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4"/>
      <c r="DE40" s="7"/>
      <c r="DF40" s="7">
        <v>21</v>
      </c>
      <c r="DG40" s="7"/>
      <c r="DH40" s="7">
        <v>21</v>
      </c>
    </row>
    <row r="41" spans="3:112" ht="8.15" customHeight="1" x14ac:dyDescent="0.2">
      <c r="C41" s="184"/>
      <c r="D41" s="185"/>
      <c r="E41" s="76"/>
      <c r="F41" s="77"/>
      <c r="G41" s="77"/>
      <c r="H41" s="77"/>
      <c r="I41" s="77"/>
      <c r="J41" s="78"/>
      <c r="K41" s="152"/>
      <c r="L41" s="153"/>
      <c r="M41" s="153"/>
      <c r="N41" s="153"/>
      <c r="O41" s="153"/>
      <c r="P41" s="153"/>
      <c r="Q41" s="153"/>
      <c r="R41" s="153"/>
      <c r="S41" s="153"/>
      <c r="T41" s="153"/>
      <c r="U41" s="154"/>
      <c r="V41" s="76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8"/>
      <c r="AI41" s="152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4"/>
      <c r="BF41" s="167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9"/>
      <c r="BU41" s="144"/>
      <c r="BV41" s="128"/>
      <c r="BW41" s="128"/>
      <c r="BX41" s="128"/>
      <c r="BY41" s="128"/>
      <c r="BZ41" s="128"/>
      <c r="CA41" s="128"/>
      <c r="CB41" s="128"/>
      <c r="CC41" s="128"/>
      <c r="CD41" s="129"/>
      <c r="CE41" s="152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4"/>
      <c r="DE41" s="7"/>
      <c r="DF41" s="7">
        <v>22</v>
      </c>
      <c r="DG41" s="7"/>
      <c r="DH41" s="7">
        <v>22</v>
      </c>
    </row>
    <row r="42" spans="3:112" ht="8.15" customHeight="1" x14ac:dyDescent="0.2">
      <c r="C42" s="184"/>
      <c r="D42" s="185"/>
      <c r="E42" s="76"/>
      <c r="F42" s="77"/>
      <c r="G42" s="77"/>
      <c r="H42" s="77"/>
      <c r="I42" s="77"/>
      <c r="J42" s="78"/>
      <c r="K42" s="188"/>
      <c r="L42" s="189"/>
      <c r="M42" s="189"/>
      <c r="N42" s="189"/>
      <c r="O42" s="189"/>
      <c r="P42" s="189"/>
      <c r="Q42" s="189"/>
      <c r="R42" s="189"/>
      <c r="S42" s="189"/>
      <c r="T42" s="189"/>
      <c r="U42" s="190"/>
      <c r="V42" s="191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3"/>
      <c r="AI42" s="188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90"/>
      <c r="BF42" s="167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9"/>
      <c r="BU42" s="145"/>
      <c r="BV42" s="146"/>
      <c r="BW42" s="146"/>
      <c r="BX42" s="146"/>
      <c r="BY42" s="146"/>
      <c r="BZ42" s="146"/>
      <c r="CA42" s="146"/>
      <c r="CB42" s="146"/>
      <c r="CC42" s="146"/>
      <c r="CD42" s="148"/>
      <c r="CE42" s="155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7"/>
      <c r="DE42" s="7"/>
      <c r="DF42" s="7">
        <v>23</v>
      </c>
      <c r="DG42" s="7"/>
      <c r="DH42" s="7">
        <v>23</v>
      </c>
    </row>
    <row r="43" spans="3:112" ht="8.15" customHeight="1" x14ac:dyDescent="0.2">
      <c r="C43" s="184"/>
      <c r="D43" s="185"/>
      <c r="E43" s="76"/>
      <c r="F43" s="77"/>
      <c r="G43" s="77"/>
      <c r="H43" s="77"/>
      <c r="I43" s="77"/>
      <c r="J43" s="78"/>
      <c r="K43" s="152" t="s">
        <v>14</v>
      </c>
      <c r="L43" s="153"/>
      <c r="M43" s="153"/>
      <c r="N43" s="153"/>
      <c r="O43" s="153"/>
      <c r="P43" s="153"/>
      <c r="Q43" s="153"/>
      <c r="R43" s="153"/>
      <c r="S43" s="153"/>
      <c r="T43" s="153"/>
      <c r="U43" s="154"/>
      <c r="V43" s="76" t="s">
        <v>77</v>
      </c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8"/>
      <c r="AI43" s="232" t="s">
        <v>75</v>
      </c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4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6"/>
      <c r="BU43" s="204"/>
      <c r="BV43" s="126"/>
      <c r="BW43" s="126"/>
      <c r="BX43" s="126"/>
      <c r="BY43" s="126"/>
      <c r="BZ43" s="126"/>
      <c r="CA43" s="126"/>
      <c r="CB43" s="126"/>
      <c r="CC43" s="126"/>
      <c r="CD43" s="127"/>
      <c r="CE43" s="149" t="s">
        <v>44</v>
      </c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1"/>
      <c r="DE43" s="7"/>
      <c r="DF43" s="7">
        <v>24</v>
      </c>
      <c r="DG43" s="7"/>
      <c r="DH43" s="7">
        <v>24</v>
      </c>
    </row>
    <row r="44" spans="3:112" ht="8.15" customHeight="1" x14ac:dyDescent="0.2">
      <c r="C44" s="184"/>
      <c r="D44" s="185"/>
      <c r="E44" s="76"/>
      <c r="F44" s="77"/>
      <c r="G44" s="77"/>
      <c r="H44" s="77"/>
      <c r="I44" s="77"/>
      <c r="J44" s="78"/>
      <c r="K44" s="152"/>
      <c r="L44" s="153"/>
      <c r="M44" s="153"/>
      <c r="N44" s="153"/>
      <c r="O44" s="153"/>
      <c r="P44" s="153"/>
      <c r="Q44" s="153"/>
      <c r="R44" s="153"/>
      <c r="S44" s="153"/>
      <c r="T44" s="153"/>
      <c r="U44" s="154"/>
      <c r="V44" s="76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8"/>
      <c r="AI44" s="152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4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9"/>
      <c r="BU44" s="144"/>
      <c r="BV44" s="128"/>
      <c r="BW44" s="128"/>
      <c r="BX44" s="128"/>
      <c r="BY44" s="128"/>
      <c r="BZ44" s="128"/>
      <c r="CA44" s="128"/>
      <c r="CB44" s="128"/>
      <c r="CC44" s="128"/>
      <c r="CD44" s="129"/>
      <c r="CE44" s="152"/>
      <c r="CF44" s="153"/>
      <c r="CG44" s="153"/>
      <c r="CH44" s="153"/>
      <c r="CI44" s="153"/>
      <c r="CJ44" s="153"/>
      <c r="CK44" s="153"/>
      <c r="CL44" s="153"/>
      <c r="CM44" s="153"/>
      <c r="CN44" s="153"/>
      <c r="CO44" s="153"/>
      <c r="CP44" s="153"/>
      <c r="CQ44" s="153"/>
      <c r="CR44" s="153"/>
      <c r="CS44" s="153"/>
      <c r="CT44" s="154"/>
      <c r="CY44" s="7"/>
      <c r="CZ44" s="7" t="s">
        <v>50</v>
      </c>
      <c r="DA44" s="7" t="s">
        <v>69</v>
      </c>
      <c r="DB44" s="7" t="s">
        <v>70</v>
      </c>
      <c r="DE44" s="7"/>
      <c r="DF44" s="7">
        <v>25</v>
      </c>
      <c r="DG44" s="7"/>
      <c r="DH44" s="7">
        <v>25</v>
      </c>
    </row>
    <row r="45" spans="3:112" ht="8.15" customHeight="1" x14ac:dyDescent="0.2">
      <c r="C45" s="184"/>
      <c r="D45" s="185"/>
      <c r="E45" s="76"/>
      <c r="F45" s="77"/>
      <c r="G45" s="77"/>
      <c r="H45" s="77"/>
      <c r="I45" s="77"/>
      <c r="J45" s="78"/>
      <c r="K45" s="152"/>
      <c r="L45" s="153"/>
      <c r="M45" s="153"/>
      <c r="N45" s="153"/>
      <c r="O45" s="153"/>
      <c r="P45" s="153"/>
      <c r="Q45" s="153"/>
      <c r="R45" s="153"/>
      <c r="S45" s="153"/>
      <c r="T45" s="153"/>
      <c r="U45" s="154"/>
      <c r="V45" s="76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8"/>
      <c r="AI45" s="152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4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9"/>
      <c r="BU45" s="144"/>
      <c r="BV45" s="128"/>
      <c r="BW45" s="128"/>
      <c r="BX45" s="128"/>
      <c r="BY45" s="128"/>
      <c r="BZ45" s="128"/>
      <c r="CA45" s="128"/>
      <c r="CB45" s="128"/>
      <c r="CC45" s="128"/>
      <c r="CD45" s="129"/>
      <c r="CE45" s="152"/>
      <c r="CF45" s="153"/>
      <c r="CG45" s="153"/>
      <c r="CH45" s="153"/>
      <c r="CI45" s="153"/>
      <c r="CJ45" s="153"/>
      <c r="CK45" s="153"/>
      <c r="CL45" s="153"/>
      <c r="CM45" s="153"/>
      <c r="CN45" s="153"/>
      <c r="CO45" s="153"/>
      <c r="CP45" s="153"/>
      <c r="CQ45" s="153"/>
      <c r="CR45" s="153"/>
      <c r="CS45" s="153"/>
      <c r="CT45" s="154"/>
      <c r="CY45" s="7" t="s">
        <v>59</v>
      </c>
      <c r="CZ45" s="8" t="str">
        <f>IF(BJ50="","",IF(BJ50&lt;=15,"○","×"))</f>
        <v/>
      </c>
      <c r="DA45" s="8" t="str">
        <f>IF(BN50="","",IF(BN50&lt;1000,"○","×"))</f>
        <v/>
      </c>
      <c r="DB45" s="8" t="str">
        <f>IF(OR(BJ50="",BN50=""),"",IF(AND(CZ45="○",DA45="○"),"○","×"))</f>
        <v/>
      </c>
      <c r="DE45" s="7"/>
      <c r="DF45" s="7">
        <v>26</v>
      </c>
      <c r="DG45" s="7"/>
      <c r="DH45" s="7">
        <v>26</v>
      </c>
    </row>
    <row r="46" spans="3:112" ht="8.15" customHeight="1" x14ac:dyDescent="0.2">
      <c r="C46" s="186"/>
      <c r="D46" s="187"/>
      <c r="E46" s="114"/>
      <c r="F46" s="115"/>
      <c r="G46" s="115"/>
      <c r="H46" s="115"/>
      <c r="I46" s="115"/>
      <c r="J46" s="116"/>
      <c r="K46" s="155"/>
      <c r="L46" s="156"/>
      <c r="M46" s="156"/>
      <c r="N46" s="156"/>
      <c r="O46" s="156"/>
      <c r="P46" s="156"/>
      <c r="Q46" s="156"/>
      <c r="R46" s="156"/>
      <c r="S46" s="156"/>
      <c r="T46" s="156"/>
      <c r="U46" s="157"/>
      <c r="V46" s="114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6"/>
      <c r="AI46" s="155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7"/>
      <c r="BF46" s="237"/>
      <c r="BG46" s="237"/>
      <c r="BH46" s="237"/>
      <c r="BI46" s="237"/>
      <c r="BJ46" s="237"/>
      <c r="BK46" s="237"/>
      <c r="BL46" s="237"/>
      <c r="BM46" s="237"/>
      <c r="BN46" s="237"/>
      <c r="BO46" s="237"/>
      <c r="BP46" s="237"/>
      <c r="BQ46" s="237"/>
      <c r="BR46" s="237"/>
      <c r="BS46" s="237"/>
      <c r="BT46" s="238"/>
      <c r="BU46" s="205"/>
      <c r="BV46" s="130"/>
      <c r="BW46" s="130"/>
      <c r="BX46" s="130"/>
      <c r="BY46" s="130"/>
      <c r="BZ46" s="130"/>
      <c r="CA46" s="130"/>
      <c r="CB46" s="130"/>
      <c r="CC46" s="130"/>
      <c r="CD46" s="131"/>
      <c r="CE46" s="155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7"/>
      <c r="CY46" s="7" t="s">
        <v>67</v>
      </c>
      <c r="CZ46" s="8" t="str">
        <f>IF(BJ52="","",IF(BJ52&lt;=6,"○","×"))</f>
        <v/>
      </c>
      <c r="DA46" s="8" t="str">
        <f>IF(BN52="","",IF(BN52&lt;100,"○","×"))</f>
        <v/>
      </c>
      <c r="DB46" s="8" t="str">
        <f>IF(OR(BJ52="",BN52=""),"",IF(AND(CZ46="○",DA46="○"),"○","×"))</f>
        <v/>
      </c>
      <c r="DE46" s="7"/>
      <c r="DF46" s="7">
        <v>27</v>
      </c>
      <c r="DG46" s="7"/>
      <c r="DH46" s="7">
        <v>27</v>
      </c>
    </row>
    <row r="47" spans="3:112" ht="8.15" customHeight="1" x14ac:dyDescent="0.2">
      <c r="C47" s="182" t="s">
        <v>38</v>
      </c>
      <c r="D47" s="183"/>
      <c r="E47" s="149" t="s">
        <v>2</v>
      </c>
      <c r="F47" s="150"/>
      <c r="G47" s="150"/>
      <c r="H47" s="150"/>
      <c r="I47" s="150"/>
      <c r="J47" s="151"/>
      <c r="K47" s="149" t="s">
        <v>20</v>
      </c>
      <c r="L47" s="150"/>
      <c r="M47" s="150"/>
      <c r="N47" s="150"/>
      <c r="O47" s="150"/>
      <c r="P47" s="150"/>
      <c r="Q47" s="150"/>
      <c r="R47" s="150"/>
      <c r="S47" s="150"/>
      <c r="T47" s="150"/>
      <c r="U47" s="151"/>
      <c r="V47" s="261" t="s">
        <v>9</v>
      </c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 t="s">
        <v>76</v>
      </c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1"/>
      <c r="BC47" s="261"/>
      <c r="BD47" s="261"/>
      <c r="BE47" s="261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142"/>
      <c r="BV47" s="143"/>
      <c r="BW47" s="143"/>
      <c r="BX47" s="143"/>
      <c r="BY47" s="143"/>
      <c r="BZ47" s="143"/>
      <c r="CA47" s="143"/>
      <c r="CB47" s="143"/>
      <c r="CC47" s="143"/>
      <c r="CD47" s="147"/>
      <c r="CE47" s="162" t="s">
        <v>44</v>
      </c>
      <c r="CF47" s="162"/>
      <c r="CG47" s="162"/>
      <c r="CH47" s="162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2"/>
      <c r="CT47" s="162"/>
      <c r="CY47" s="7" t="s">
        <v>68</v>
      </c>
      <c r="CZ47" s="8" t="str">
        <f>IF(BJ54="","",IF(BJ54&lt;=6,"○","×"))</f>
        <v/>
      </c>
      <c r="DA47" s="8" t="str">
        <f>IF(BN54="","",IF(BN54&lt;100,"○","×"))</f>
        <v/>
      </c>
      <c r="DB47" s="8" t="str">
        <f>IF(OR(BJ54="",BN54=""),"",IF(AND(CZ47="○",DA47="○"),"○","×"))</f>
        <v/>
      </c>
      <c r="DE47" s="7"/>
      <c r="DF47" s="7">
        <v>28</v>
      </c>
      <c r="DG47" s="7"/>
      <c r="DH47" s="7">
        <v>28</v>
      </c>
    </row>
    <row r="48" spans="3:112" ht="8.15" customHeight="1" x14ac:dyDescent="0.2">
      <c r="C48" s="184"/>
      <c r="D48" s="185"/>
      <c r="E48" s="152"/>
      <c r="F48" s="153"/>
      <c r="G48" s="153"/>
      <c r="H48" s="153"/>
      <c r="I48" s="153"/>
      <c r="J48" s="154"/>
      <c r="K48" s="188"/>
      <c r="L48" s="189"/>
      <c r="M48" s="189"/>
      <c r="N48" s="189"/>
      <c r="O48" s="189"/>
      <c r="P48" s="189"/>
      <c r="Q48" s="189"/>
      <c r="R48" s="189"/>
      <c r="S48" s="189"/>
      <c r="T48" s="189"/>
      <c r="U48" s="190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299"/>
      <c r="AV48" s="299"/>
      <c r="AW48" s="299"/>
      <c r="AX48" s="299"/>
      <c r="AY48" s="299"/>
      <c r="AZ48" s="299"/>
      <c r="BA48" s="299"/>
      <c r="BB48" s="299"/>
      <c r="BC48" s="299"/>
      <c r="BD48" s="299"/>
      <c r="BE48" s="299"/>
      <c r="BF48" s="299"/>
      <c r="BG48" s="299"/>
      <c r="BH48" s="299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145"/>
      <c r="BV48" s="146"/>
      <c r="BW48" s="146"/>
      <c r="BX48" s="146"/>
      <c r="BY48" s="146"/>
      <c r="BZ48" s="146"/>
      <c r="CA48" s="146"/>
      <c r="CB48" s="146"/>
      <c r="CC48" s="146"/>
      <c r="CD48" s="148"/>
      <c r="CE48" s="162"/>
      <c r="CF48" s="162"/>
      <c r="CG48" s="162"/>
      <c r="CH48" s="162"/>
      <c r="CI48" s="162"/>
      <c r="CJ48" s="162"/>
      <c r="CK48" s="162"/>
      <c r="CL48" s="162"/>
      <c r="CM48" s="162"/>
      <c r="CN48" s="162"/>
      <c r="CO48" s="162"/>
      <c r="CP48" s="162"/>
      <c r="CQ48" s="162"/>
      <c r="CR48" s="162"/>
      <c r="CS48" s="162"/>
      <c r="CT48" s="162"/>
      <c r="DE48" s="7"/>
      <c r="DF48" s="7">
        <v>29</v>
      </c>
      <c r="DG48" s="7"/>
      <c r="DH48" s="7">
        <v>29</v>
      </c>
    </row>
    <row r="49" spans="3:112" ht="8.15" customHeight="1" x14ac:dyDescent="0.2">
      <c r="C49" s="184"/>
      <c r="D49" s="185"/>
      <c r="E49" s="152"/>
      <c r="F49" s="153"/>
      <c r="G49" s="153"/>
      <c r="H49" s="153"/>
      <c r="I49" s="153"/>
      <c r="J49" s="154"/>
      <c r="K49" s="73" t="s">
        <v>80</v>
      </c>
      <c r="L49" s="74"/>
      <c r="M49" s="74"/>
      <c r="N49" s="74"/>
      <c r="O49" s="74"/>
      <c r="P49" s="74"/>
      <c r="Q49" s="74"/>
      <c r="R49" s="74"/>
      <c r="S49" s="74"/>
      <c r="T49" s="74"/>
      <c r="U49" s="75"/>
      <c r="V49" s="73" t="s">
        <v>78</v>
      </c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5"/>
      <c r="AI49" s="73" t="s">
        <v>72</v>
      </c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5"/>
      <c r="BF49" s="56"/>
      <c r="BG49" s="57"/>
      <c r="BH49" s="57"/>
      <c r="BI49" s="57"/>
      <c r="BJ49" s="58"/>
      <c r="BK49" s="58"/>
      <c r="BL49" s="58"/>
      <c r="BM49" s="58"/>
      <c r="BN49" s="58"/>
      <c r="BO49" s="45"/>
      <c r="BP49" s="45"/>
      <c r="BQ49" s="45"/>
      <c r="BR49" s="45"/>
      <c r="BS49" s="45"/>
      <c r="BT49" s="47"/>
      <c r="BU49" s="215" t="str">
        <f>IF(AND(DB45="",AND(DB46="",DB47="")),"",IF(AND(DB45="○",AND(DB46="○",DB47="○")),"○",""))</f>
        <v/>
      </c>
      <c r="BV49" s="108"/>
      <c r="BW49" s="108"/>
      <c r="BX49" s="108"/>
      <c r="BY49" s="108"/>
      <c r="BZ49" s="108" t="str">
        <f>IF(AND(DB45="",AND(DB46="",DB47="")),"",IF(OR(DB45="×",OR(DB46="×",DB47="×")),"○",""))</f>
        <v/>
      </c>
      <c r="CA49" s="108"/>
      <c r="CB49" s="108"/>
      <c r="CC49" s="108"/>
      <c r="CD49" s="109"/>
      <c r="CE49" s="172" t="s">
        <v>71</v>
      </c>
      <c r="CF49" s="173"/>
      <c r="CG49" s="173"/>
      <c r="CH49" s="173"/>
      <c r="CI49" s="173"/>
      <c r="CJ49" s="173"/>
      <c r="CK49" s="173"/>
      <c r="CL49" s="173"/>
      <c r="CM49" s="173"/>
      <c r="CN49" s="173"/>
      <c r="CO49" s="173"/>
      <c r="CP49" s="173"/>
      <c r="CQ49" s="173"/>
      <c r="CR49" s="173"/>
      <c r="CS49" s="173"/>
      <c r="CT49" s="174"/>
      <c r="DE49" s="7"/>
      <c r="DF49" s="7">
        <v>30</v>
      </c>
      <c r="DG49" s="7"/>
      <c r="DH49" s="7">
        <v>30</v>
      </c>
    </row>
    <row r="50" spans="3:112" ht="8.15" customHeight="1" x14ac:dyDescent="0.2">
      <c r="C50" s="184"/>
      <c r="D50" s="185"/>
      <c r="E50" s="152"/>
      <c r="F50" s="153"/>
      <c r="G50" s="153"/>
      <c r="H50" s="153"/>
      <c r="I50" s="153"/>
      <c r="J50" s="154"/>
      <c r="K50" s="76"/>
      <c r="L50" s="77"/>
      <c r="M50" s="77"/>
      <c r="N50" s="77"/>
      <c r="O50" s="77"/>
      <c r="P50" s="77"/>
      <c r="Q50" s="77"/>
      <c r="R50" s="77"/>
      <c r="S50" s="77"/>
      <c r="T50" s="77"/>
      <c r="U50" s="78"/>
      <c r="V50" s="76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8"/>
      <c r="AI50" s="76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8"/>
      <c r="BF50" s="300" t="s">
        <v>61</v>
      </c>
      <c r="BG50" s="301"/>
      <c r="BH50" s="301"/>
      <c r="BI50" s="301"/>
      <c r="BJ50" s="170"/>
      <c r="BK50" s="170"/>
      <c r="BL50" s="170" t="s">
        <v>50</v>
      </c>
      <c r="BM50" s="170"/>
      <c r="BN50" s="170"/>
      <c r="BO50" s="170"/>
      <c r="BP50" s="170"/>
      <c r="BQ50" s="170"/>
      <c r="BR50" s="121" t="s">
        <v>60</v>
      </c>
      <c r="BS50" s="121"/>
      <c r="BT50" s="122"/>
      <c r="BU50" s="216"/>
      <c r="BV50" s="110"/>
      <c r="BW50" s="110"/>
      <c r="BX50" s="110"/>
      <c r="BY50" s="110"/>
      <c r="BZ50" s="110"/>
      <c r="CA50" s="110"/>
      <c r="CB50" s="110"/>
      <c r="CC50" s="110"/>
      <c r="CD50" s="111"/>
      <c r="CE50" s="76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8"/>
      <c r="DE50" s="7"/>
      <c r="DF50" s="7">
        <v>31</v>
      </c>
      <c r="DG50" s="7"/>
      <c r="DH50" s="7">
        <v>31</v>
      </c>
    </row>
    <row r="51" spans="3:112" ht="8.15" customHeight="1" x14ac:dyDescent="0.2">
      <c r="C51" s="184"/>
      <c r="D51" s="185"/>
      <c r="E51" s="152"/>
      <c r="F51" s="153"/>
      <c r="G51" s="153"/>
      <c r="H51" s="153"/>
      <c r="I51" s="153"/>
      <c r="J51" s="154"/>
      <c r="K51" s="76"/>
      <c r="L51" s="77"/>
      <c r="M51" s="77"/>
      <c r="N51" s="77"/>
      <c r="O51" s="77"/>
      <c r="P51" s="77"/>
      <c r="Q51" s="77"/>
      <c r="R51" s="77"/>
      <c r="S51" s="77"/>
      <c r="T51" s="77"/>
      <c r="U51" s="78"/>
      <c r="V51" s="76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8"/>
      <c r="AI51" s="76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8"/>
      <c r="BF51" s="300"/>
      <c r="BG51" s="301"/>
      <c r="BH51" s="301"/>
      <c r="BI51" s="301"/>
      <c r="BJ51" s="171"/>
      <c r="BK51" s="171"/>
      <c r="BL51" s="170"/>
      <c r="BM51" s="170"/>
      <c r="BN51" s="171"/>
      <c r="BO51" s="171"/>
      <c r="BP51" s="171"/>
      <c r="BQ51" s="171"/>
      <c r="BR51" s="121"/>
      <c r="BS51" s="121"/>
      <c r="BT51" s="122"/>
      <c r="BU51" s="216"/>
      <c r="BV51" s="110"/>
      <c r="BW51" s="110"/>
      <c r="BX51" s="110"/>
      <c r="BY51" s="110"/>
      <c r="BZ51" s="110"/>
      <c r="CA51" s="110"/>
      <c r="CB51" s="110"/>
      <c r="CC51" s="110"/>
      <c r="CD51" s="111"/>
      <c r="CE51" s="76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8"/>
      <c r="DE51" s="7"/>
      <c r="DF51" s="7">
        <v>32</v>
      </c>
      <c r="DG51" s="7"/>
      <c r="DH51" s="7"/>
    </row>
    <row r="52" spans="3:112" ht="8.15" customHeight="1" x14ac:dyDescent="0.2">
      <c r="C52" s="184"/>
      <c r="D52" s="185"/>
      <c r="E52" s="152"/>
      <c r="F52" s="153"/>
      <c r="G52" s="153"/>
      <c r="H52" s="153"/>
      <c r="I52" s="153"/>
      <c r="J52" s="154"/>
      <c r="K52" s="76"/>
      <c r="L52" s="77"/>
      <c r="M52" s="77"/>
      <c r="N52" s="77"/>
      <c r="O52" s="77"/>
      <c r="P52" s="77"/>
      <c r="Q52" s="77"/>
      <c r="R52" s="77"/>
      <c r="S52" s="77"/>
      <c r="T52" s="77"/>
      <c r="U52" s="78"/>
      <c r="V52" s="76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8"/>
      <c r="AI52" s="76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8"/>
      <c r="BF52" s="300" t="s">
        <v>62</v>
      </c>
      <c r="BG52" s="301"/>
      <c r="BH52" s="301"/>
      <c r="BI52" s="301"/>
      <c r="BJ52" s="302"/>
      <c r="BK52" s="302"/>
      <c r="BL52" s="170" t="s">
        <v>50</v>
      </c>
      <c r="BM52" s="170"/>
      <c r="BN52" s="302"/>
      <c r="BO52" s="302"/>
      <c r="BP52" s="302"/>
      <c r="BQ52" s="302"/>
      <c r="BR52" s="121" t="s">
        <v>60</v>
      </c>
      <c r="BS52" s="121"/>
      <c r="BT52" s="122"/>
      <c r="BU52" s="216"/>
      <c r="BV52" s="110"/>
      <c r="BW52" s="110"/>
      <c r="BX52" s="110"/>
      <c r="BY52" s="110"/>
      <c r="BZ52" s="110"/>
      <c r="CA52" s="110"/>
      <c r="CB52" s="110"/>
      <c r="CC52" s="110"/>
      <c r="CD52" s="111"/>
      <c r="CE52" s="76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8"/>
    </row>
    <row r="53" spans="3:112" ht="8.15" customHeight="1" x14ac:dyDescent="0.2">
      <c r="C53" s="184"/>
      <c r="D53" s="185"/>
      <c r="E53" s="152"/>
      <c r="F53" s="153"/>
      <c r="G53" s="153"/>
      <c r="H53" s="153"/>
      <c r="I53" s="153"/>
      <c r="J53" s="154"/>
      <c r="K53" s="76"/>
      <c r="L53" s="77"/>
      <c r="M53" s="77"/>
      <c r="N53" s="77"/>
      <c r="O53" s="77"/>
      <c r="P53" s="77"/>
      <c r="Q53" s="77"/>
      <c r="R53" s="77"/>
      <c r="S53" s="77"/>
      <c r="T53" s="77"/>
      <c r="U53" s="78"/>
      <c r="V53" s="76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8"/>
      <c r="AI53" s="120" t="s">
        <v>58</v>
      </c>
      <c r="AJ53" s="121"/>
      <c r="AK53" s="121"/>
      <c r="AL53" s="121"/>
      <c r="AM53" s="121"/>
      <c r="AN53" s="121"/>
      <c r="AO53" s="121" t="s">
        <v>61</v>
      </c>
      <c r="AP53" s="121"/>
      <c r="AQ53" s="121"/>
      <c r="AR53" s="121"/>
      <c r="AS53" s="121"/>
      <c r="AT53" s="121"/>
      <c r="AU53" s="121"/>
      <c r="AV53" s="121" t="s">
        <v>65</v>
      </c>
      <c r="AW53" s="121"/>
      <c r="AX53" s="121"/>
      <c r="AY53" s="121"/>
      <c r="AZ53" s="121"/>
      <c r="BA53" s="121"/>
      <c r="BB53" s="121"/>
      <c r="BC53" s="121"/>
      <c r="BD53" s="121"/>
      <c r="BE53" s="40"/>
      <c r="BF53" s="300"/>
      <c r="BG53" s="301"/>
      <c r="BH53" s="301"/>
      <c r="BI53" s="301"/>
      <c r="BJ53" s="171"/>
      <c r="BK53" s="171"/>
      <c r="BL53" s="170"/>
      <c r="BM53" s="170"/>
      <c r="BN53" s="171"/>
      <c r="BO53" s="171"/>
      <c r="BP53" s="171"/>
      <c r="BQ53" s="171"/>
      <c r="BR53" s="121"/>
      <c r="BS53" s="121"/>
      <c r="BT53" s="122"/>
      <c r="BU53" s="216"/>
      <c r="BV53" s="110"/>
      <c r="BW53" s="110"/>
      <c r="BX53" s="110"/>
      <c r="BY53" s="110"/>
      <c r="BZ53" s="110"/>
      <c r="CA53" s="110"/>
      <c r="CB53" s="110"/>
      <c r="CC53" s="110"/>
      <c r="CD53" s="111"/>
      <c r="CE53" s="76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8"/>
    </row>
    <row r="54" spans="3:112" ht="8.15" customHeight="1" x14ac:dyDescent="0.2">
      <c r="C54" s="184"/>
      <c r="D54" s="185"/>
      <c r="E54" s="152"/>
      <c r="F54" s="153"/>
      <c r="G54" s="153"/>
      <c r="H54" s="153"/>
      <c r="I54" s="153"/>
      <c r="J54" s="154"/>
      <c r="K54" s="76"/>
      <c r="L54" s="77"/>
      <c r="M54" s="77"/>
      <c r="N54" s="77"/>
      <c r="O54" s="77"/>
      <c r="P54" s="77"/>
      <c r="Q54" s="77"/>
      <c r="R54" s="77"/>
      <c r="S54" s="77"/>
      <c r="T54" s="77"/>
      <c r="U54" s="78"/>
      <c r="V54" s="76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8"/>
      <c r="AI54" s="120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40"/>
      <c r="BF54" s="300" t="s">
        <v>63</v>
      </c>
      <c r="BG54" s="301"/>
      <c r="BH54" s="301"/>
      <c r="BI54" s="301"/>
      <c r="BJ54" s="302"/>
      <c r="BK54" s="302"/>
      <c r="BL54" s="170" t="s">
        <v>50</v>
      </c>
      <c r="BM54" s="170"/>
      <c r="BN54" s="170"/>
      <c r="BO54" s="170"/>
      <c r="BP54" s="170"/>
      <c r="BQ54" s="170"/>
      <c r="BR54" s="121" t="s">
        <v>60</v>
      </c>
      <c r="BS54" s="121"/>
      <c r="BT54" s="122"/>
      <c r="BU54" s="216"/>
      <c r="BV54" s="110"/>
      <c r="BW54" s="110"/>
      <c r="BX54" s="110"/>
      <c r="BY54" s="110"/>
      <c r="BZ54" s="110"/>
      <c r="CA54" s="110"/>
      <c r="CB54" s="110"/>
      <c r="CC54" s="110"/>
      <c r="CD54" s="111"/>
      <c r="CE54" s="76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8"/>
    </row>
    <row r="55" spans="3:112" ht="8.15" customHeight="1" x14ac:dyDescent="0.2">
      <c r="C55" s="184"/>
      <c r="D55" s="185"/>
      <c r="E55" s="152"/>
      <c r="F55" s="153"/>
      <c r="G55" s="153"/>
      <c r="H55" s="153"/>
      <c r="I55" s="153"/>
      <c r="J55" s="154"/>
      <c r="K55" s="76"/>
      <c r="L55" s="77"/>
      <c r="M55" s="77"/>
      <c r="N55" s="77"/>
      <c r="O55" s="77"/>
      <c r="P55" s="77"/>
      <c r="Q55" s="77"/>
      <c r="R55" s="77"/>
      <c r="S55" s="77"/>
      <c r="T55" s="77"/>
      <c r="U55" s="78"/>
      <c r="V55" s="76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8"/>
      <c r="AI55" s="120"/>
      <c r="AJ55" s="121"/>
      <c r="AK55" s="121"/>
      <c r="AL55" s="121"/>
      <c r="AM55" s="121"/>
      <c r="AN55" s="121"/>
      <c r="AO55" s="121" t="s">
        <v>64</v>
      </c>
      <c r="AP55" s="121"/>
      <c r="AQ55" s="121"/>
      <c r="AR55" s="121"/>
      <c r="AS55" s="121"/>
      <c r="AT55" s="121"/>
      <c r="AU55" s="121"/>
      <c r="AV55" s="121" t="s">
        <v>66</v>
      </c>
      <c r="AW55" s="121"/>
      <c r="AX55" s="121"/>
      <c r="AY55" s="121"/>
      <c r="AZ55" s="121"/>
      <c r="BA55" s="121"/>
      <c r="BB55" s="121"/>
      <c r="BC55" s="121"/>
      <c r="BD55" s="121"/>
      <c r="BE55" s="40"/>
      <c r="BF55" s="300"/>
      <c r="BG55" s="301"/>
      <c r="BH55" s="301"/>
      <c r="BI55" s="301"/>
      <c r="BJ55" s="171"/>
      <c r="BK55" s="171"/>
      <c r="BL55" s="170"/>
      <c r="BM55" s="170"/>
      <c r="BN55" s="171"/>
      <c r="BO55" s="171"/>
      <c r="BP55" s="171"/>
      <c r="BQ55" s="171"/>
      <c r="BR55" s="121"/>
      <c r="BS55" s="121"/>
      <c r="BT55" s="122"/>
      <c r="BU55" s="216"/>
      <c r="BV55" s="110"/>
      <c r="BW55" s="110"/>
      <c r="BX55" s="110"/>
      <c r="BY55" s="110"/>
      <c r="BZ55" s="110"/>
      <c r="CA55" s="110"/>
      <c r="CB55" s="110"/>
      <c r="CC55" s="110"/>
      <c r="CD55" s="111"/>
      <c r="CE55" s="76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8"/>
    </row>
    <row r="56" spans="3:112" ht="8.15" customHeight="1" x14ac:dyDescent="0.2">
      <c r="C56" s="186"/>
      <c r="D56" s="187"/>
      <c r="E56" s="155"/>
      <c r="F56" s="156"/>
      <c r="G56" s="156"/>
      <c r="H56" s="156"/>
      <c r="I56" s="156"/>
      <c r="J56" s="157"/>
      <c r="K56" s="114"/>
      <c r="L56" s="115"/>
      <c r="M56" s="115"/>
      <c r="N56" s="115"/>
      <c r="O56" s="115"/>
      <c r="P56" s="115"/>
      <c r="Q56" s="115"/>
      <c r="R56" s="115"/>
      <c r="S56" s="115"/>
      <c r="T56" s="115"/>
      <c r="U56" s="116"/>
      <c r="V56" s="114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6"/>
      <c r="AI56" s="123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44"/>
      <c r="BF56" s="43"/>
      <c r="BG56" s="38"/>
      <c r="BH56" s="38"/>
      <c r="BI56" s="38"/>
      <c r="BJ56" s="38"/>
      <c r="BK56" s="38"/>
      <c r="BL56" s="59"/>
      <c r="BM56" s="59"/>
      <c r="BN56" s="59"/>
      <c r="BO56" s="38"/>
      <c r="BP56" s="38"/>
      <c r="BQ56" s="38"/>
      <c r="BR56" s="38"/>
      <c r="BS56" s="24"/>
      <c r="BT56" s="24"/>
      <c r="BU56" s="273"/>
      <c r="BV56" s="175"/>
      <c r="BW56" s="175"/>
      <c r="BX56" s="175"/>
      <c r="BY56" s="175"/>
      <c r="BZ56" s="175"/>
      <c r="CA56" s="175"/>
      <c r="CB56" s="175"/>
      <c r="CC56" s="175"/>
      <c r="CD56" s="176"/>
      <c r="CE56" s="114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16"/>
      <c r="CY56" s="7">
        <v>1</v>
      </c>
      <c r="CZ56" s="7">
        <v>2</v>
      </c>
      <c r="DA56" s="7">
        <v>3</v>
      </c>
      <c r="DB56" s="7">
        <v>4</v>
      </c>
      <c r="DC56" s="7"/>
      <c r="DD56" s="7"/>
      <c r="DE56" s="7"/>
    </row>
    <row r="57" spans="3:112" ht="8.15" customHeight="1" x14ac:dyDescent="0.2">
      <c r="C57" s="182" t="s">
        <v>87</v>
      </c>
      <c r="D57" s="183"/>
      <c r="E57" s="149" t="s">
        <v>93</v>
      </c>
      <c r="F57" s="150"/>
      <c r="G57" s="150"/>
      <c r="H57" s="150"/>
      <c r="I57" s="150"/>
      <c r="J57" s="151"/>
      <c r="K57" s="149" t="s">
        <v>91</v>
      </c>
      <c r="L57" s="150"/>
      <c r="M57" s="150"/>
      <c r="N57" s="150"/>
      <c r="O57" s="150"/>
      <c r="P57" s="150"/>
      <c r="Q57" s="150"/>
      <c r="R57" s="150"/>
      <c r="S57" s="150"/>
      <c r="T57" s="150"/>
      <c r="U57" s="151"/>
      <c r="V57" s="149" t="s">
        <v>9</v>
      </c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1"/>
      <c r="AI57" s="172" t="s">
        <v>94</v>
      </c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4"/>
      <c r="BF57" s="132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4"/>
      <c r="BU57" s="142"/>
      <c r="BV57" s="143"/>
      <c r="BW57" s="143"/>
      <c r="BX57" s="143"/>
      <c r="BY57" s="143"/>
      <c r="BZ57" s="143"/>
      <c r="CA57" s="143"/>
      <c r="CB57" s="143"/>
      <c r="CC57" s="143"/>
      <c r="CD57" s="147"/>
      <c r="CE57" s="149" t="s">
        <v>44</v>
      </c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1"/>
      <c r="CY57" s="7"/>
      <c r="CZ57" s="7"/>
      <c r="DA57" s="7"/>
      <c r="DB57" s="7"/>
      <c r="DC57" s="7"/>
      <c r="DD57" s="7"/>
      <c r="DE57" s="7"/>
    </row>
    <row r="58" spans="3:112" ht="8.15" customHeight="1" x14ac:dyDescent="0.2">
      <c r="C58" s="184"/>
      <c r="D58" s="185"/>
      <c r="E58" s="152"/>
      <c r="F58" s="153"/>
      <c r="G58" s="153"/>
      <c r="H58" s="153"/>
      <c r="I58" s="153"/>
      <c r="J58" s="154"/>
      <c r="K58" s="152"/>
      <c r="L58" s="153"/>
      <c r="M58" s="153"/>
      <c r="N58" s="153"/>
      <c r="O58" s="153"/>
      <c r="P58" s="153"/>
      <c r="Q58" s="153"/>
      <c r="R58" s="153"/>
      <c r="S58" s="153"/>
      <c r="T58" s="153"/>
      <c r="U58" s="154"/>
      <c r="V58" s="152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4"/>
      <c r="AI58" s="76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8"/>
      <c r="BF58" s="120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2"/>
      <c r="BU58" s="144"/>
      <c r="BV58" s="128"/>
      <c r="BW58" s="128"/>
      <c r="BX58" s="128"/>
      <c r="BY58" s="128"/>
      <c r="BZ58" s="128"/>
      <c r="CA58" s="128"/>
      <c r="CB58" s="128"/>
      <c r="CC58" s="128"/>
      <c r="CD58" s="129"/>
      <c r="CE58" s="152"/>
      <c r="CF58" s="153"/>
      <c r="CG58" s="153"/>
      <c r="CH58" s="153"/>
      <c r="CI58" s="153"/>
      <c r="CJ58" s="153"/>
      <c r="CK58" s="153"/>
      <c r="CL58" s="153"/>
      <c r="CM58" s="153"/>
      <c r="CN58" s="153"/>
      <c r="CO58" s="153"/>
      <c r="CP58" s="153"/>
      <c r="CQ58" s="153"/>
      <c r="CR58" s="153"/>
      <c r="CS58" s="153"/>
      <c r="CT58" s="154"/>
      <c r="CY58" s="8" t="e">
        <f>VLOOKUP(AU8,DD59:DE61,2,0)</f>
        <v>#N/A</v>
      </c>
      <c r="CZ58" s="7" t="s">
        <v>124</v>
      </c>
      <c r="DA58" s="7" t="s">
        <v>125</v>
      </c>
      <c r="DB58" s="7" t="s">
        <v>126</v>
      </c>
      <c r="DC58" s="7"/>
      <c r="DD58" s="7"/>
      <c r="DE58" s="7"/>
    </row>
    <row r="59" spans="3:112" ht="8.15" customHeight="1" x14ac:dyDescent="0.2">
      <c r="C59" s="184"/>
      <c r="D59" s="185"/>
      <c r="E59" s="152"/>
      <c r="F59" s="153"/>
      <c r="G59" s="153"/>
      <c r="H59" s="153"/>
      <c r="I59" s="153"/>
      <c r="J59" s="154"/>
      <c r="K59" s="152"/>
      <c r="L59" s="153"/>
      <c r="M59" s="153"/>
      <c r="N59" s="153"/>
      <c r="O59" s="153"/>
      <c r="P59" s="153"/>
      <c r="Q59" s="153"/>
      <c r="R59" s="153"/>
      <c r="S59" s="153"/>
      <c r="T59" s="153"/>
      <c r="U59" s="154"/>
      <c r="V59" s="152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4"/>
      <c r="AI59" s="76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8"/>
      <c r="BF59" s="120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2"/>
      <c r="BU59" s="144"/>
      <c r="BV59" s="128"/>
      <c r="BW59" s="128"/>
      <c r="BX59" s="128"/>
      <c r="BY59" s="128"/>
      <c r="BZ59" s="128"/>
      <c r="CA59" s="128"/>
      <c r="CB59" s="128"/>
      <c r="CC59" s="128"/>
      <c r="CD59" s="129"/>
      <c r="CE59" s="152"/>
      <c r="CF59" s="153"/>
      <c r="CG59" s="153"/>
      <c r="CH59" s="153"/>
      <c r="CI59" s="153"/>
      <c r="CJ59" s="153"/>
      <c r="CK59" s="153"/>
      <c r="CL59" s="153"/>
      <c r="CM59" s="153"/>
      <c r="CN59" s="153"/>
      <c r="CO59" s="153"/>
      <c r="CP59" s="153"/>
      <c r="CQ59" s="153"/>
      <c r="CR59" s="153"/>
      <c r="CS59" s="153"/>
      <c r="CT59" s="154"/>
      <c r="CY59" s="7" t="s">
        <v>136</v>
      </c>
      <c r="CZ59" s="7">
        <v>650</v>
      </c>
      <c r="DA59" s="7">
        <v>620</v>
      </c>
      <c r="DB59" s="7">
        <v>620</v>
      </c>
      <c r="DC59" s="7"/>
      <c r="DD59" s="7" t="s">
        <v>124</v>
      </c>
      <c r="DE59" s="7">
        <v>2</v>
      </c>
    </row>
    <row r="60" spans="3:112" ht="8.15" customHeight="1" x14ac:dyDescent="0.2">
      <c r="C60" s="184"/>
      <c r="D60" s="185"/>
      <c r="E60" s="152"/>
      <c r="F60" s="153"/>
      <c r="G60" s="153"/>
      <c r="H60" s="153"/>
      <c r="I60" s="153"/>
      <c r="J60" s="154"/>
      <c r="K60" s="188"/>
      <c r="L60" s="189"/>
      <c r="M60" s="189"/>
      <c r="N60" s="189"/>
      <c r="O60" s="189"/>
      <c r="P60" s="189"/>
      <c r="Q60" s="189"/>
      <c r="R60" s="189"/>
      <c r="S60" s="189"/>
      <c r="T60" s="189"/>
      <c r="U60" s="190"/>
      <c r="V60" s="188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90"/>
      <c r="AI60" s="191"/>
      <c r="AJ60" s="192"/>
      <c r="AK60" s="192"/>
      <c r="AL60" s="192"/>
      <c r="AM60" s="192"/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  <c r="AZ60" s="192"/>
      <c r="BA60" s="192"/>
      <c r="BB60" s="192"/>
      <c r="BC60" s="192"/>
      <c r="BD60" s="192"/>
      <c r="BE60" s="193"/>
      <c r="BF60" s="194"/>
      <c r="BG60" s="195"/>
      <c r="BH60" s="195"/>
      <c r="BI60" s="195"/>
      <c r="BJ60" s="195"/>
      <c r="BK60" s="195"/>
      <c r="BL60" s="195"/>
      <c r="BM60" s="195"/>
      <c r="BN60" s="195"/>
      <c r="BO60" s="195"/>
      <c r="BP60" s="195"/>
      <c r="BQ60" s="195"/>
      <c r="BR60" s="195"/>
      <c r="BS60" s="195"/>
      <c r="BT60" s="196"/>
      <c r="BU60" s="145"/>
      <c r="BV60" s="146"/>
      <c r="BW60" s="146"/>
      <c r="BX60" s="146"/>
      <c r="BY60" s="146"/>
      <c r="BZ60" s="146"/>
      <c r="CA60" s="146"/>
      <c r="CB60" s="146"/>
      <c r="CC60" s="146"/>
      <c r="CD60" s="148"/>
      <c r="CE60" s="155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7"/>
      <c r="CY60" s="7" t="s">
        <v>137</v>
      </c>
      <c r="CZ60" s="7">
        <v>950</v>
      </c>
      <c r="DA60" s="7">
        <v>900</v>
      </c>
      <c r="DB60" s="7">
        <v>900</v>
      </c>
      <c r="DC60" s="7"/>
      <c r="DD60" s="7" t="s">
        <v>125</v>
      </c>
      <c r="DE60" s="7">
        <v>3</v>
      </c>
    </row>
    <row r="61" spans="3:112" ht="8.15" customHeight="1" x14ac:dyDescent="0.2">
      <c r="C61" s="184"/>
      <c r="D61" s="185"/>
      <c r="E61" s="152"/>
      <c r="F61" s="153"/>
      <c r="G61" s="153"/>
      <c r="H61" s="153"/>
      <c r="I61" s="153"/>
      <c r="J61" s="154"/>
      <c r="K61" s="206" t="s">
        <v>13</v>
      </c>
      <c r="L61" s="206"/>
      <c r="M61" s="206"/>
      <c r="N61" s="206"/>
      <c r="O61" s="206"/>
      <c r="P61" s="206"/>
      <c r="Q61" s="206"/>
      <c r="R61" s="206"/>
      <c r="S61" s="206"/>
      <c r="T61" s="206"/>
      <c r="U61" s="207"/>
      <c r="V61" s="208" t="s">
        <v>96</v>
      </c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10"/>
      <c r="AI61" s="197" t="s">
        <v>95</v>
      </c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9"/>
      <c r="BF61" s="60"/>
      <c r="BG61" s="61"/>
      <c r="BH61" s="61"/>
      <c r="BI61" s="61"/>
      <c r="BJ61" s="61"/>
      <c r="BK61" s="61"/>
      <c r="BL61" s="227"/>
      <c r="BM61" s="227"/>
      <c r="BN61" s="227"/>
      <c r="BO61" s="227"/>
      <c r="BP61" s="227"/>
      <c r="BQ61" s="61"/>
      <c r="BR61" s="61"/>
      <c r="BS61" s="61"/>
      <c r="BT61" s="37"/>
      <c r="BU61" s="215" t="str">
        <f>IF(BL62="","",IF(BL62&lt;=AS65,"○",""))</f>
        <v/>
      </c>
      <c r="BV61" s="108"/>
      <c r="BW61" s="108"/>
      <c r="BX61" s="108"/>
      <c r="BY61" s="108"/>
      <c r="BZ61" s="108" t="str">
        <f>IF(BL62="","",IF(BL62&gt;AS65,"○",""))</f>
        <v/>
      </c>
      <c r="CA61" s="108"/>
      <c r="CB61" s="108"/>
      <c r="CC61" s="108"/>
      <c r="CD61" s="109"/>
      <c r="CE61" s="161" t="s">
        <v>47</v>
      </c>
      <c r="CF61" s="162"/>
      <c r="CG61" s="162"/>
      <c r="CH61" s="162"/>
      <c r="CI61" s="162"/>
      <c r="CJ61" s="162"/>
      <c r="CK61" s="162"/>
      <c r="CL61" s="162"/>
      <c r="CM61" s="162"/>
      <c r="CN61" s="162"/>
      <c r="CO61" s="162"/>
      <c r="CP61" s="162"/>
      <c r="CQ61" s="162"/>
      <c r="CR61" s="162"/>
      <c r="CS61" s="162"/>
      <c r="CT61" s="162"/>
      <c r="CY61" s="7" t="s">
        <v>138</v>
      </c>
      <c r="CZ61" s="7">
        <v>1650</v>
      </c>
      <c r="DA61" s="7">
        <v>1600</v>
      </c>
      <c r="DB61" s="7">
        <v>1600</v>
      </c>
      <c r="DC61" s="7"/>
      <c r="DD61" s="7" t="s">
        <v>126</v>
      </c>
      <c r="DE61" s="7">
        <v>4</v>
      </c>
    </row>
    <row r="62" spans="3:112" ht="8.15" customHeight="1" x14ac:dyDescent="0.2">
      <c r="C62" s="184"/>
      <c r="D62" s="185"/>
      <c r="E62" s="152"/>
      <c r="F62" s="153"/>
      <c r="G62" s="153"/>
      <c r="H62" s="153"/>
      <c r="I62" s="153"/>
      <c r="J62" s="154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7"/>
      <c r="V62" s="211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10"/>
      <c r="AI62" s="200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201"/>
      <c r="AW62" s="201"/>
      <c r="AX62" s="201"/>
      <c r="AY62" s="201"/>
      <c r="AZ62" s="201"/>
      <c r="BA62" s="201"/>
      <c r="BB62" s="201"/>
      <c r="BC62" s="201"/>
      <c r="BD62" s="201"/>
      <c r="BE62" s="202"/>
      <c r="BF62" s="221" t="s">
        <v>28</v>
      </c>
      <c r="BG62" s="225"/>
      <c r="BH62" s="225"/>
      <c r="BI62" s="225"/>
      <c r="BJ62" s="225"/>
      <c r="BK62" s="225"/>
      <c r="BL62" s="219"/>
      <c r="BM62" s="219"/>
      <c r="BN62" s="219"/>
      <c r="BO62" s="219"/>
      <c r="BP62" s="219"/>
      <c r="BQ62" s="181" t="s">
        <v>39</v>
      </c>
      <c r="BR62" s="218"/>
      <c r="BS62" s="218"/>
      <c r="BT62" s="21"/>
      <c r="BU62" s="216"/>
      <c r="BV62" s="110"/>
      <c r="BW62" s="110"/>
      <c r="BX62" s="110"/>
      <c r="BY62" s="110"/>
      <c r="BZ62" s="110"/>
      <c r="CA62" s="110"/>
      <c r="CB62" s="110"/>
      <c r="CC62" s="110"/>
      <c r="CD62" s="111"/>
      <c r="CE62" s="162"/>
      <c r="CF62" s="162"/>
      <c r="CG62" s="162"/>
      <c r="CH62" s="162"/>
      <c r="CI62" s="162"/>
      <c r="CJ62" s="162"/>
      <c r="CK62" s="162"/>
      <c r="CL62" s="162"/>
      <c r="CM62" s="162"/>
      <c r="CN62" s="162"/>
      <c r="CO62" s="162"/>
      <c r="CP62" s="162"/>
      <c r="CQ62" s="162"/>
      <c r="CR62" s="162"/>
      <c r="CS62" s="162"/>
      <c r="CT62" s="162"/>
      <c r="CY62" s="7" t="s">
        <v>139</v>
      </c>
      <c r="CZ62" s="7">
        <v>2100</v>
      </c>
      <c r="DA62" s="7">
        <v>2000</v>
      </c>
      <c r="DB62" s="7">
        <v>2000</v>
      </c>
      <c r="DC62" s="7"/>
      <c r="DD62" s="7"/>
      <c r="DE62" s="7"/>
    </row>
    <row r="63" spans="3:112" ht="8.15" customHeight="1" x14ac:dyDescent="0.2">
      <c r="C63" s="184"/>
      <c r="D63" s="185"/>
      <c r="E63" s="152"/>
      <c r="F63" s="153"/>
      <c r="G63" s="153"/>
      <c r="H63" s="153"/>
      <c r="I63" s="153"/>
      <c r="J63" s="154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7"/>
      <c r="V63" s="211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10"/>
      <c r="AI63" s="203"/>
      <c r="AJ63" s="201"/>
      <c r="AK63" s="201"/>
      <c r="AL63" s="201"/>
      <c r="AM63" s="201"/>
      <c r="AN63" s="201"/>
      <c r="AO63" s="201"/>
      <c r="AP63" s="201"/>
      <c r="AQ63" s="201"/>
      <c r="AR63" s="201"/>
      <c r="AS63" s="201"/>
      <c r="AT63" s="201"/>
      <c r="AU63" s="201"/>
      <c r="AV63" s="201"/>
      <c r="AW63" s="201"/>
      <c r="AX63" s="201"/>
      <c r="AY63" s="201"/>
      <c r="AZ63" s="201"/>
      <c r="BA63" s="201"/>
      <c r="BB63" s="201"/>
      <c r="BC63" s="201"/>
      <c r="BD63" s="201"/>
      <c r="BE63" s="202"/>
      <c r="BF63" s="226"/>
      <c r="BG63" s="225"/>
      <c r="BH63" s="225"/>
      <c r="BI63" s="225"/>
      <c r="BJ63" s="225"/>
      <c r="BK63" s="225"/>
      <c r="BL63" s="220"/>
      <c r="BM63" s="220"/>
      <c r="BN63" s="220"/>
      <c r="BO63" s="220"/>
      <c r="BP63" s="220"/>
      <c r="BQ63" s="218"/>
      <c r="BR63" s="218"/>
      <c r="BS63" s="218"/>
      <c r="BT63" s="21"/>
      <c r="BU63" s="216"/>
      <c r="BV63" s="110"/>
      <c r="BW63" s="110"/>
      <c r="BX63" s="110"/>
      <c r="BY63" s="110"/>
      <c r="BZ63" s="110"/>
      <c r="CA63" s="110"/>
      <c r="CB63" s="110"/>
      <c r="CC63" s="110"/>
      <c r="CD63" s="111"/>
      <c r="CE63" s="162"/>
      <c r="CF63" s="162"/>
      <c r="CG63" s="162"/>
      <c r="CH63" s="162"/>
      <c r="CI63" s="162"/>
      <c r="CJ63" s="162"/>
      <c r="CK63" s="162"/>
      <c r="CL63" s="162"/>
      <c r="CM63" s="162"/>
      <c r="CN63" s="162"/>
      <c r="CO63" s="162"/>
      <c r="CP63" s="162"/>
      <c r="CQ63" s="162"/>
      <c r="CR63" s="162"/>
      <c r="CS63" s="162"/>
      <c r="CT63" s="162"/>
      <c r="CY63" s="7"/>
      <c r="CZ63" s="7"/>
      <c r="DA63" s="7"/>
      <c r="DB63" s="7"/>
      <c r="DC63" s="7"/>
      <c r="DD63" s="7"/>
      <c r="DE63" s="7"/>
    </row>
    <row r="64" spans="3:112" ht="8.15" customHeight="1" x14ac:dyDescent="0.2">
      <c r="C64" s="184"/>
      <c r="D64" s="185"/>
      <c r="E64" s="152"/>
      <c r="F64" s="153"/>
      <c r="G64" s="153"/>
      <c r="H64" s="153"/>
      <c r="I64" s="153"/>
      <c r="J64" s="154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7"/>
      <c r="V64" s="211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10"/>
      <c r="AI64" s="203"/>
      <c r="AJ64" s="201"/>
      <c r="AK64" s="201"/>
      <c r="AL64" s="201"/>
      <c r="AM64" s="201"/>
      <c r="AN64" s="201"/>
      <c r="AO64" s="201"/>
      <c r="AP64" s="201"/>
      <c r="AQ64" s="201"/>
      <c r="AR64" s="201"/>
      <c r="AS64" s="201"/>
      <c r="AT64" s="201"/>
      <c r="AU64" s="201"/>
      <c r="AV64" s="201"/>
      <c r="AW64" s="201"/>
      <c r="AX64" s="201"/>
      <c r="AY64" s="201"/>
      <c r="AZ64" s="201"/>
      <c r="BA64" s="201"/>
      <c r="BB64" s="201"/>
      <c r="BC64" s="201"/>
      <c r="BD64" s="201"/>
      <c r="BE64" s="202"/>
      <c r="BF64" s="62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21"/>
      <c r="BU64" s="216"/>
      <c r="BV64" s="110"/>
      <c r="BW64" s="110"/>
      <c r="BX64" s="110"/>
      <c r="BY64" s="110"/>
      <c r="BZ64" s="110"/>
      <c r="CA64" s="110"/>
      <c r="CB64" s="110"/>
      <c r="CC64" s="110"/>
      <c r="CD64" s="111"/>
      <c r="CE64" s="162"/>
      <c r="CF64" s="162"/>
      <c r="CG64" s="162"/>
      <c r="CH64" s="162"/>
      <c r="CI64" s="162"/>
      <c r="CJ64" s="162"/>
      <c r="CK64" s="162"/>
      <c r="CL64" s="162"/>
      <c r="CM64" s="162"/>
      <c r="CN64" s="162"/>
      <c r="CO64" s="162"/>
      <c r="CP64" s="162"/>
      <c r="CQ64" s="162"/>
      <c r="CR64" s="162"/>
      <c r="CS64" s="162"/>
      <c r="CT64" s="162"/>
    </row>
    <row r="65" spans="3:108" ht="8.15" customHeight="1" x14ac:dyDescent="0.2">
      <c r="C65" s="184"/>
      <c r="D65" s="185"/>
      <c r="E65" s="152"/>
      <c r="F65" s="153"/>
      <c r="G65" s="153"/>
      <c r="H65" s="153"/>
      <c r="I65" s="153"/>
      <c r="J65" s="154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7"/>
      <c r="V65" s="211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10"/>
      <c r="AI65" s="30"/>
      <c r="AK65" s="64"/>
      <c r="AL65" s="64"/>
      <c r="AM65" s="64"/>
      <c r="AN65" s="212" t="s">
        <v>21</v>
      </c>
      <c r="AO65" s="213"/>
      <c r="AP65" s="213"/>
      <c r="AQ65" s="213"/>
      <c r="AR65" s="213"/>
      <c r="AS65" s="310" t="str">
        <f>IF(ISERROR(IF(AU6="","?",IF(AU6="GeN2 P",CZ10,CZ11))),"?",IF(AU6="","?",IF(AU6="GeN2 P",CZ10,CZ11)))</f>
        <v>?</v>
      </c>
      <c r="AT65" s="244"/>
      <c r="AU65" s="244"/>
      <c r="AV65" s="244"/>
      <c r="AW65" s="244"/>
      <c r="AX65" s="311"/>
      <c r="AY65" s="309" t="s">
        <v>40</v>
      </c>
      <c r="AZ65" s="309"/>
      <c r="BA65" s="309"/>
      <c r="BC65" s="22"/>
      <c r="BD65" s="22"/>
      <c r="BE65" s="31"/>
      <c r="BF65" s="221" t="s">
        <v>29</v>
      </c>
      <c r="BG65" s="212"/>
      <c r="BH65" s="212"/>
      <c r="BI65" s="212"/>
      <c r="BJ65" s="212"/>
      <c r="BK65" s="212"/>
      <c r="BL65" s="219"/>
      <c r="BM65" s="219"/>
      <c r="BN65" s="219"/>
      <c r="BO65" s="219"/>
      <c r="BP65" s="219"/>
      <c r="BQ65" s="180" t="s">
        <v>40</v>
      </c>
      <c r="BR65" s="181"/>
      <c r="BS65" s="181"/>
      <c r="BT65" s="21"/>
      <c r="BU65" s="216"/>
      <c r="BV65" s="110"/>
      <c r="BW65" s="110"/>
      <c r="BX65" s="110"/>
      <c r="BY65" s="110"/>
      <c r="BZ65" s="110"/>
      <c r="CA65" s="110"/>
      <c r="CB65" s="110"/>
      <c r="CC65" s="110"/>
      <c r="CD65" s="111"/>
      <c r="CE65" s="162"/>
      <c r="CF65" s="162"/>
      <c r="CG65" s="162"/>
      <c r="CH65" s="162"/>
      <c r="CI65" s="162"/>
      <c r="CJ65" s="162"/>
      <c r="CK65" s="162"/>
      <c r="CL65" s="162"/>
      <c r="CM65" s="162"/>
      <c r="CN65" s="162"/>
      <c r="CO65" s="162"/>
      <c r="CP65" s="162"/>
      <c r="CQ65" s="162"/>
      <c r="CR65" s="162"/>
      <c r="CS65" s="162"/>
      <c r="CT65" s="162"/>
      <c r="CY65" s="7"/>
      <c r="CZ65" s="7"/>
      <c r="DA65" s="7"/>
      <c r="DB65" s="7"/>
    </row>
    <row r="66" spans="3:108" ht="8.15" customHeight="1" x14ac:dyDescent="0.2">
      <c r="C66" s="184"/>
      <c r="D66" s="185"/>
      <c r="E66" s="152"/>
      <c r="F66" s="153"/>
      <c r="G66" s="153"/>
      <c r="H66" s="153"/>
      <c r="I66" s="153"/>
      <c r="J66" s="154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7"/>
      <c r="V66" s="211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10"/>
      <c r="AI66" s="30"/>
      <c r="AJ66" s="64"/>
      <c r="AK66" s="64"/>
      <c r="AL66" s="64"/>
      <c r="AM66" s="64"/>
      <c r="AN66" s="213"/>
      <c r="AO66" s="213"/>
      <c r="AP66" s="213"/>
      <c r="AQ66" s="213"/>
      <c r="AR66" s="213"/>
      <c r="AS66" s="244"/>
      <c r="AT66" s="244"/>
      <c r="AU66" s="244"/>
      <c r="AV66" s="244"/>
      <c r="AW66" s="244"/>
      <c r="AX66" s="311"/>
      <c r="AY66" s="309"/>
      <c r="AZ66" s="309"/>
      <c r="BA66" s="309"/>
      <c r="BB66" s="22"/>
      <c r="BC66" s="22"/>
      <c r="BD66" s="22"/>
      <c r="BE66" s="31"/>
      <c r="BF66" s="221"/>
      <c r="BG66" s="212"/>
      <c r="BH66" s="212"/>
      <c r="BI66" s="212"/>
      <c r="BJ66" s="212"/>
      <c r="BK66" s="212"/>
      <c r="BL66" s="220"/>
      <c r="BM66" s="220"/>
      <c r="BN66" s="220"/>
      <c r="BO66" s="220"/>
      <c r="BP66" s="220"/>
      <c r="BQ66" s="181"/>
      <c r="BR66" s="181"/>
      <c r="BS66" s="181"/>
      <c r="BT66" s="21"/>
      <c r="BU66" s="216"/>
      <c r="BV66" s="110"/>
      <c r="BW66" s="110"/>
      <c r="BX66" s="110"/>
      <c r="BY66" s="110"/>
      <c r="BZ66" s="110"/>
      <c r="CA66" s="110"/>
      <c r="CB66" s="110"/>
      <c r="CC66" s="110"/>
      <c r="CD66" s="111"/>
      <c r="CE66" s="162"/>
      <c r="CF66" s="162"/>
      <c r="CG66" s="162"/>
      <c r="CH66" s="162"/>
      <c r="CI66" s="162"/>
      <c r="CJ66" s="162"/>
      <c r="CK66" s="162"/>
      <c r="CL66" s="162"/>
      <c r="CM66" s="162"/>
      <c r="CN66" s="162"/>
      <c r="CO66" s="162"/>
      <c r="CP66" s="162"/>
      <c r="CQ66" s="162"/>
      <c r="CR66" s="162"/>
      <c r="CS66" s="162"/>
      <c r="CT66" s="162"/>
      <c r="CY66" s="8" t="e">
        <f>VLOOKUP(AU8,DD59:DE61,2,0)</f>
        <v>#N/A</v>
      </c>
      <c r="CZ66" s="7" t="s">
        <v>124</v>
      </c>
      <c r="DA66" s="7" t="s">
        <v>125</v>
      </c>
      <c r="DB66" s="7" t="s">
        <v>126</v>
      </c>
    </row>
    <row r="67" spans="3:108" ht="8.15" customHeight="1" x14ac:dyDescent="0.2">
      <c r="C67" s="184"/>
      <c r="D67" s="185"/>
      <c r="E67" s="152"/>
      <c r="F67" s="153"/>
      <c r="G67" s="153"/>
      <c r="H67" s="153"/>
      <c r="I67" s="153"/>
      <c r="J67" s="154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7"/>
      <c r="V67" s="211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10"/>
      <c r="AI67" s="34"/>
      <c r="AJ67" s="35"/>
      <c r="AK67" s="36"/>
      <c r="AL67" s="36"/>
      <c r="AM67" s="36"/>
      <c r="AN67" s="36"/>
      <c r="AO67" s="65"/>
      <c r="AP67" s="65"/>
      <c r="AQ67" s="65"/>
      <c r="AR67" s="65"/>
      <c r="AS67" s="65"/>
      <c r="AT67" s="65"/>
      <c r="AU67" s="66"/>
      <c r="AV67" s="66"/>
      <c r="AW67" s="66"/>
      <c r="AX67" s="66"/>
      <c r="AY67" s="35"/>
      <c r="AZ67" s="35"/>
      <c r="BA67" s="35"/>
      <c r="BB67" s="35"/>
      <c r="BC67" s="35"/>
      <c r="BD67" s="35"/>
      <c r="BE67" s="67"/>
      <c r="BF67" s="41"/>
      <c r="BG67" s="42"/>
      <c r="BH67" s="42"/>
      <c r="BI67" s="42"/>
      <c r="BJ67" s="42"/>
      <c r="BK67" s="42"/>
      <c r="BL67" s="214"/>
      <c r="BM67" s="214"/>
      <c r="BN67" s="214"/>
      <c r="BO67" s="214"/>
      <c r="BP67" s="214"/>
      <c r="BQ67" s="42"/>
      <c r="BR67" s="42"/>
      <c r="BS67" s="42"/>
      <c r="BT67" s="42"/>
      <c r="BU67" s="217"/>
      <c r="BV67" s="112"/>
      <c r="BW67" s="112"/>
      <c r="BX67" s="112"/>
      <c r="BY67" s="112"/>
      <c r="BZ67" s="112"/>
      <c r="CA67" s="112"/>
      <c r="CB67" s="112"/>
      <c r="CC67" s="112"/>
      <c r="CD67" s="113"/>
      <c r="CE67" s="162"/>
      <c r="CF67" s="162"/>
      <c r="CG67" s="162"/>
      <c r="CH67" s="162"/>
      <c r="CI67" s="162"/>
      <c r="CJ67" s="162"/>
      <c r="CK67" s="162"/>
      <c r="CL67" s="162"/>
      <c r="CM67" s="162"/>
      <c r="CN67" s="162"/>
      <c r="CO67" s="162"/>
      <c r="CP67" s="162"/>
      <c r="CQ67" s="162"/>
      <c r="CR67" s="162"/>
      <c r="CS67" s="162"/>
      <c r="CT67" s="162"/>
      <c r="CY67" s="7" t="s">
        <v>136</v>
      </c>
      <c r="CZ67" s="7">
        <v>750</v>
      </c>
      <c r="DA67" s="7" t="s">
        <v>55</v>
      </c>
      <c r="DB67" s="7">
        <v>750</v>
      </c>
    </row>
    <row r="68" spans="3:108" ht="8.15" customHeight="1" x14ac:dyDescent="0.2">
      <c r="C68" s="184"/>
      <c r="D68" s="185"/>
      <c r="E68" s="152"/>
      <c r="F68" s="153"/>
      <c r="G68" s="153"/>
      <c r="H68" s="153"/>
      <c r="I68" s="153"/>
      <c r="J68" s="154"/>
      <c r="K68" s="73" t="s">
        <v>92</v>
      </c>
      <c r="L68" s="74"/>
      <c r="M68" s="74"/>
      <c r="N68" s="74"/>
      <c r="O68" s="74"/>
      <c r="P68" s="74"/>
      <c r="Q68" s="74"/>
      <c r="R68" s="74"/>
      <c r="S68" s="74"/>
      <c r="T68" s="74"/>
      <c r="U68" s="75"/>
      <c r="V68" s="222" t="s">
        <v>9</v>
      </c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4"/>
      <c r="AI68" s="73" t="s">
        <v>97</v>
      </c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5"/>
      <c r="BF68" s="117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9"/>
      <c r="BU68" s="204"/>
      <c r="BV68" s="126"/>
      <c r="BW68" s="126"/>
      <c r="BX68" s="126"/>
      <c r="BY68" s="126"/>
      <c r="BZ68" s="126"/>
      <c r="CA68" s="126"/>
      <c r="CB68" s="126"/>
      <c r="CC68" s="126"/>
      <c r="CD68" s="127"/>
      <c r="CE68" s="149" t="s">
        <v>44</v>
      </c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T68" s="151"/>
      <c r="CY68" s="7" t="s">
        <v>137</v>
      </c>
      <c r="CZ68" s="7">
        <v>1100</v>
      </c>
      <c r="DA68" s="7" t="s">
        <v>57</v>
      </c>
      <c r="DB68" s="7">
        <v>1100</v>
      </c>
    </row>
    <row r="69" spans="3:108" ht="8.15" customHeight="1" x14ac:dyDescent="0.2">
      <c r="C69" s="184"/>
      <c r="D69" s="185"/>
      <c r="E69" s="152"/>
      <c r="F69" s="153"/>
      <c r="G69" s="153"/>
      <c r="H69" s="153"/>
      <c r="I69" s="153"/>
      <c r="J69" s="154"/>
      <c r="K69" s="76"/>
      <c r="L69" s="77"/>
      <c r="M69" s="77"/>
      <c r="N69" s="77"/>
      <c r="O69" s="77"/>
      <c r="P69" s="77"/>
      <c r="Q69" s="77"/>
      <c r="R69" s="77"/>
      <c r="S69" s="77"/>
      <c r="T69" s="77"/>
      <c r="U69" s="78"/>
      <c r="V69" s="102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4"/>
      <c r="AI69" s="76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8"/>
      <c r="BF69" s="120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2"/>
      <c r="BU69" s="144"/>
      <c r="BV69" s="128"/>
      <c r="BW69" s="128"/>
      <c r="BX69" s="128"/>
      <c r="BY69" s="128"/>
      <c r="BZ69" s="128"/>
      <c r="CA69" s="128"/>
      <c r="CB69" s="128"/>
      <c r="CC69" s="128"/>
      <c r="CD69" s="129"/>
      <c r="CE69" s="152"/>
      <c r="CF69" s="153"/>
      <c r="CG69" s="153"/>
      <c r="CH69" s="153"/>
      <c r="CI69" s="153"/>
      <c r="CJ69" s="153"/>
      <c r="CK69" s="153"/>
      <c r="CL69" s="153"/>
      <c r="CM69" s="153"/>
      <c r="CN69" s="153"/>
      <c r="CO69" s="153"/>
      <c r="CP69" s="153"/>
      <c r="CQ69" s="153"/>
      <c r="CR69" s="153"/>
      <c r="CS69" s="153"/>
      <c r="CT69" s="154"/>
      <c r="CY69" s="7" t="s">
        <v>138</v>
      </c>
      <c r="CZ69" s="7" t="s">
        <v>55</v>
      </c>
      <c r="DA69" s="7" t="s">
        <v>55</v>
      </c>
      <c r="DB69" s="7" t="s">
        <v>55</v>
      </c>
    </row>
    <row r="70" spans="3:108" ht="8.15" customHeight="1" x14ac:dyDescent="0.2">
      <c r="C70" s="184"/>
      <c r="D70" s="185"/>
      <c r="E70" s="152"/>
      <c r="F70" s="153"/>
      <c r="G70" s="153"/>
      <c r="H70" s="153"/>
      <c r="I70" s="153"/>
      <c r="J70" s="154"/>
      <c r="K70" s="76"/>
      <c r="L70" s="77"/>
      <c r="M70" s="77"/>
      <c r="N70" s="77"/>
      <c r="O70" s="77"/>
      <c r="P70" s="77"/>
      <c r="Q70" s="77"/>
      <c r="R70" s="77"/>
      <c r="S70" s="77"/>
      <c r="T70" s="77"/>
      <c r="U70" s="78"/>
      <c r="V70" s="102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4"/>
      <c r="AI70" s="76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8"/>
      <c r="BF70" s="120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2"/>
      <c r="BU70" s="144"/>
      <c r="BV70" s="128"/>
      <c r="BW70" s="128"/>
      <c r="BX70" s="128"/>
      <c r="BY70" s="128"/>
      <c r="BZ70" s="128"/>
      <c r="CA70" s="128"/>
      <c r="CB70" s="128"/>
      <c r="CC70" s="128"/>
      <c r="CD70" s="129"/>
      <c r="CE70" s="152"/>
      <c r="CF70" s="153"/>
      <c r="CG70" s="153"/>
      <c r="CH70" s="153"/>
      <c r="CI70" s="153"/>
      <c r="CJ70" s="153"/>
      <c r="CK70" s="153"/>
      <c r="CL70" s="153"/>
      <c r="CM70" s="153"/>
      <c r="CN70" s="153"/>
      <c r="CO70" s="153"/>
      <c r="CP70" s="153"/>
      <c r="CQ70" s="153"/>
      <c r="CR70" s="153"/>
      <c r="CS70" s="153"/>
      <c r="CT70" s="154"/>
      <c r="CY70" s="7" t="s">
        <v>139</v>
      </c>
      <c r="CZ70" s="7" t="s">
        <v>56</v>
      </c>
      <c r="DA70" s="7" t="s">
        <v>55</v>
      </c>
      <c r="DB70" s="7" t="s">
        <v>55</v>
      </c>
    </row>
    <row r="71" spans="3:108" ht="8.15" customHeight="1" x14ac:dyDescent="0.2">
      <c r="C71" s="186"/>
      <c r="D71" s="187"/>
      <c r="E71" s="155"/>
      <c r="F71" s="156"/>
      <c r="G71" s="156"/>
      <c r="H71" s="156"/>
      <c r="I71" s="156"/>
      <c r="J71" s="157"/>
      <c r="K71" s="114"/>
      <c r="L71" s="115"/>
      <c r="M71" s="115"/>
      <c r="N71" s="115"/>
      <c r="O71" s="115"/>
      <c r="P71" s="115"/>
      <c r="Q71" s="115"/>
      <c r="R71" s="115"/>
      <c r="S71" s="115"/>
      <c r="T71" s="115"/>
      <c r="U71" s="116"/>
      <c r="V71" s="105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7"/>
      <c r="AI71" s="114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6"/>
      <c r="BF71" s="123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  <c r="BQ71" s="124"/>
      <c r="BR71" s="124"/>
      <c r="BS71" s="124"/>
      <c r="BT71" s="125"/>
      <c r="BU71" s="205"/>
      <c r="BV71" s="130"/>
      <c r="BW71" s="130"/>
      <c r="BX71" s="130"/>
      <c r="BY71" s="130"/>
      <c r="BZ71" s="130"/>
      <c r="CA71" s="130"/>
      <c r="CB71" s="130"/>
      <c r="CC71" s="130"/>
      <c r="CD71" s="131"/>
      <c r="CE71" s="155"/>
      <c r="CF71" s="156"/>
      <c r="CG71" s="156"/>
      <c r="CH71" s="156"/>
      <c r="CI71" s="156"/>
      <c r="CJ71" s="156"/>
      <c r="CK71" s="156"/>
      <c r="CL71" s="156"/>
      <c r="CM71" s="156"/>
      <c r="CN71" s="156"/>
      <c r="CO71" s="156"/>
      <c r="CP71" s="156"/>
      <c r="CQ71" s="156"/>
      <c r="CR71" s="156"/>
      <c r="CS71" s="156"/>
      <c r="CT71" s="157"/>
      <c r="CY71" s="7"/>
      <c r="CZ71" s="7"/>
      <c r="DA71" s="7"/>
      <c r="DB71" s="7"/>
    </row>
    <row r="72" spans="3:108" ht="8.15" customHeight="1" x14ac:dyDescent="0.2">
      <c r="C72" s="99" t="s">
        <v>144</v>
      </c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1"/>
    </row>
    <row r="73" spans="3:108" ht="8.15" customHeight="1" x14ac:dyDescent="0.2">
      <c r="C73" s="102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3"/>
      <c r="AQ73" s="103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3"/>
      <c r="BW73" s="103"/>
      <c r="BX73" s="103"/>
      <c r="BY73" s="103"/>
      <c r="BZ73" s="103"/>
      <c r="CA73" s="103"/>
      <c r="CB73" s="103"/>
      <c r="CC73" s="103"/>
      <c r="CD73" s="104"/>
    </row>
    <row r="74" spans="3:108" ht="8.15" customHeight="1" x14ac:dyDescent="0.2">
      <c r="C74" s="102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4"/>
    </row>
    <row r="75" spans="3:108" ht="8.15" customHeight="1" x14ac:dyDescent="0.2">
      <c r="C75" s="105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7"/>
    </row>
    <row r="76" spans="3:108" ht="8.15" customHeight="1" x14ac:dyDescent="0.2">
      <c r="C76" s="290" t="s">
        <v>22</v>
      </c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</row>
    <row r="77" spans="3:108" ht="8.15" customHeight="1" x14ac:dyDescent="0.2">
      <c r="C77" s="281"/>
      <c r="D77" s="281"/>
      <c r="E77" s="281"/>
      <c r="F77" s="281"/>
      <c r="G77" s="281"/>
      <c r="H77" s="281"/>
      <c r="I77" s="281"/>
      <c r="J77" s="281"/>
      <c r="K77" s="281"/>
      <c r="L77" s="281"/>
      <c r="M77" s="281"/>
      <c r="N77" s="281"/>
      <c r="O77" s="281"/>
      <c r="P77" s="281"/>
      <c r="Q77" s="281"/>
      <c r="R77" s="281"/>
      <c r="S77" s="281"/>
      <c r="T77" s="281"/>
      <c r="U77" s="281"/>
      <c r="V77" s="281"/>
      <c r="W77" s="281"/>
      <c r="X77" s="281"/>
      <c r="Y77" s="281"/>
      <c r="Z77" s="281"/>
      <c r="AA77" s="281"/>
      <c r="AB77" s="281"/>
      <c r="AC77" s="281"/>
      <c r="AD77" s="281"/>
      <c r="AE77" s="281"/>
      <c r="AF77" s="281"/>
      <c r="AG77" s="281"/>
      <c r="AH77" s="281"/>
      <c r="AI77" s="281"/>
      <c r="AJ77" s="281"/>
      <c r="AK77" s="281"/>
      <c r="AL77" s="281"/>
      <c r="AM77" s="281"/>
      <c r="AN77" s="281"/>
      <c r="AO77" s="281"/>
      <c r="AP77" s="281"/>
      <c r="AQ77" s="281"/>
      <c r="AR77" s="281"/>
      <c r="AS77" s="281"/>
      <c r="AT77" s="281"/>
      <c r="AU77" s="281"/>
      <c r="AV77" s="281"/>
      <c r="AW77" s="281"/>
      <c r="AX77" s="281"/>
      <c r="AY77" s="281"/>
      <c r="AZ77" s="281"/>
      <c r="BA77" s="281"/>
      <c r="BB77" s="281"/>
      <c r="BC77" s="281"/>
      <c r="BD77" s="281"/>
      <c r="BE77" s="281"/>
      <c r="BF77" s="281"/>
      <c r="BG77" s="281"/>
      <c r="BH77" s="281"/>
      <c r="BI77" s="281"/>
      <c r="BJ77" s="281"/>
      <c r="BK77" s="281"/>
      <c r="BL77" s="281"/>
      <c r="BM77" s="281"/>
      <c r="BN77" s="281"/>
      <c r="BO77" s="281"/>
      <c r="BP77" s="281"/>
      <c r="BQ77" s="281"/>
      <c r="BR77" s="281"/>
      <c r="BS77" s="281"/>
      <c r="BT77" s="281"/>
      <c r="BU77" s="281"/>
      <c r="BV77" s="281"/>
      <c r="BW77" s="281"/>
      <c r="BX77" s="281"/>
      <c r="BY77" s="281"/>
      <c r="BZ77" s="281"/>
      <c r="CA77" s="281"/>
      <c r="CB77" s="281"/>
      <c r="CC77" s="281"/>
      <c r="CD77" s="281"/>
      <c r="CY77" s="10"/>
    </row>
    <row r="78" spans="3:108" ht="8.15" customHeight="1" x14ac:dyDescent="0.2">
      <c r="C78" s="132" t="s">
        <v>23</v>
      </c>
      <c r="D78" s="133"/>
      <c r="E78" s="134"/>
      <c r="F78" s="132" t="s">
        <v>0</v>
      </c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4"/>
      <c r="V78" s="93" t="s">
        <v>1</v>
      </c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 t="s">
        <v>24</v>
      </c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 t="s">
        <v>25</v>
      </c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160" t="s">
        <v>26</v>
      </c>
      <c r="CA78" s="100"/>
      <c r="CB78" s="100"/>
      <c r="CC78" s="100"/>
      <c r="CD78" s="101"/>
      <c r="CY78" s="71" t="s">
        <v>127</v>
      </c>
      <c r="CZ78" s="7" t="s">
        <v>122</v>
      </c>
      <c r="DA78" s="7" t="s">
        <v>121</v>
      </c>
      <c r="DB78" s="7" t="s">
        <v>120</v>
      </c>
      <c r="DC78" s="7" t="s">
        <v>119</v>
      </c>
      <c r="DD78" s="7" t="s">
        <v>118</v>
      </c>
    </row>
    <row r="79" spans="3:108" ht="8.15" customHeight="1" x14ac:dyDescent="0.2">
      <c r="C79" s="120"/>
      <c r="D79" s="121"/>
      <c r="E79" s="122"/>
      <c r="F79" s="120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2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103"/>
      <c r="CA79" s="103"/>
      <c r="CB79" s="103"/>
      <c r="CC79" s="103"/>
      <c r="CD79" s="104"/>
      <c r="CY79" s="71"/>
      <c r="CZ79" s="11" t="s">
        <v>36</v>
      </c>
      <c r="DA79" s="7" t="s">
        <v>117</v>
      </c>
      <c r="DB79" s="7" t="s">
        <v>111</v>
      </c>
      <c r="DC79" s="7" t="s">
        <v>116</v>
      </c>
      <c r="DD79" s="7" t="s">
        <v>115</v>
      </c>
    </row>
    <row r="80" spans="3:108" ht="8.15" customHeight="1" x14ac:dyDescent="0.2">
      <c r="C80" s="123"/>
      <c r="D80" s="124"/>
      <c r="E80" s="125"/>
      <c r="F80" s="123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106"/>
      <c r="CA80" s="106"/>
      <c r="CB80" s="106"/>
      <c r="CC80" s="106"/>
      <c r="CD80" s="107"/>
      <c r="CY80" s="71"/>
      <c r="CZ80" s="11" t="s">
        <v>19</v>
      </c>
      <c r="DA80" s="7" t="s">
        <v>114</v>
      </c>
      <c r="DB80" s="7" t="s">
        <v>111</v>
      </c>
      <c r="DC80" s="12" t="s">
        <v>113</v>
      </c>
      <c r="DD80" s="13" t="s">
        <v>106</v>
      </c>
    </row>
    <row r="81" spans="3:109" ht="8.15" customHeight="1" x14ac:dyDescent="0.2">
      <c r="C81" s="135"/>
      <c r="D81" s="136"/>
      <c r="E81" s="137"/>
      <c r="F81" s="303" t="str">
        <f>(IF(OR($C81="■番号■",$C81=""),"",VLOOKUP($C81,$CZ79:$DA85,2,FALSE)))</f>
        <v/>
      </c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5"/>
      <c r="V81" s="82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4"/>
      <c r="AI81" s="82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9"/>
      <c r="BF81" s="177"/>
      <c r="BG81" s="177"/>
      <c r="BH81" s="177"/>
      <c r="BI81" s="177"/>
      <c r="BJ81" s="177"/>
      <c r="BK81" s="177"/>
      <c r="BL81" s="177"/>
      <c r="BM81" s="177"/>
      <c r="BN81" s="177"/>
      <c r="BO81" s="177"/>
      <c r="BP81" s="177"/>
      <c r="BQ81" s="177"/>
      <c r="BR81" s="177"/>
      <c r="BS81" s="177"/>
      <c r="BT81" s="177"/>
      <c r="BU81" s="177"/>
      <c r="BV81" s="177"/>
      <c r="BW81" s="177"/>
      <c r="BX81" s="177"/>
      <c r="BY81" s="177"/>
      <c r="BZ81" s="158"/>
      <c r="CA81" s="158"/>
      <c r="CB81" s="158"/>
      <c r="CC81" s="158"/>
      <c r="CD81" s="158"/>
      <c r="CY81" s="72">
        <v>1</v>
      </c>
      <c r="CZ81" s="11" t="s">
        <v>99</v>
      </c>
      <c r="DA81" s="7" t="s">
        <v>112</v>
      </c>
      <c r="DB81" s="7" t="s">
        <v>111</v>
      </c>
      <c r="DC81" s="7" t="s">
        <v>110</v>
      </c>
      <c r="DD81" s="13" t="s">
        <v>106</v>
      </c>
    </row>
    <row r="82" spans="3:109" ht="8.15" customHeight="1" x14ac:dyDescent="0.2">
      <c r="C82" s="138"/>
      <c r="D82" s="139"/>
      <c r="E82" s="140"/>
      <c r="F82" s="306"/>
      <c r="G82" s="307"/>
      <c r="H82" s="307"/>
      <c r="I82" s="307"/>
      <c r="J82" s="307"/>
      <c r="K82" s="307"/>
      <c r="L82" s="307"/>
      <c r="M82" s="307"/>
      <c r="N82" s="307"/>
      <c r="O82" s="307"/>
      <c r="P82" s="307"/>
      <c r="Q82" s="307"/>
      <c r="R82" s="307"/>
      <c r="S82" s="307"/>
      <c r="T82" s="307"/>
      <c r="U82" s="308"/>
      <c r="V82" s="326"/>
      <c r="W82" s="327"/>
      <c r="X82" s="327"/>
      <c r="Y82" s="327"/>
      <c r="Z82" s="327"/>
      <c r="AA82" s="327"/>
      <c r="AB82" s="327"/>
      <c r="AC82" s="327"/>
      <c r="AD82" s="327"/>
      <c r="AE82" s="327"/>
      <c r="AF82" s="327"/>
      <c r="AG82" s="327"/>
      <c r="AH82" s="328"/>
      <c r="AI82" s="96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8"/>
      <c r="BF82" s="178"/>
      <c r="BG82" s="178"/>
      <c r="BH82" s="178"/>
      <c r="BI82" s="178"/>
      <c r="BJ82" s="178"/>
      <c r="BK82" s="178"/>
      <c r="BL82" s="178"/>
      <c r="BM82" s="178"/>
      <c r="BN82" s="178"/>
      <c r="BO82" s="178"/>
      <c r="BP82" s="178"/>
      <c r="BQ82" s="178"/>
      <c r="BR82" s="178"/>
      <c r="BS82" s="178"/>
      <c r="BT82" s="178"/>
      <c r="BU82" s="178"/>
      <c r="BV82" s="178"/>
      <c r="BW82" s="178"/>
      <c r="BX82" s="178"/>
      <c r="BY82" s="178"/>
      <c r="BZ82" s="163"/>
      <c r="CA82" s="163"/>
      <c r="CB82" s="163"/>
      <c r="CC82" s="163"/>
      <c r="CD82" s="163"/>
      <c r="CY82" s="72"/>
      <c r="CZ82" s="11" t="s">
        <v>100</v>
      </c>
      <c r="DA82" s="7" t="s">
        <v>109</v>
      </c>
      <c r="DB82" s="7" t="s">
        <v>108</v>
      </c>
      <c r="DC82" s="7" t="s">
        <v>107</v>
      </c>
      <c r="DD82" s="13" t="s">
        <v>106</v>
      </c>
    </row>
    <row r="83" spans="3:109" ht="8.15" customHeight="1" x14ac:dyDescent="0.2">
      <c r="C83" s="135"/>
      <c r="D83" s="136"/>
      <c r="E83" s="137"/>
      <c r="F83" s="303" t="str">
        <f>(IF(OR($C83="■番号■",$C83=""),"",VLOOKUP($C83,$CZ79:$DA85,2,FALSE)))</f>
        <v/>
      </c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5"/>
      <c r="V83" s="82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4"/>
      <c r="AI83" s="82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9"/>
      <c r="BF83" s="177"/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  <c r="BQ83" s="177"/>
      <c r="BR83" s="177"/>
      <c r="BS83" s="177"/>
      <c r="BT83" s="177"/>
      <c r="BU83" s="177"/>
      <c r="BV83" s="177"/>
      <c r="BW83" s="177"/>
      <c r="BX83" s="177"/>
      <c r="BY83" s="177"/>
      <c r="BZ83" s="158"/>
      <c r="CA83" s="158"/>
      <c r="CB83" s="158"/>
      <c r="CC83" s="158"/>
      <c r="CD83" s="158"/>
      <c r="CY83" s="71">
        <v>2</v>
      </c>
      <c r="CZ83" s="11" t="s">
        <v>105</v>
      </c>
      <c r="DA83" s="7" t="s">
        <v>93</v>
      </c>
      <c r="DB83" s="7" t="s">
        <v>104</v>
      </c>
      <c r="DC83" s="14" t="s">
        <v>103</v>
      </c>
      <c r="DD83" s="7" t="s">
        <v>102</v>
      </c>
    </row>
    <row r="84" spans="3:109" ht="8.15" customHeight="1" x14ac:dyDescent="0.2">
      <c r="C84" s="138"/>
      <c r="D84" s="139"/>
      <c r="E84" s="140"/>
      <c r="F84" s="306"/>
      <c r="G84" s="307"/>
      <c r="H84" s="307"/>
      <c r="I84" s="307"/>
      <c r="J84" s="307"/>
      <c r="K84" s="307"/>
      <c r="L84" s="307"/>
      <c r="M84" s="307"/>
      <c r="N84" s="307"/>
      <c r="O84" s="307"/>
      <c r="P84" s="307"/>
      <c r="Q84" s="307"/>
      <c r="R84" s="307"/>
      <c r="S84" s="307"/>
      <c r="T84" s="307"/>
      <c r="U84" s="308"/>
      <c r="V84" s="85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7"/>
      <c r="AI84" s="90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2"/>
      <c r="BF84" s="179"/>
      <c r="BG84" s="179"/>
      <c r="BH84" s="179"/>
      <c r="BI84" s="179"/>
      <c r="BJ84" s="179"/>
      <c r="BK84" s="179"/>
      <c r="BL84" s="179"/>
      <c r="BM84" s="179"/>
      <c r="BN84" s="179"/>
      <c r="BO84" s="179"/>
      <c r="BP84" s="179"/>
      <c r="BQ84" s="179"/>
      <c r="BR84" s="179"/>
      <c r="BS84" s="179"/>
      <c r="BT84" s="179"/>
      <c r="BU84" s="179"/>
      <c r="BV84" s="179"/>
      <c r="BW84" s="179"/>
      <c r="BX84" s="179"/>
      <c r="BY84" s="179"/>
      <c r="BZ84" s="159"/>
      <c r="CA84" s="159"/>
      <c r="CB84" s="159"/>
      <c r="CC84" s="159"/>
      <c r="CD84" s="159"/>
      <c r="CY84" s="71"/>
      <c r="DA84" s="15" t="s">
        <v>101</v>
      </c>
      <c r="DB84" s="15"/>
      <c r="DC84" s="15"/>
      <c r="DD84" s="15"/>
    </row>
    <row r="85" spans="3:109" ht="8.15" customHeight="1" x14ac:dyDescent="0.2">
      <c r="C85" s="135"/>
      <c r="D85" s="136"/>
      <c r="E85" s="137"/>
      <c r="F85" s="303" t="str">
        <f>(IF(OR($C85="■番号■",$C85=""),"",VLOOKUP($C85,$CZ79:$DA85,2,FALSE)))</f>
        <v/>
      </c>
      <c r="G85" s="304"/>
      <c r="H85" s="304"/>
      <c r="I85" s="304"/>
      <c r="J85" s="304"/>
      <c r="K85" s="304"/>
      <c r="L85" s="304"/>
      <c r="M85" s="304"/>
      <c r="N85" s="304"/>
      <c r="O85" s="304"/>
      <c r="P85" s="304"/>
      <c r="Q85" s="304"/>
      <c r="R85" s="304"/>
      <c r="S85" s="304"/>
      <c r="T85" s="304"/>
      <c r="U85" s="305"/>
      <c r="V85" s="82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4"/>
      <c r="AI85" s="82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9"/>
      <c r="BF85" s="177"/>
      <c r="BG85" s="177"/>
      <c r="BH85" s="177"/>
      <c r="BI85" s="177"/>
      <c r="BJ85" s="177"/>
      <c r="BK85" s="177"/>
      <c r="BL85" s="177"/>
      <c r="BM85" s="177"/>
      <c r="BN85" s="177"/>
      <c r="BO85" s="177"/>
      <c r="BP85" s="177"/>
      <c r="BQ85" s="177"/>
      <c r="BR85" s="177"/>
      <c r="BS85" s="177"/>
      <c r="BT85" s="177"/>
      <c r="BU85" s="177"/>
      <c r="BV85" s="177"/>
      <c r="BW85" s="177"/>
      <c r="BX85" s="177"/>
      <c r="BY85" s="177"/>
      <c r="BZ85" s="158"/>
      <c r="CA85" s="158"/>
      <c r="CB85" s="158"/>
      <c r="CC85" s="158"/>
      <c r="CD85" s="158"/>
      <c r="CY85" s="72">
        <v>3</v>
      </c>
      <c r="DA85" s="16" t="str">
        <f>IFERROR(IF(VLOOKUP($C81,$CZ78:$DD85,3,0)="なし","",VLOOKUP($C81,$CZ78:$DD85,3,0)),"")</f>
        <v/>
      </c>
      <c r="DB85" s="16" t="str">
        <f>IFERROR(IF(VLOOKUP($C85,$CZ78:$DD85,3,0)="なし","",VLOOKUP($C85,$CZ78:$DD85,3,0)),"")</f>
        <v/>
      </c>
      <c r="DC85" s="16" t="str">
        <f>IFERROR(IF(VLOOKUP($C85,$CZ78:$DD85,3,0)="なし","",VLOOKUP($C85,$CZ78:$DD85,3,0)),"")</f>
        <v/>
      </c>
      <c r="DD85" s="17" t="str">
        <f>IFERROR(IF(VLOOKUP($C87,$CZ78:$DD85,3,0)="なし","",VLOOKUP($C87,$CZ78:$DD85,3,0)),"")</f>
        <v/>
      </c>
      <c r="DE85" s="16" t="str">
        <f>IFERROR(IF(VLOOKUP($C89,$CZ78:$DD85,3,0)="なし","",VLOOKUP($C89,$CZ78:$DD85,3,0)),"")</f>
        <v/>
      </c>
    </row>
    <row r="86" spans="3:109" ht="8.15" customHeight="1" x14ac:dyDescent="0.2">
      <c r="C86" s="138"/>
      <c r="D86" s="139"/>
      <c r="E86" s="140"/>
      <c r="F86" s="306"/>
      <c r="G86" s="307"/>
      <c r="H86" s="307"/>
      <c r="I86" s="307"/>
      <c r="J86" s="307"/>
      <c r="K86" s="307"/>
      <c r="L86" s="307"/>
      <c r="M86" s="307"/>
      <c r="N86" s="307"/>
      <c r="O86" s="307"/>
      <c r="P86" s="307"/>
      <c r="Q86" s="307"/>
      <c r="R86" s="307"/>
      <c r="S86" s="307"/>
      <c r="T86" s="307"/>
      <c r="U86" s="308"/>
      <c r="V86" s="85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7"/>
      <c r="AI86" s="90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2"/>
      <c r="BF86" s="179"/>
      <c r="BG86" s="179"/>
      <c r="BH86" s="179"/>
      <c r="BI86" s="179"/>
      <c r="BJ86" s="179"/>
      <c r="BK86" s="179"/>
      <c r="BL86" s="179"/>
      <c r="BM86" s="179"/>
      <c r="BN86" s="179"/>
      <c r="BO86" s="179"/>
      <c r="BP86" s="179"/>
      <c r="BQ86" s="179"/>
      <c r="BR86" s="179"/>
      <c r="BS86" s="179"/>
      <c r="BT86" s="179"/>
      <c r="BU86" s="179"/>
      <c r="BV86" s="179"/>
      <c r="BW86" s="179"/>
      <c r="BX86" s="179"/>
      <c r="BY86" s="179"/>
      <c r="BZ86" s="159"/>
      <c r="CA86" s="159"/>
      <c r="CB86" s="159"/>
      <c r="CC86" s="159"/>
      <c r="CD86" s="159"/>
      <c r="CY86" s="72"/>
      <c r="DA86" s="16" t="str">
        <f>IFERROR(IF(VLOOKUP($C81,$CZ78:$DD85,4,0)="なし","",VLOOKUP($C81,$CZ78:$DD85,4,0)),"")</f>
        <v/>
      </c>
      <c r="DB86" s="16" t="str">
        <f>IFERROR(IF(VLOOKUP($C85,$CZ78:$DD85,4,0)="なし","",VLOOKUP($C85,$CZ78:$DD85,4,0)),"")</f>
        <v/>
      </c>
      <c r="DC86" s="16" t="str">
        <f>IFERROR(IF(VLOOKUP($C85,$CZ78:$DD85,4,0)="なし","",VLOOKUP($C85,$CZ78:$DD85,4,0)),"")</f>
        <v/>
      </c>
      <c r="DD86" s="17" t="str">
        <f>IFERROR(IF(VLOOKUP($C87,$CZ78:$DD85,4,0)="なし","",VLOOKUP($C87,$CZ78:$DD85,4,0)),"")</f>
        <v/>
      </c>
      <c r="DE86" s="16" t="str">
        <f>IFERROR(IF(VLOOKUP($C89,$CZ78:$DD85,4,0)="なし","",VLOOKUP($C89,$CZ78:$DD85,4,0)),"")</f>
        <v/>
      </c>
    </row>
    <row r="87" spans="3:109" ht="8.15" customHeight="1" x14ac:dyDescent="0.2">
      <c r="C87" s="135"/>
      <c r="D87" s="136"/>
      <c r="E87" s="137"/>
      <c r="F87" s="303" t="str">
        <f>(IF(OR($C87="■番号■",$C87=""),"",VLOOKUP($C87,$CZ79:$DA85,2,FALSE)))</f>
        <v/>
      </c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5"/>
      <c r="V87" s="82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4"/>
      <c r="AI87" s="82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9"/>
      <c r="BF87" s="177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58"/>
      <c r="CA87" s="158"/>
      <c r="CB87" s="158"/>
      <c r="CC87" s="158"/>
      <c r="CD87" s="158"/>
      <c r="CY87" s="71">
        <v>4</v>
      </c>
      <c r="DA87" s="16" t="str">
        <f>IFERROR(IF(VLOOKUP($C81,$CZ78:$DD85,5,0)="なし","",VLOOKUP($C81,$CZ78:$DD85,5,0)),"")</f>
        <v/>
      </c>
      <c r="DB87" s="16" t="str">
        <f>IFERROR(IF(VLOOKUP($C85,$CZ78:$DD85,5,0)="なし","",VLOOKUP($C85,$CZ78:$DD85,5,0)),"")</f>
        <v/>
      </c>
      <c r="DC87" s="16" t="str">
        <f>IFERROR(IF(VLOOKUP($C85,$CZ78:$DD85,5,0)="なし","",VLOOKUP($C85,$CZ78:$DD85,5,0)),"")</f>
        <v/>
      </c>
      <c r="DD87" s="17" t="str">
        <f>IFERROR(IF(VLOOKUP($C87,$CZ78:$DD85,5,0)="なし","",VLOOKUP($C87,$CZ78:$DD85,5,0)),"")</f>
        <v/>
      </c>
      <c r="DE87" s="16" t="str">
        <f>IFERROR(IF(VLOOKUP($C89,$CZ78:$DD85,5,0)="なし","",VLOOKUP($C89,$CZ78:$DD85,5,0)),"")</f>
        <v/>
      </c>
    </row>
    <row r="88" spans="3:109" ht="8.15" customHeight="1" x14ac:dyDescent="0.2">
      <c r="C88" s="138"/>
      <c r="D88" s="139"/>
      <c r="E88" s="140"/>
      <c r="F88" s="306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  <c r="R88" s="307"/>
      <c r="S88" s="307"/>
      <c r="T88" s="307"/>
      <c r="U88" s="308"/>
      <c r="V88" s="326"/>
      <c r="W88" s="327"/>
      <c r="X88" s="327"/>
      <c r="Y88" s="327"/>
      <c r="Z88" s="327"/>
      <c r="AA88" s="327"/>
      <c r="AB88" s="327"/>
      <c r="AC88" s="327"/>
      <c r="AD88" s="327"/>
      <c r="AE88" s="327"/>
      <c r="AF88" s="327"/>
      <c r="AG88" s="327"/>
      <c r="AH88" s="328"/>
      <c r="AI88" s="96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8"/>
      <c r="BF88" s="178"/>
      <c r="BG88" s="178"/>
      <c r="BH88" s="178"/>
      <c r="BI88" s="178"/>
      <c r="BJ88" s="178"/>
      <c r="BK88" s="178"/>
      <c r="BL88" s="178"/>
      <c r="BM88" s="178"/>
      <c r="BN88" s="178"/>
      <c r="BO88" s="178"/>
      <c r="BP88" s="178"/>
      <c r="BQ88" s="178"/>
      <c r="BR88" s="178"/>
      <c r="BS88" s="178"/>
      <c r="BT88" s="178"/>
      <c r="BU88" s="178"/>
      <c r="BV88" s="178"/>
      <c r="BW88" s="178"/>
      <c r="BX88" s="178"/>
      <c r="BY88" s="178"/>
      <c r="BZ88" s="163"/>
      <c r="CA88" s="163"/>
      <c r="CB88" s="163"/>
      <c r="CC88" s="163"/>
      <c r="CD88" s="163"/>
      <c r="CY88" s="71"/>
    </row>
    <row r="89" spans="3:109" ht="8.15" customHeight="1" x14ac:dyDescent="0.2">
      <c r="C89" s="135"/>
      <c r="D89" s="136"/>
      <c r="E89" s="137"/>
      <c r="F89" s="303" t="str">
        <f>(IF(OR($C89="■番号■",$C89=""),"",VLOOKUP($C89,$CZ79:$DA85,2,FALSE)))</f>
        <v/>
      </c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5"/>
      <c r="V89" s="82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4"/>
      <c r="AI89" s="82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9"/>
      <c r="BF89" s="177"/>
      <c r="BG89" s="177"/>
      <c r="BH89" s="177"/>
      <c r="BI89" s="177"/>
      <c r="BJ89" s="177"/>
      <c r="BK89" s="177"/>
      <c r="BL89" s="177"/>
      <c r="BM89" s="177"/>
      <c r="BN89" s="177"/>
      <c r="BO89" s="177"/>
      <c r="BP89" s="177"/>
      <c r="BQ89" s="177"/>
      <c r="BR89" s="177"/>
      <c r="BS89" s="177"/>
      <c r="BT89" s="177"/>
      <c r="BU89" s="177"/>
      <c r="BV89" s="177"/>
      <c r="BW89" s="177"/>
      <c r="BX89" s="177"/>
      <c r="BY89" s="177"/>
      <c r="BZ89" s="158"/>
      <c r="CA89" s="158"/>
      <c r="CB89" s="158"/>
      <c r="CC89" s="158"/>
      <c r="CD89" s="158"/>
      <c r="CY89" s="71">
        <v>5</v>
      </c>
    </row>
    <row r="90" spans="3:109" ht="8.15" customHeight="1" x14ac:dyDescent="0.2">
      <c r="C90" s="138"/>
      <c r="D90" s="139"/>
      <c r="E90" s="140"/>
      <c r="F90" s="306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8"/>
      <c r="V90" s="85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7"/>
      <c r="AI90" s="90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2"/>
      <c r="BF90" s="179"/>
      <c r="BG90" s="179"/>
      <c r="BH90" s="179"/>
      <c r="BI90" s="179"/>
      <c r="BJ90" s="179"/>
      <c r="BK90" s="179"/>
      <c r="BL90" s="179"/>
      <c r="BM90" s="179"/>
      <c r="BN90" s="179"/>
      <c r="BO90" s="179"/>
      <c r="BP90" s="179"/>
      <c r="BQ90" s="179"/>
      <c r="BR90" s="179"/>
      <c r="BS90" s="179"/>
      <c r="BT90" s="179"/>
      <c r="BU90" s="179"/>
      <c r="BV90" s="179"/>
      <c r="BW90" s="179"/>
      <c r="BX90" s="179"/>
      <c r="BY90" s="179"/>
      <c r="BZ90" s="159"/>
      <c r="CA90" s="159"/>
      <c r="CB90" s="159"/>
      <c r="CC90" s="159"/>
      <c r="CD90" s="159"/>
      <c r="CY90" s="71"/>
    </row>
    <row r="91" spans="3:109" ht="8.15" customHeight="1" x14ac:dyDescent="0.2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</row>
    <row r="92" spans="3:109" ht="8.15" customHeight="1" x14ac:dyDescent="0.2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</row>
    <row r="93" spans="3:109" ht="8.15" customHeight="1" x14ac:dyDescent="0.2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</row>
    <row r="94" spans="3:109" ht="8.15" customHeight="1" x14ac:dyDescent="0.2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</row>
    <row r="95" spans="3:109" ht="8.15" customHeight="1" x14ac:dyDescent="0.2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</row>
    <row r="96" spans="3:109" ht="8.15" hidden="1" customHeight="1" x14ac:dyDescent="0.2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</row>
    <row r="97" spans="3:82" ht="8.15" hidden="1" customHeight="1" x14ac:dyDescent="0.2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</row>
    <row r="98" spans="3:82" ht="8.15" hidden="1" customHeight="1" x14ac:dyDescent="0.2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</row>
    <row r="99" spans="3:82" ht="8.15" hidden="1" customHeight="1" x14ac:dyDescent="0.2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</row>
    <row r="100" spans="3:82" ht="8.15" hidden="1" customHeight="1" x14ac:dyDescent="0.2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</row>
    <row r="101" spans="3:82" ht="8.15" hidden="1" customHeight="1" x14ac:dyDescent="0.2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</row>
    <row r="102" spans="3:82" ht="8.15" hidden="1" customHeight="1" x14ac:dyDescent="0.2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</row>
    <row r="103" spans="3:82" ht="8.15" hidden="1" customHeight="1" x14ac:dyDescent="0.2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</row>
    <row r="104" spans="3:82" ht="8.15" hidden="1" customHeight="1" x14ac:dyDescent="0.2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</row>
    <row r="105" spans="3:82" ht="8.15" hidden="1" customHeight="1" x14ac:dyDescent="0.2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</row>
    <row r="106" spans="3:82" ht="8.15" hidden="1" customHeight="1" x14ac:dyDescent="0.2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</row>
    <row r="107" spans="3:82" ht="8.15" hidden="1" customHeight="1" x14ac:dyDescent="0.2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</row>
    <row r="108" spans="3:82" ht="8.15" hidden="1" customHeight="1" x14ac:dyDescent="0.2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</row>
    <row r="109" spans="3:82" ht="8.15" hidden="1" customHeight="1" x14ac:dyDescent="0.2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</row>
    <row r="110" spans="3:82" ht="8.15" hidden="1" customHeight="1" x14ac:dyDescent="0.2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</row>
    <row r="111" spans="3:82" ht="8.15" hidden="1" customHeight="1" x14ac:dyDescent="0.2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</row>
    <row r="112" spans="3:82" ht="8.15" hidden="1" customHeight="1" x14ac:dyDescent="0.2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</row>
    <row r="113" spans="3:82" ht="8.15" hidden="1" customHeight="1" x14ac:dyDescent="0.2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</row>
    <row r="114" spans="3:82" ht="8.15" hidden="1" customHeight="1" x14ac:dyDescent="0.2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</row>
    <row r="115" spans="3:82" ht="8.15" hidden="1" customHeight="1" x14ac:dyDescent="0.2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</row>
    <row r="116" spans="3:82" ht="8.15" hidden="1" customHeight="1" x14ac:dyDescent="0.2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</row>
    <row r="117" spans="3:82" ht="8.15" hidden="1" customHeight="1" x14ac:dyDescent="0.2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</row>
    <row r="118" spans="3:82" ht="8.15" hidden="1" customHeight="1" x14ac:dyDescent="0.2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</row>
    <row r="119" spans="3:82" ht="8.15" hidden="1" customHeight="1" x14ac:dyDescent="0.2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</row>
    <row r="120" spans="3:82" ht="8.15" hidden="1" customHeight="1" x14ac:dyDescent="0.2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</row>
    <row r="121" spans="3:82" ht="8.15" hidden="1" customHeight="1" x14ac:dyDescent="0.2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</row>
    <row r="122" spans="3:82" ht="8.15" hidden="1" customHeight="1" x14ac:dyDescent="0.2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</row>
    <row r="123" spans="3:82" ht="8.15" hidden="1" customHeight="1" x14ac:dyDescent="0.2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</row>
    <row r="124" spans="3:82" ht="8.15" hidden="1" customHeight="1" x14ac:dyDescent="0.2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</row>
    <row r="125" spans="3:82" ht="8.15" hidden="1" customHeight="1" x14ac:dyDescent="0.2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</row>
    <row r="126" spans="3:82" ht="8.15" hidden="1" customHeight="1" x14ac:dyDescent="0.2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</row>
    <row r="127" spans="3:82" ht="8.15" hidden="1" customHeight="1" x14ac:dyDescent="0.2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</row>
    <row r="128" spans="3:82" ht="8.15" hidden="1" customHeight="1" x14ac:dyDescent="0.2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</row>
    <row r="129" spans="3:82" ht="8.15" hidden="1" customHeight="1" x14ac:dyDescent="0.2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</row>
    <row r="130" spans="3:82" ht="8.15" hidden="1" customHeight="1" x14ac:dyDescent="0.2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</row>
    <row r="131" spans="3:82" ht="8.15" hidden="1" customHeight="1" x14ac:dyDescent="0.2"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</row>
    <row r="132" spans="3:82" ht="8.15" hidden="1" customHeight="1" x14ac:dyDescent="0.2"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</row>
    <row r="133" spans="3:82" ht="8.15" hidden="1" customHeight="1" x14ac:dyDescent="0.2"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</row>
    <row r="134" spans="3:82" ht="8.15" hidden="1" customHeight="1" x14ac:dyDescent="0.2"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</row>
    <row r="135" spans="3:82" ht="8.15" hidden="1" customHeight="1" x14ac:dyDescent="0.2"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</row>
    <row r="136" spans="3:82" ht="8.15" hidden="1" customHeight="1" x14ac:dyDescent="0.2"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</row>
    <row r="137" spans="3:82" ht="8.15" hidden="1" customHeight="1" x14ac:dyDescent="0.2"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</row>
    <row r="138" spans="3:82" ht="8.15" hidden="1" customHeight="1" x14ac:dyDescent="0.2"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</row>
    <row r="139" spans="3:82" ht="8.15" hidden="1" customHeight="1" x14ac:dyDescent="0.2"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</row>
    <row r="140" spans="3:82" ht="8.15" hidden="1" customHeight="1" x14ac:dyDescent="0.2"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</row>
    <row r="141" spans="3:82" ht="8.15" hidden="1" customHeight="1" x14ac:dyDescent="0.2"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</row>
    <row r="142" spans="3:82" ht="8.15" hidden="1" customHeight="1" x14ac:dyDescent="0.2"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</row>
    <row r="143" spans="3:82" ht="8.15" hidden="1" customHeight="1" x14ac:dyDescent="0.2"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</row>
    <row r="144" spans="3:82" ht="8.15" hidden="1" customHeight="1" x14ac:dyDescent="0.2"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</row>
    <row r="145" spans="3:106" ht="8.15" hidden="1" customHeight="1" x14ac:dyDescent="0.2"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</row>
    <row r="146" spans="3:106" ht="8.15" hidden="1" customHeight="1" x14ac:dyDescent="0.2"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</row>
    <row r="147" spans="3:106" ht="8.15" hidden="1" customHeight="1" x14ac:dyDescent="0.2"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</row>
    <row r="148" spans="3:106" ht="8.15" hidden="1" customHeight="1" x14ac:dyDescent="0.2"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</row>
    <row r="149" spans="3:106" ht="8.15" hidden="1" customHeight="1" x14ac:dyDescent="0.2"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</row>
    <row r="150" spans="3:106" ht="8.15" hidden="1" customHeight="1" x14ac:dyDescent="0.2"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</row>
    <row r="151" spans="3:106" ht="8.15" hidden="1" customHeight="1" x14ac:dyDescent="0.2"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</row>
    <row r="152" spans="3:106" ht="8.15" hidden="1" customHeight="1" x14ac:dyDescent="0.2"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</row>
    <row r="153" spans="3:106" ht="8.15" hidden="1" customHeight="1" x14ac:dyDescent="0.2"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</row>
    <row r="154" spans="3:106" ht="8.15" hidden="1" customHeight="1" x14ac:dyDescent="0.2"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Y154" s="6" t="s">
        <v>123</v>
      </c>
      <c r="CZ154" s="18" t="e">
        <f>VLOOKUP(BE8,DA155:DB158,2,0)</f>
        <v>#N/A</v>
      </c>
      <c r="DA154" s="6" t="s">
        <v>140</v>
      </c>
      <c r="DB154" s="6">
        <v>960</v>
      </c>
    </row>
    <row r="155" spans="3:106" ht="8.15" hidden="1" customHeight="1" x14ac:dyDescent="0.2"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Y155" s="6" t="s">
        <v>135</v>
      </c>
      <c r="CZ155" s="3" t="e">
        <f>VLOOKUP(BE8,DA160:DB163,2,0)</f>
        <v>#N/A</v>
      </c>
      <c r="DA155" s="6" t="s">
        <v>141</v>
      </c>
      <c r="DB155" s="9">
        <v>1520</v>
      </c>
    </row>
    <row r="156" spans="3:106" ht="8.15" hidden="1" customHeight="1" x14ac:dyDescent="0.2"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DA156" s="6" t="s">
        <v>142</v>
      </c>
      <c r="DB156" s="9">
        <v>3030</v>
      </c>
    </row>
    <row r="157" spans="3:106" ht="8.15" hidden="1" customHeight="1" x14ac:dyDescent="0.2"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DA157" s="6" t="s">
        <v>143</v>
      </c>
      <c r="DB157" s="9">
        <v>3970</v>
      </c>
    </row>
    <row r="158" spans="3:106" ht="8.15" hidden="1" customHeight="1" x14ac:dyDescent="0.2"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</row>
    <row r="159" spans="3:106" ht="8.15" hidden="1" customHeight="1" x14ac:dyDescent="0.2"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DA159" s="6" t="s">
        <v>140</v>
      </c>
      <c r="DB159" s="9">
        <v>750</v>
      </c>
    </row>
    <row r="160" spans="3:106" ht="8.15" hidden="1" customHeight="1" x14ac:dyDescent="0.2"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DA160" s="6" t="s">
        <v>141</v>
      </c>
      <c r="DB160" s="9">
        <v>1000</v>
      </c>
    </row>
    <row r="161" spans="3:106" ht="8.15" hidden="1" customHeight="1" x14ac:dyDescent="0.2"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DA161" s="6" t="s">
        <v>142</v>
      </c>
      <c r="DB161" s="6" t="s">
        <v>41</v>
      </c>
    </row>
    <row r="162" spans="3:106" ht="8.15" hidden="1" customHeight="1" x14ac:dyDescent="0.2"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DA162" s="6" t="s">
        <v>143</v>
      </c>
      <c r="DB162" s="6" t="s">
        <v>41</v>
      </c>
    </row>
    <row r="163" spans="3:106" ht="8.15" hidden="1" customHeight="1" x14ac:dyDescent="0.2"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</row>
    <row r="164" spans="3:106" ht="8.15" hidden="1" customHeight="1" x14ac:dyDescent="0.2"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</row>
    <row r="165" spans="3:106" ht="8.15" hidden="1" customHeight="1" x14ac:dyDescent="0.2"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</row>
    <row r="166" spans="3:106" ht="8.15" hidden="1" customHeight="1" x14ac:dyDescent="0.2"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</row>
    <row r="167" spans="3:106" ht="8.15" hidden="1" customHeight="1" x14ac:dyDescent="0.2"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</row>
    <row r="168" spans="3:106" ht="8.15" hidden="1" customHeight="1" x14ac:dyDescent="0.2"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</row>
    <row r="169" spans="3:106" ht="8.15" hidden="1" customHeight="1" x14ac:dyDescent="0.2"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</row>
    <row r="170" spans="3:106" ht="8.15" hidden="1" customHeight="1" x14ac:dyDescent="0.2"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</row>
    <row r="171" spans="3:106" ht="8.15" hidden="1" customHeight="1" x14ac:dyDescent="0.2"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</row>
    <row r="172" spans="3:106" ht="8.15" hidden="1" customHeight="1" x14ac:dyDescent="0.2"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</row>
    <row r="173" spans="3:106" ht="8.15" hidden="1" customHeight="1" x14ac:dyDescent="0.2"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</row>
    <row r="174" spans="3:106" ht="8.15" hidden="1" customHeight="1" x14ac:dyDescent="0.2"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</row>
    <row r="175" spans="3:106" ht="8.15" hidden="1" customHeight="1" x14ac:dyDescent="0.2"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</row>
    <row r="176" spans="3:106" ht="8.15" hidden="1" customHeight="1" x14ac:dyDescent="0.2"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</row>
    <row r="177" spans="3:82" ht="8.15" hidden="1" customHeight="1" x14ac:dyDescent="0.2"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</row>
    <row r="178" spans="3:82" ht="8.15" hidden="1" customHeight="1" x14ac:dyDescent="0.2"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</row>
    <row r="179" spans="3:82" ht="8.15" hidden="1" customHeight="1" x14ac:dyDescent="0.2"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</row>
    <row r="180" spans="3:82" ht="8.15" hidden="1" customHeight="1" x14ac:dyDescent="0.2"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</row>
    <row r="181" spans="3:82" ht="8.15" hidden="1" customHeight="1" x14ac:dyDescent="0.2"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</row>
    <row r="182" spans="3:82" ht="15" hidden="1" customHeight="1" x14ac:dyDescent="0.2"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</row>
    <row r="183" spans="3:82" ht="15" hidden="1" customHeight="1" x14ac:dyDescent="0.2"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</row>
    <row r="184" spans="3:82" ht="15" hidden="1" customHeight="1" x14ac:dyDescent="0.2"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</row>
    <row r="185" spans="3:82" ht="15" hidden="1" customHeight="1" x14ac:dyDescent="0.2"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</row>
    <row r="186" spans="3:82" ht="15" hidden="1" customHeight="1" x14ac:dyDescent="0.2"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</row>
    <row r="187" spans="3:82" ht="15" hidden="1" customHeight="1" x14ac:dyDescent="0.2"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</row>
    <row r="188" spans="3:82" ht="15" hidden="1" customHeight="1" x14ac:dyDescent="0.2"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</row>
    <row r="189" spans="3:82" ht="15" hidden="1" customHeight="1" x14ac:dyDescent="0.2"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</row>
    <row r="190" spans="3:82" ht="15" hidden="1" customHeight="1" x14ac:dyDescent="0.2"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</row>
    <row r="191" spans="3:82" ht="15" hidden="1" customHeight="1" x14ac:dyDescent="0.2"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</row>
    <row r="192" spans="3:82" ht="15" hidden="1" customHeight="1" x14ac:dyDescent="0.2"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</row>
    <row r="193" spans="3:82" ht="15" hidden="1" customHeight="1" x14ac:dyDescent="0.2"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</row>
    <row r="194" spans="3:82" ht="15" hidden="1" customHeight="1" x14ac:dyDescent="0.2"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</row>
    <row r="195" spans="3:82" ht="15" hidden="1" customHeight="1" x14ac:dyDescent="0.2"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</row>
    <row r="196" spans="3:82" ht="15" hidden="1" customHeight="1" x14ac:dyDescent="0.2"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</row>
    <row r="197" spans="3:82" ht="15" hidden="1" customHeight="1" x14ac:dyDescent="0.2"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</row>
    <row r="198" spans="3:82" ht="15" hidden="1" customHeight="1" x14ac:dyDescent="0.2"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</row>
    <row r="199" spans="3:82" ht="15" hidden="1" customHeight="1" x14ac:dyDescent="0.2"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</row>
    <row r="200" spans="3:82" ht="15" hidden="1" customHeight="1" x14ac:dyDescent="0.2"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</row>
    <row r="201" spans="3:82" ht="15" hidden="1" customHeight="1" x14ac:dyDescent="0.2"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</row>
    <row r="202" spans="3:82" ht="15" hidden="1" customHeight="1" x14ac:dyDescent="0.2"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</row>
    <row r="203" spans="3:82" ht="15" hidden="1" customHeight="1" x14ac:dyDescent="0.2"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</row>
    <row r="204" spans="3:82" ht="15" hidden="1" customHeight="1" x14ac:dyDescent="0.2"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</row>
    <row r="205" spans="3:82" ht="15" hidden="1" customHeight="1" x14ac:dyDescent="0.2"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</row>
    <row r="206" spans="3:82" ht="15" hidden="1" customHeight="1" x14ac:dyDescent="0.2"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</row>
    <row r="207" spans="3:82" ht="15" hidden="1" customHeight="1" x14ac:dyDescent="0.2"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</row>
    <row r="208" spans="3:82" ht="15" hidden="1" customHeight="1" x14ac:dyDescent="0.2"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</row>
    <row r="209" spans="3:82" ht="15" hidden="1" customHeight="1" x14ac:dyDescent="0.2"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</row>
    <row r="210" spans="3:82" ht="15" hidden="1" customHeight="1" x14ac:dyDescent="0.2"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</row>
    <row r="211" spans="3:82" ht="15" hidden="1" customHeight="1" x14ac:dyDescent="0.2"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</row>
    <row r="212" spans="3:82" ht="15" hidden="1" customHeight="1" x14ac:dyDescent="0.2"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</row>
    <row r="213" spans="3:82" ht="15" hidden="1" customHeight="1" x14ac:dyDescent="0.2"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</row>
    <row r="214" spans="3:82" ht="15" hidden="1" customHeight="1" x14ac:dyDescent="0.2"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</row>
    <row r="215" spans="3:82" ht="15" hidden="1" customHeight="1" x14ac:dyDescent="0.2"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</row>
    <row r="216" spans="3:82" ht="15" hidden="1" customHeight="1" x14ac:dyDescent="0.2"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</row>
    <row r="217" spans="3:82" ht="15" hidden="1" customHeight="1" x14ac:dyDescent="0.2"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</row>
    <row r="218" spans="3:82" ht="15" hidden="1" customHeight="1" x14ac:dyDescent="0.2"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</row>
    <row r="219" spans="3:82" ht="15" hidden="1" customHeight="1" x14ac:dyDescent="0.2"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</row>
    <row r="220" spans="3:82" ht="15" hidden="1" customHeight="1" x14ac:dyDescent="0.2"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</row>
    <row r="221" spans="3:82" ht="15" hidden="1" customHeight="1" x14ac:dyDescent="0.2"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</row>
    <row r="222" spans="3:82" ht="15" hidden="1" customHeight="1" x14ac:dyDescent="0.2"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</row>
    <row r="223" spans="3:82" ht="15" hidden="1" customHeight="1" x14ac:dyDescent="0.2"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</row>
    <row r="224" spans="3:82" ht="15" hidden="1" customHeight="1" x14ac:dyDescent="0.2"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</row>
    <row r="225" spans="3:82" ht="15" hidden="1" customHeight="1" x14ac:dyDescent="0.2"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</row>
    <row r="226" spans="3:82" ht="15" hidden="1" customHeight="1" x14ac:dyDescent="0.2"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</row>
    <row r="227" spans="3:82" ht="15" hidden="1" customHeight="1" x14ac:dyDescent="0.2"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</row>
    <row r="228" spans="3:82" ht="15" hidden="1" customHeight="1" x14ac:dyDescent="0.2"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</row>
    <row r="229" spans="3:82" ht="15" hidden="1" customHeight="1" x14ac:dyDescent="0.2"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</row>
    <row r="230" spans="3:82" ht="15" hidden="1" customHeight="1" x14ac:dyDescent="0.2"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</row>
    <row r="231" spans="3:82" ht="15" hidden="1" customHeight="1" x14ac:dyDescent="0.2"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</row>
    <row r="232" spans="3:82" ht="15" hidden="1" customHeight="1" x14ac:dyDescent="0.2"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</row>
    <row r="233" spans="3:82" ht="15" hidden="1" customHeight="1" x14ac:dyDescent="0.2"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</row>
    <row r="234" spans="3:82" ht="15" hidden="1" customHeight="1" x14ac:dyDescent="0.2"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</row>
    <row r="235" spans="3:82" ht="15" hidden="1" customHeight="1" x14ac:dyDescent="0.2"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</row>
    <row r="236" spans="3:82" ht="15" hidden="1" customHeight="1" x14ac:dyDescent="0.2"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</row>
    <row r="237" spans="3:82" ht="15" hidden="1" customHeight="1" x14ac:dyDescent="0.2"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</row>
    <row r="238" spans="3:82" ht="15" hidden="1" customHeight="1" x14ac:dyDescent="0.2"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</row>
    <row r="239" spans="3:82" ht="15" hidden="1" customHeight="1" x14ac:dyDescent="0.2"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</row>
    <row r="240" spans="3:82" ht="15" hidden="1" customHeight="1" x14ac:dyDescent="0.2"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</row>
    <row r="241" spans="3:82" ht="15" hidden="1" customHeight="1" x14ac:dyDescent="0.2"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</row>
    <row r="242" spans="3:82" ht="15" hidden="1" customHeight="1" x14ac:dyDescent="0.2"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</row>
    <row r="243" spans="3:82" ht="15" hidden="1" customHeight="1" x14ac:dyDescent="0.2"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</row>
    <row r="244" spans="3:82" ht="15" hidden="1" customHeight="1" x14ac:dyDescent="0.2"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</row>
    <row r="245" spans="3:82" ht="15" hidden="1" customHeight="1" x14ac:dyDescent="0.2"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</row>
    <row r="246" spans="3:82" ht="15" hidden="1" customHeight="1" x14ac:dyDescent="0.2"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</row>
    <row r="247" spans="3:82" ht="15" hidden="1" customHeight="1" x14ac:dyDescent="0.2"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</row>
    <row r="248" spans="3:82" ht="15" hidden="1" customHeight="1" x14ac:dyDescent="0.2"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</row>
    <row r="249" spans="3:82" ht="15" hidden="1" customHeight="1" x14ac:dyDescent="0.2"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</row>
    <row r="250" spans="3:82" ht="15" hidden="1" customHeight="1" x14ac:dyDescent="0.2"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</row>
    <row r="251" spans="3:82" ht="8.15" hidden="1" customHeight="1" x14ac:dyDescent="0.2"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</row>
    <row r="252" spans="3:82" ht="8.15" hidden="1" customHeight="1" x14ac:dyDescent="0.2"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</row>
    <row r="253" spans="3:82" ht="8.15" hidden="1" customHeight="1" x14ac:dyDescent="0.2"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</row>
    <row r="254" spans="3:82" ht="8.15" hidden="1" customHeight="1" x14ac:dyDescent="0.2"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</row>
    <row r="255" spans="3:82" ht="8.15" hidden="1" customHeight="1" x14ac:dyDescent="0.2"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</row>
    <row r="256" spans="3:82" ht="8.15" hidden="1" customHeight="1" x14ac:dyDescent="0.2"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</row>
    <row r="257" spans="3:82" ht="8.15" hidden="1" customHeight="1" x14ac:dyDescent="0.2"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</row>
    <row r="258" spans="3:82" ht="8.15" hidden="1" customHeight="1" x14ac:dyDescent="0.2"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</row>
    <row r="259" spans="3:82" ht="8.15" hidden="1" customHeight="1" x14ac:dyDescent="0.2"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</row>
    <row r="260" spans="3:82" ht="8.15" hidden="1" customHeight="1" x14ac:dyDescent="0.2"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</row>
    <row r="261" spans="3:82" ht="8.15" hidden="1" customHeight="1" x14ac:dyDescent="0.2"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</row>
    <row r="262" spans="3:82" ht="8.15" hidden="1" customHeight="1" x14ac:dyDescent="0.2"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</row>
    <row r="263" spans="3:82" ht="8.15" hidden="1" customHeight="1" x14ac:dyDescent="0.2"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</row>
    <row r="264" spans="3:82" ht="8.15" hidden="1" customHeight="1" x14ac:dyDescent="0.2"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</row>
    <row r="265" spans="3:82" ht="8.15" hidden="1" customHeight="1" x14ac:dyDescent="0.2"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</row>
    <row r="266" spans="3:82" ht="8.15" hidden="1" customHeight="1" x14ac:dyDescent="0.2"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</row>
    <row r="267" spans="3:82" ht="8.15" hidden="1" customHeight="1" x14ac:dyDescent="0.2"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</row>
    <row r="268" spans="3:82" ht="8.15" hidden="1" customHeight="1" x14ac:dyDescent="0.2"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</row>
    <row r="269" spans="3:82" ht="8.15" hidden="1" customHeight="1" x14ac:dyDescent="0.2"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</row>
    <row r="270" spans="3:82" ht="8.15" hidden="1" customHeight="1" x14ac:dyDescent="0.2"/>
    <row r="271" spans="3:82" ht="8.15" hidden="1" customHeight="1" x14ac:dyDescent="0.2"/>
    <row r="272" spans="3:82" ht="8.15" hidden="1" customHeight="1" x14ac:dyDescent="0.2"/>
    <row r="273" ht="8.15" hidden="1" customHeight="1" x14ac:dyDescent="0.2"/>
    <row r="274" ht="8.15" hidden="1" customHeight="1" x14ac:dyDescent="0.2"/>
    <row r="275" ht="8.15" hidden="1" customHeight="1" x14ac:dyDescent="0.2"/>
    <row r="276" ht="8.15" hidden="1" customHeight="1" x14ac:dyDescent="0.2"/>
    <row r="277" ht="8.15" hidden="1" customHeight="1" x14ac:dyDescent="0.2"/>
    <row r="278" ht="8.15" hidden="1" customHeight="1" x14ac:dyDescent="0.2"/>
    <row r="279" ht="8.15" hidden="1" customHeight="1" x14ac:dyDescent="0.2"/>
    <row r="280" ht="8.15" hidden="1" customHeight="1" x14ac:dyDescent="0.2"/>
    <row r="281" ht="8.15" hidden="1" customHeight="1" x14ac:dyDescent="0.2"/>
    <row r="282" ht="8.15" hidden="1" customHeight="1" x14ac:dyDescent="0.2"/>
    <row r="283" ht="8.15" hidden="1" customHeight="1" x14ac:dyDescent="0.2"/>
    <row r="284" ht="8.15" hidden="1" customHeight="1" x14ac:dyDescent="0.2"/>
    <row r="285" ht="8.15" hidden="1" customHeight="1" x14ac:dyDescent="0.2"/>
    <row r="286" ht="8.15" hidden="1" customHeight="1" x14ac:dyDescent="0.2"/>
    <row r="287" ht="8.15" hidden="1" customHeight="1" x14ac:dyDescent="0.2"/>
    <row r="288" ht="8.15" hidden="1" customHeight="1" x14ac:dyDescent="0.2"/>
    <row r="289" ht="8.15" hidden="1" customHeight="1" x14ac:dyDescent="0.2"/>
    <row r="290" ht="8.15" hidden="1" customHeight="1" x14ac:dyDescent="0.2"/>
    <row r="291" ht="8.15" hidden="1" customHeight="1" x14ac:dyDescent="0.2"/>
    <row r="292" ht="8.15" hidden="1" customHeight="1" x14ac:dyDescent="0.2"/>
    <row r="293" ht="8.15" hidden="1" customHeight="1" x14ac:dyDescent="0.2"/>
    <row r="294" ht="8.15" hidden="1" customHeight="1" x14ac:dyDescent="0.2"/>
    <row r="295" ht="8.15" hidden="1" customHeight="1" x14ac:dyDescent="0.2"/>
    <row r="296" ht="8.15" hidden="1" customHeight="1" x14ac:dyDescent="0.2"/>
    <row r="297" ht="8.15" hidden="1" customHeight="1" x14ac:dyDescent="0.2"/>
    <row r="298" ht="8.15" hidden="1" customHeight="1" x14ac:dyDescent="0.2"/>
    <row r="299" ht="8.15" hidden="1" customHeight="1" x14ac:dyDescent="0.2"/>
    <row r="300" ht="8.15" hidden="1" customHeight="1" x14ac:dyDescent="0.2"/>
    <row r="301" ht="8.15" hidden="1" customHeight="1" x14ac:dyDescent="0.2"/>
    <row r="302" ht="8.15" hidden="1" customHeight="1" x14ac:dyDescent="0.2"/>
    <row r="303" ht="8.15" hidden="1" customHeight="1" x14ac:dyDescent="0.2"/>
    <row r="304" ht="8.15" hidden="1" customHeight="1" x14ac:dyDescent="0.2"/>
    <row r="305" ht="8.15" hidden="1" customHeight="1" x14ac:dyDescent="0.2"/>
    <row r="306" ht="8.15" hidden="1" customHeight="1" x14ac:dyDescent="0.2"/>
    <row r="307" ht="8.15" hidden="1" customHeight="1" x14ac:dyDescent="0.2"/>
    <row r="308" ht="8.15" hidden="1" customHeight="1" x14ac:dyDescent="0.2"/>
    <row r="309" ht="8.15" hidden="1" customHeight="1" x14ac:dyDescent="0.2"/>
    <row r="310" ht="8.15" hidden="1" customHeight="1" x14ac:dyDescent="0.2"/>
    <row r="311" ht="8.15" hidden="1" customHeight="1" x14ac:dyDescent="0.2"/>
    <row r="312" ht="8.15" hidden="1" customHeight="1" x14ac:dyDescent="0.2"/>
    <row r="313" ht="8.15" hidden="1" customHeight="1" x14ac:dyDescent="0.2"/>
    <row r="314" ht="8.15" hidden="1" customHeight="1" x14ac:dyDescent="0.2"/>
    <row r="315" ht="8.15" hidden="1" customHeight="1" x14ac:dyDescent="0.2"/>
    <row r="316" ht="8.15" hidden="1" customHeight="1" x14ac:dyDescent="0.2"/>
    <row r="317" ht="8.15" hidden="1" customHeight="1" x14ac:dyDescent="0.2"/>
    <row r="318" ht="8.15" hidden="1" customHeight="1" x14ac:dyDescent="0.2"/>
    <row r="319" ht="8.15" hidden="1" customHeight="1" x14ac:dyDescent="0.2"/>
    <row r="320" ht="8.15" hidden="1" customHeight="1" x14ac:dyDescent="0.2"/>
    <row r="321" ht="8.15" hidden="1" customHeight="1" x14ac:dyDescent="0.2"/>
    <row r="322" ht="8.15" hidden="1" customHeight="1" x14ac:dyDescent="0.2"/>
    <row r="323" ht="8.15" hidden="1" customHeight="1" x14ac:dyDescent="0.2"/>
    <row r="324" ht="8.15" hidden="1" customHeight="1" x14ac:dyDescent="0.2"/>
    <row r="325" ht="8.15" hidden="1" customHeight="1" x14ac:dyDescent="0.2"/>
    <row r="326" ht="8.15" hidden="1" customHeight="1" x14ac:dyDescent="0.2"/>
    <row r="327" ht="8.15" hidden="1" customHeight="1" x14ac:dyDescent="0.2"/>
    <row r="328" ht="8.15" hidden="1" customHeight="1" x14ac:dyDescent="0.2"/>
    <row r="329" ht="8.15" hidden="1" customHeight="1" x14ac:dyDescent="0.2"/>
    <row r="330" ht="8.15" hidden="1" customHeight="1" x14ac:dyDescent="0.2"/>
    <row r="331" ht="8.15" hidden="1" customHeight="1" x14ac:dyDescent="0.2"/>
    <row r="332" ht="8.15" hidden="1" customHeight="1" x14ac:dyDescent="0.2"/>
    <row r="333" ht="8.15" hidden="1" customHeight="1" x14ac:dyDescent="0.2"/>
    <row r="334" ht="8.15" hidden="1" customHeight="1" x14ac:dyDescent="0.2"/>
    <row r="335" ht="8.15" hidden="1" customHeight="1" x14ac:dyDescent="0.2"/>
    <row r="336" ht="8.15" hidden="1" customHeight="1" x14ac:dyDescent="0.2"/>
    <row r="337" ht="8.15" hidden="1" customHeight="1" x14ac:dyDescent="0.2"/>
    <row r="338" ht="8.15" hidden="1" customHeight="1" x14ac:dyDescent="0.2"/>
    <row r="339" ht="8.15" hidden="1" customHeight="1" x14ac:dyDescent="0.2"/>
    <row r="340" ht="8.15" hidden="1" customHeight="1" x14ac:dyDescent="0.2"/>
    <row r="341" ht="8.15" hidden="1" customHeight="1" x14ac:dyDescent="0.2"/>
    <row r="342" ht="8.15" hidden="1" customHeight="1" x14ac:dyDescent="0.2"/>
    <row r="343" ht="8.15" hidden="1" customHeight="1" x14ac:dyDescent="0.2"/>
    <row r="344" ht="8.15" hidden="1" customHeight="1" x14ac:dyDescent="0.2"/>
    <row r="345" ht="8.15" hidden="1" customHeight="1" x14ac:dyDescent="0.2"/>
    <row r="346" ht="8.15" hidden="1" customHeight="1" x14ac:dyDescent="0.2"/>
    <row r="347" ht="8.15" hidden="1" customHeight="1" x14ac:dyDescent="0.2"/>
    <row r="348" ht="8.15" hidden="1" customHeight="1" x14ac:dyDescent="0.2"/>
    <row r="349" ht="8.15" hidden="1" customHeight="1" x14ac:dyDescent="0.2"/>
    <row r="350" ht="8.15" hidden="1" customHeight="1" x14ac:dyDescent="0.2"/>
    <row r="351" ht="8.15" hidden="1" customHeight="1" x14ac:dyDescent="0.2"/>
    <row r="352" ht="8.15" hidden="1" customHeight="1" x14ac:dyDescent="0.2"/>
    <row r="353" ht="8.15" hidden="1" customHeight="1" x14ac:dyDescent="0.2"/>
    <row r="354" ht="8.15" hidden="1" customHeight="1" x14ac:dyDescent="0.2"/>
    <row r="355" ht="8.15" hidden="1" customHeight="1" x14ac:dyDescent="0.2"/>
    <row r="356" ht="8.15" hidden="1" customHeight="1" x14ac:dyDescent="0.2"/>
    <row r="357" ht="8.15" hidden="1" customHeight="1" x14ac:dyDescent="0.2"/>
    <row r="358" ht="8.15" hidden="1" customHeight="1" x14ac:dyDescent="0.2"/>
    <row r="359" ht="8.15" hidden="1" customHeight="1" x14ac:dyDescent="0.2"/>
    <row r="360" ht="8.15" hidden="1" customHeight="1" x14ac:dyDescent="0.2"/>
    <row r="361" ht="8.15" hidden="1" customHeight="1" x14ac:dyDescent="0.2"/>
    <row r="362" ht="8.15" hidden="1" customHeight="1" x14ac:dyDescent="0.2"/>
    <row r="363" ht="8.15" hidden="1" customHeight="1" x14ac:dyDescent="0.2"/>
    <row r="364" ht="8.15" hidden="1" customHeight="1" x14ac:dyDescent="0.2"/>
    <row r="365" ht="8.15" hidden="1" customHeight="1" x14ac:dyDescent="0.2"/>
    <row r="366" ht="8.15" hidden="1" customHeight="1" x14ac:dyDescent="0.2"/>
    <row r="367" ht="8.15" hidden="1" customHeight="1" x14ac:dyDescent="0.2"/>
    <row r="368" ht="8.15" hidden="1" customHeight="1" x14ac:dyDescent="0.2"/>
    <row r="369" ht="8.15" hidden="1" customHeight="1" x14ac:dyDescent="0.2"/>
    <row r="370" ht="8.15" hidden="1" customHeight="1" x14ac:dyDescent="0.2"/>
    <row r="371" ht="8.15" hidden="1" customHeight="1" x14ac:dyDescent="0.2"/>
    <row r="372" ht="8.15" hidden="1" customHeight="1" x14ac:dyDescent="0.2"/>
    <row r="373" ht="8.15" hidden="1" customHeight="1" x14ac:dyDescent="0.2"/>
    <row r="374" ht="8.15" hidden="1" customHeight="1" x14ac:dyDescent="0.2"/>
    <row r="375" ht="8.15" hidden="1" customHeight="1" x14ac:dyDescent="0.2"/>
    <row r="376" ht="8.15" hidden="1" customHeight="1" x14ac:dyDescent="0.2"/>
    <row r="377" ht="8.15" hidden="1" customHeight="1" x14ac:dyDescent="0.2"/>
    <row r="378" ht="8.15" hidden="1" customHeight="1" x14ac:dyDescent="0.2"/>
    <row r="379" ht="8.15" hidden="1" customHeight="1" x14ac:dyDescent="0.2"/>
    <row r="380" ht="8.15" hidden="1" customHeight="1" x14ac:dyDescent="0.2"/>
    <row r="381" ht="8.15" hidden="1" customHeight="1" x14ac:dyDescent="0.2"/>
    <row r="382" ht="8.15" hidden="1" customHeight="1" x14ac:dyDescent="0.2"/>
    <row r="383" ht="8.15" hidden="1" customHeight="1" x14ac:dyDescent="0.2"/>
    <row r="384" ht="8.15" hidden="1" customHeight="1" x14ac:dyDescent="0.2"/>
    <row r="385" ht="8.15" hidden="1" customHeight="1" x14ac:dyDescent="0.2"/>
    <row r="386" ht="8.15" hidden="1" customHeight="1" x14ac:dyDescent="0.2"/>
    <row r="387" ht="8.15" hidden="1" customHeight="1" x14ac:dyDescent="0.2"/>
    <row r="388" ht="8.15" hidden="1" customHeight="1" x14ac:dyDescent="0.2"/>
    <row r="389" ht="8.15" hidden="1" customHeight="1" x14ac:dyDescent="0.2"/>
    <row r="390" ht="8.15" hidden="1" customHeight="1" x14ac:dyDescent="0.2"/>
    <row r="391" ht="8.15" hidden="1" customHeight="1" x14ac:dyDescent="0.2"/>
    <row r="392" ht="8.15" hidden="1" customHeight="1" x14ac:dyDescent="0.2"/>
    <row r="393" ht="8.15" hidden="1" customHeight="1" x14ac:dyDescent="0.2"/>
    <row r="394" ht="8.15" hidden="1" customHeight="1" x14ac:dyDescent="0.2"/>
    <row r="395" ht="8.15" hidden="1" customHeight="1" x14ac:dyDescent="0.2"/>
    <row r="396" ht="8.15" hidden="1" customHeight="1" x14ac:dyDescent="0.2"/>
    <row r="397" ht="8.15" hidden="1" customHeight="1" x14ac:dyDescent="0.2"/>
    <row r="398" ht="8.15" hidden="1" customHeight="1" x14ac:dyDescent="0.2"/>
    <row r="399" ht="8.15" hidden="1" customHeight="1" x14ac:dyDescent="0.2"/>
    <row r="400" ht="8.15" hidden="1" customHeight="1" x14ac:dyDescent="0.2"/>
    <row r="401" ht="8.15" hidden="1" customHeight="1" x14ac:dyDescent="0.2"/>
    <row r="402" ht="8.15" hidden="1" customHeight="1" x14ac:dyDescent="0.2"/>
    <row r="403" ht="8.15" hidden="1" customHeight="1" x14ac:dyDescent="0.2"/>
    <row r="404" ht="8.15" hidden="1" customHeight="1" x14ac:dyDescent="0.2"/>
    <row r="405" ht="8.15" hidden="1" customHeight="1" x14ac:dyDescent="0.2"/>
    <row r="406" ht="8.15" hidden="1" customHeight="1" x14ac:dyDescent="0.2"/>
    <row r="407" ht="8.15" hidden="1" customHeight="1" x14ac:dyDescent="0.2"/>
    <row r="408" ht="8.15" hidden="1" customHeight="1" x14ac:dyDescent="0.2"/>
    <row r="409" ht="8.15" hidden="1" customHeight="1" x14ac:dyDescent="0.2"/>
    <row r="410" ht="8.15" hidden="1" customHeight="1" x14ac:dyDescent="0.2"/>
    <row r="411" ht="8.15" hidden="1" customHeight="1" x14ac:dyDescent="0.2"/>
    <row r="412" ht="8.15" hidden="1" customHeight="1" x14ac:dyDescent="0.2"/>
    <row r="413" ht="8.15" hidden="1" customHeight="1" x14ac:dyDescent="0.2"/>
    <row r="414" ht="8.15" hidden="1" customHeight="1" x14ac:dyDescent="0.2"/>
    <row r="415" ht="8.15" hidden="1" customHeight="1" x14ac:dyDescent="0.2"/>
    <row r="416" ht="8.15" hidden="1" customHeight="1" x14ac:dyDescent="0.2"/>
    <row r="417" ht="8.15" hidden="1" customHeight="1" x14ac:dyDescent="0.2"/>
    <row r="418" ht="8.15" hidden="1" customHeight="1" x14ac:dyDescent="0.2"/>
    <row r="419" ht="8.15" hidden="1" customHeight="1" x14ac:dyDescent="0.2"/>
    <row r="420" ht="8.15" hidden="1" customHeight="1" x14ac:dyDescent="0.2"/>
    <row r="421" ht="8.15" hidden="1" customHeight="1" x14ac:dyDescent="0.2"/>
    <row r="422" ht="8.15" hidden="1" customHeight="1" x14ac:dyDescent="0.2"/>
    <row r="423" ht="8.15" hidden="1" customHeight="1" x14ac:dyDescent="0.2"/>
    <row r="424" ht="8.15" hidden="1" customHeight="1" x14ac:dyDescent="0.2"/>
    <row r="425" ht="8.15" hidden="1" customHeight="1" x14ac:dyDescent="0.2"/>
    <row r="426" ht="8.15" hidden="1" customHeight="1" x14ac:dyDescent="0.2"/>
    <row r="427" ht="8.15" hidden="1" customHeight="1" x14ac:dyDescent="0.2"/>
    <row r="428" ht="8.15" hidden="1" customHeight="1" x14ac:dyDescent="0.2"/>
    <row r="429" ht="8.15" hidden="1" customHeight="1" x14ac:dyDescent="0.2"/>
    <row r="430" ht="8.15" hidden="1" customHeight="1" x14ac:dyDescent="0.2"/>
    <row r="431" ht="8.15" hidden="1" customHeight="1" x14ac:dyDescent="0.2"/>
    <row r="432" ht="8.15" hidden="1" customHeight="1" x14ac:dyDescent="0.2"/>
    <row r="433" ht="8.15" hidden="1" customHeight="1" x14ac:dyDescent="0.2"/>
    <row r="434" ht="8.15" hidden="1" customHeight="1" x14ac:dyDescent="0.2"/>
    <row r="435" ht="8.15" hidden="1" customHeight="1" x14ac:dyDescent="0.2"/>
    <row r="436" ht="8.15" hidden="1" customHeight="1" x14ac:dyDescent="0.2"/>
    <row r="437" ht="8.15" hidden="1" customHeight="1" x14ac:dyDescent="0.2"/>
    <row r="438" ht="8.15" hidden="1" customHeight="1" x14ac:dyDescent="0.2"/>
    <row r="439" ht="8.15" hidden="1" customHeight="1" x14ac:dyDescent="0.2"/>
    <row r="440" ht="8.15" hidden="1" customHeight="1" x14ac:dyDescent="0.2"/>
    <row r="441" ht="8.15" hidden="1" customHeight="1" x14ac:dyDescent="0.2"/>
    <row r="442" ht="8.15" hidden="1" customHeight="1" x14ac:dyDescent="0.2"/>
    <row r="443" ht="8.15" hidden="1" customHeight="1" x14ac:dyDescent="0.2"/>
    <row r="444" ht="8.15" hidden="1" customHeight="1" x14ac:dyDescent="0.2"/>
    <row r="445" ht="8.15" hidden="1" customHeight="1" x14ac:dyDescent="0.2"/>
    <row r="446" ht="8.15" hidden="1" customHeight="1" x14ac:dyDescent="0.2"/>
    <row r="447" ht="8.15" hidden="1" customHeight="1" x14ac:dyDescent="0.2"/>
    <row r="448" ht="8.15" hidden="1" customHeight="1" x14ac:dyDescent="0.2"/>
    <row r="449" ht="8.15" hidden="1" customHeight="1" x14ac:dyDescent="0.2"/>
    <row r="450" ht="8.15" hidden="1" customHeight="1" x14ac:dyDescent="0.2"/>
    <row r="451" ht="8.15" hidden="1" customHeight="1" x14ac:dyDescent="0.2"/>
    <row r="452" ht="8.15" hidden="1" customHeight="1" x14ac:dyDescent="0.2"/>
    <row r="453" ht="8.15" hidden="1" customHeight="1" x14ac:dyDescent="0.2"/>
    <row r="454" ht="8.15" hidden="1" customHeight="1" x14ac:dyDescent="0.2"/>
    <row r="455" ht="8.15" hidden="1" customHeight="1" x14ac:dyDescent="0.2"/>
    <row r="456" ht="8.15" hidden="1" customHeight="1" x14ac:dyDescent="0.2"/>
    <row r="457" ht="8.15" hidden="1" customHeight="1" x14ac:dyDescent="0.2"/>
    <row r="458" ht="8.15" hidden="1" customHeight="1" x14ac:dyDescent="0.2"/>
    <row r="459" ht="8.15" hidden="1" customHeight="1" x14ac:dyDescent="0.2"/>
    <row r="460" ht="8.15" hidden="1" customHeight="1" x14ac:dyDescent="0.2"/>
    <row r="461" ht="8.15" hidden="1" customHeight="1" x14ac:dyDescent="0.2"/>
    <row r="462" ht="8.15" hidden="1" customHeight="1" x14ac:dyDescent="0.2"/>
    <row r="463" ht="8.15" hidden="1" customHeight="1" x14ac:dyDescent="0.2"/>
    <row r="464" ht="8.15" hidden="1" customHeight="1" x14ac:dyDescent="0.2"/>
    <row r="465" ht="8.15" hidden="1" customHeight="1" x14ac:dyDescent="0.2"/>
    <row r="466" ht="8.15" hidden="1" customHeight="1" x14ac:dyDescent="0.2"/>
    <row r="467" ht="8.15" hidden="1" customHeight="1" x14ac:dyDescent="0.2"/>
    <row r="468" ht="8.15" hidden="1" customHeight="1" x14ac:dyDescent="0.2"/>
    <row r="469" ht="8.15" hidden="1" customHeight="1" x14ac:dyDescent="0.2"/>
    <row r="470" ht="8.15" hidden="1" customHeight="1" x14ac:dyDescent="0.2"/>
    <row r="471" ht="8.15" hidden="1" customHeight="1" x14ac:dyDescent="0.2"/>
    <row r="472" ht="8.15" hidden="1" customHeight="1" x14ac:dyDescent="0.2"/>
    <row r="473" ht="8.15" hidden="1" customHeight="1" x14ac:dyDescent="0.2"/>
    <row r="474" ht="8.15" hidden="1" customHeight="1" x14ac:dyDescent="0.2"/>
    <row r="475" ht="8.15" hidden="1" customHeight="1" x14ac:dyDescent="0.2"/>
    <row r="476" ht="8.15" hidden="1" customHeight="1" x14ac:dyDescent="0.2"/>
    <row r="477" ht="8.15" hidden="1" customHeight="1" x14ac:dyDescent="0.2"/>
    <row r="478" ht="8.15" hidden="1" customHeight="1" x14ac:dyDescent="0.2"/>
    <row r="479" ht="8.15" hidden="1" customHeight="1" x14ac:dyDescent="0.2"/>
    <row r="480" ht="8.15" hidden="1" customHeight="1" x14ac:dyDescent="0.2"/>
    <row r="481" ht="8.15" hidden="1" customHeight="1" x14ac:dyDescent="0.2"/>
    <row r="482" ht="8.15" hidden="1" customHeight="1" x14ac:dyDescent="0.2"/>
    <row r="483" ht="8.15" hidden="1" customHeight="1" x14ac:dyDescent="0.2"/>
    <row r="484" ht="8.15" hidden="1" customHeight="1" x14ac:dyDescent="0.2"/>
    <row r="485" ht="8.15" hidden="1" customHeight="1" x14ac:dyDescent="0.2"/>
    <row r="486" ht="8.15" hidden="1" customHeight="1" x14ac:dyDescent="0.2"/>
    <row r="487" ht="8.15" hidden="1" customHeight="1" x14ac:dyDescent="0.2"/>
    <row r="488" ht="8.15" hidden="1" customHeight="1" x14ac:dyDescent="0.2"/>
    <row r="489" ht="8.15" hidden="1" customHeight="1" x14ac:dyDescent="0.2"/>
    <row r="490" ht="8.15" hidden="1" customHeight="1" x14ac:dyDescent="0.2"/>
    <row r="491" ht="8.15" hidden="1" customHeight="1" x14ac:dyDescent="0.2"/>
    <row r="492" ht="8.15" hidden="1" customHeight="1" x14ac:dyDescent="0.2"/>
    <row r="493" ht="8.15" hidden="1" customHeight="1" x14ac:dyDescent="0.2"/>
    <row r="494" ht="8.15" hidden="1" customHeight="1" x14ac:dyDescent="0.2"/>
    <row r="495" ht="8.15" hidden="1" customHeight="1" x14ac:dyDescent="0.2"/>
    <row r="496" ht="8.15" hidden="1" customHeight="1" x14ac:dyDescent="0.2"/>
    <row r="497" ht="8.15" hidden="1" customHeight="1" x14ac:dyDescent="0.2"/>
    <row r="498" ht="8.15" hidden="1" customHeight="1" x14ac:dyDescent="0.2"/>
    <row r="499" ht="8.15" hidden="1" customHeight="1" x14ac:dyDescent="0.2"/>
    <row r="500" ht="8.15" hidden="1" customHeight="1" x14ac:dyDescent="0.2"/>
    <row r="501" ht="8.15" hidden="1" customHeight="1" x14ac:dyDescent="0.2"/>
    <row r="502" ht="8.15" hidden="1" customHeight="1" x14ac:dyDescent="0.2"/>
    <row r="503" ht="8.15" hidden="1" customHeight="1" x14ac:dyDescent="0.2"/>
    <row r="504" ht="8.15" hidden="1" customHeight="1" x14ac:dyDescent="0.2"/>
    <row r="505" ht="8.15" hidden="1" customHeight="1" x14ac:dyDescent="0.2"/>
    <row r="506" ht="8.15" hidden="1" customHeight="1" x14ac:dyDescent="0.2"/>
    <row r="507" ht="8.15" hidden="1" customHeight="1" x14ac:dyDescent="0.2"/>
    <row r="508" ht="8.15" hidden="1" customHeight="1" x14ac:dyDescent="0.2"/>
    <row r="509" ht="8.15" hidden="1" customHeight="1" x14ac:dyDescent="0.2"/>
    <row r="510" ht="8.15" hidden="1" customHeight="1" x14ac:dyDescent="0.2"/>
    <row r="511" ht="8.15" hidden="1" customHeight="1" x14ac:dyDescent="0.2"/>
    <row r="512" ht="8.15" hidden="1" customHeight="1" x14ac:dyDescent="0.2"/>
    <row r="513" ht="8.15" hidden="1" customHeight="1" x14ac:dyDescent="0.2"/>
    <row r="514" ht="8.15" hidden="1" customHeight="1" x14ac:dyDescent="0.2"/>
    <row r="515" ht="8.15" hidden="1" customHeight="1" x14ac:dyDescent="0.2"/>
    <row r="516" ht="8.15" hidden="1" customHeight="1" x14ac:dyDescent="0.2"/>
    <row r="517" ht="8.15" hidden="1" customHeight="1" x14ac:dyDescent="0.2"/>
    <row r="518" ht="8.15" hidden="1" customHeight="1" x14ac:dyDescent="0.2"/>
    <row r="519" ht="8.15" hidden="1" customHeight="1" x14ac:dyDescent="0.2"/>
    <row r="520" ht="8.15" hidden="1" customHeight="1" x14ac:dyDescent="0.2"/>
    <row r="521" ht="8.15" hidden="1" customHeight="1" x14ac:dyDescent="0.2"/>
    <row r="522" ht="8.15" hidden="1" customHeight="1" x14ac:dyDescent="0.2"/>
    <row r="523" ht="8.15" hidden="1" customHeight="1" x14ac:dyDescent="0.2"/>
    <row r="524" ht="8.15" hidden="1" customHeight="1" x14ac:dyDescent="0.2"/>
    <row r="525" ht="8.15" hidden="1" customHeight="1" x14ac:dyDescent="0.2"/>
    <row r="526" ht="8.15" hidden="1" customHeight="1" x14ac:dyDescent="0.2"/>
    <row r="527" ht="8.15" hidden="1" customHeight="1" x14ac:dyDescent="0.2"/>
    <row r="528" ht="8.15" hidden="1" customHeight="1" x14ac:dyDescent="0.2"/>
    <row r="529" ht="8.15" hidden="1" customHeight="1" x14ac:dyDescent="0.2"/>
    <row r="530" ht="8.15" hidden="1" customHeight="1" x14ac:dyDescent="0.2"/>
    <row r="531" ht="8.15" hidden="1" customHeight="1" x14ac:dyDescent="0.2"/>
    <row r="532" ht="8.15" hidden="1" customHeight="1" x14ac:dyDescent="0.2"/>
    <row r="533" ht="8.15" hidden="1" customHeight="1" x14ac:dyDescent="0.2"/>
    <row r="534" ht="8.15" hidden="1" customHeight="1" x14ac:dyDescent="0.2"/>
    <row r="535" ht="8.15" hidden="1" customHeight="1" x14ac:dyDescent="0.2"/>
    <row r="536" ht="8.15" hidden="1" customHeight="1" x14ac:dyDescent="0.2"/>
    <row r="537" ht="8.15" hidden="1" customHeight="1" x14ac:dyDescent="0.2"/>
    <row r="538" ht="8.15" hidden="1" customHeight="1" x14ac:dyDescent="0.2"/>
    <row r="539" ht="8.15" hidden="1" customHeight="1" x14ac:dyDescent="0.2"/>
    <row r="540" ht="8.15" hidden="1" customHeight="1" x14ac:dyDescent="0.2"/>
    <row r="541" ht="8.15" hidden="1" customHeight="1" x14ac:dyDescent="0.2"/>
    <row r="542" ht="8.15" hidden="1" customHeight="1" x14ac:dyDescent="0.2"/>
    <row r="543" ht="8.15" hidden="1" customHeight="1" x14ac:dyDescent="0.2"/>
    <row r="544" ht="8.15" hidden="1" customHeight="1" x14ac:dyDescent="0.2"/>
    <row r="545" ht="8.15" hidden="1" customHeight="1" x14ac:dyDescent="0.2"/>
    <row r="546" ht="8.15" hidden="1" customHeight="1" x14ac:dyDescent="0.2"/>
    <row r="547" ht="8.15" hidden="1" customHeight="1" x14ac:dyDescent="0.2"/>
    <row r="548" ht="8.15" hidden="1" customHeight="1" x14ac:dyDescent="0.2"/>
    <row r="549" ht="8.15" hidden="1" customHeight="1" x14ac:dyDescent="0.2"/>
    <row r="550" ht="8.15" hidden="1" customHeight="1" x14ac:dyDescent="0.2"/>
    <row r="551" ht="8.15" hidden="1" customHeight="1" x14ac:dyDescent="0.2"/>
    <row r="552" ht="8.15" hidden="1" customHeight="1" x14ac:dyDescent="0.2"/>
    <row r="553" ht="8.15" hidden="1" customHeight="1" x14ac:dyDescent="0.2"/>
    <row r="554" ht="8.15" hidden="1" customHeight="1" x14ac:dyDescent="0.2"/>
    <row r="555" ht="8.15" hidden="1" customHeight="1" x14ac:dyDescent="0.2"/>
    <row r="556" ht="8.15" hidden="1" customHeight="1" x14ac:dyDescent="0.2"/>
    <row r="557" ht="8.15" hidden="1" customHeight="1" x14ac:dyDescent="0.2"/>
    <row r="558" ht="8.15" hidden="1" customHeight="1" x14ac:dyDescent="0.2"/>
    <row r="559" ht="8.15" hidden="1" customHeight="1" x14ac:dyDescent="0.2"/>
    <row r="560" ht="8.15" hidden="1" customHeight="1" x14ac:dyDescent="0.2"/>
    <row r="561" ht="8.15" hidden="1" customHeight="1" x14ac:dyDescent="0.2"/>
    <row r="562" ht="8.15" hidden="1" customHeight="1" x14ac:dyDescent="0.2"/>
    <row r="563" ht="8.15" hidden="1" customHeight="1" x14ac:dyDescent="0.2"/>
    <row r="564" ht="8.15" hidden="1" customHeight="1" x14ac:dyDescent="0.2"/>
    <row r="565" ht="8.15" hidden="1" customHeight="1" x14ac:dyDescent="0.2"/>
    <row r="566" ht="8.15" hidden="1" customHeight="1" x14ac:dyDescent="0.2"/>
    <row r="567" ht="8.15" hidden="1" customHeight="1" x14ac:dyDescent="0.2"/>
    <row r="568" ht="8.15" hidden="1" customHeight="1" x14ac:dyDescent="0.2"/>
    <row r="569" ht="8.15" hidden="1" customHeight="1" x14ac:dyDescent="0.2"/>
    <row r="570" ht="8.15" hidden="1" customHeight="1" x14ac:dyDescent="0.2"/>
    <row r="571" ht="8.15" hidden="1" customHeight="1" x14ac:dyDescent="0.2"/>
    <row r="572" ht="8.15" hidden="1" customHeight="1" x14ac:dyDescent="0.2"/>
    <row r="573" ht="8.15" hidden="1" customHeight="1" x14ac:dyDescent="0.2"/>
    <row r="574" ht="8.15" hidden="1" customHeight="1" x14ac:dyDescent="0.2"/>
    <row r="575" ht="8.15" hidden="1" customHeight="1" x14ac:dyDescent="0.2"/>
    <row r="576" ht="8.15" hidden="1" customHeight="1" x14ac:dyDescent="0.2"/>
    <row r="577" ht="8.15" hidden="1" customHeight="1" x14ac:dyDescent="0.2"/>
    <row r="578" ht="8.15" hidden="1" customHeight="1" x14ac:dyDescent="0.2"/>
    <row r="579" ht="8.15" hidden="1" customHeight="1" x14ac:dyDescent="0.2"/>
    <row r="580" ht="8.15" hidden="1" customHeight="1" x14ac:dyDescent="0.2"/>
    <row r="581" ht="8.15" hidden="1" customHeight="1" x14ac:dyDescent="0.2"/>
    <row r="582" ht="8.15" hidden="1" customHeight="1" x14ac:dyDescent="0.2"/>
    <row r="583" ht="8.15" hidden="1" customHeight="1" x14ac:dyDescent="0.2"/>
    <row r="584" ht="8.15" hidden="1" customHeight="1" x14ac:dyDescent="0.2"/>
    <row r="585" ht="8.15" hidden="1" customHeight="1" x14ac:dyDescent="0.2"/>
    <row r="586" ht="8.15" hidden="1" customHeight="1" x14ac:dyDescent="0.2"/>
    <row r="587" ht="8.15" hidden="1" customHeight="1" x14ac:dyDescent="0.2"/>
    <row r="588" ht="8.15" hidden="1" customHeight="1" x14ac:dyDescent="0.2"/>
    <row r="589" ht="8.15" hidden="1" customHeight="1" x14ac:dyDescent="0.2"/>
    <row r="590" ht="8.15" hidden="1" customHeight="1" x14ac:dyDescent="0.2"/>
    <row r="591" ht="8.15" hidden="1" customHeight="1" x14ac:dyDescent="0.2"/>
    <row r="592" ht="8.15" hidden="1" customHeight="1" x14ac:dyDescent="0.2"/>
    <row r="593" ht="8.15" hidden="1" customHeight="1" x14ac:dyDescent="0.2"/>
    <row r="594" ht="8.15" hidden="1" customHeight="1" x14ac:dyDescent="0.2"/>
    <row r="595" ht="8.15" hidden="1" customHeight="1" x14ac:dyDescent="0.2"/>
    <row r="596" ht="8.15" hidden="1" customHeight="1" x14ac:dyDescent="0.2"/>
    <row r="597" ht="8.15" hidden="1" customHeight="1" x14ac:dyDescent="0.2"/>
    <row r="598" ht="8.15" hidden="1" customHeight="1" x14ac:dyDescent="0.2"/>
    <row r="599" ht="8.15" hidden="1" customHeight="1" x14ac:dyDescent="0.2"/>
    <row r="600" ht="8.15" hidden="1" customHeight="1" x14ac:dyDescent="0.2"/>
    <row r="601" ht="8.15" hidden="1" customHeight="1" x14ac:dyDescent="0.2"/>
    <row r="602" ht="8.15" hidden="1" customHeight="1" x14ac:dyDescent="0.2"/>
    <row r="603" ht="8.15" hidden="1" customHeight="1" x14ac:dyDescent="0.2"/>
    <row r="604" ht="8.15" hidden="1" customHeight="1" x14ac:dyDescent="0.2"/>
    <row r="605" ht="8.15" hidden="1" customHeight="1" x14ac:dyDescent="0.2"/>
    <row r="606" ht="8.15" hidden="1" customHeight="1" x14ac:dyDescent="0.2"/>
    <row r="607" ht="8.15" hidden="1" customHeight="1" x14ac:dyDescent="0.2"/>
    <row r="608" ht="8.15" hidden="1" customHeight="1" x14ac:dyDescent="0.2"/>
    <row r="609" ht="8.15" hidden="1" customHeight="1" x14ac:dyDescent="0.2"/>
    <row r="610" ht="8.15" hidden="1" customHeight="1" x14ac:dyDescent="0.2"/>
    <row r="611" ht="8.15" hidden="1" customHeight="1" x14ac:dyDescent="0.2"/>
    <row r="612" ht="8.15" hidden="1" customHeight="1" x14ac:dyDescent="0.2"/>
    <row r="613" ht="8.15" hidden="1" customHeight="1" x14ac:dyDescent="0.2"/>
    <row r="614" ht="8.15" hidden="1" customHeight="1" x14ac:dyDescent="0.2"/>
    <row r="615" ht="8.15" hidden="1" customHeight="1" x14ac:dyDescent="0.2"/>
    <row r="616" ht="8.15" hidden="1" customHeight="1" x14ac:dyDescent="0.2"/>
    <row r="617" ht="8.15" hidden="1" customHeight="1" x14ac:dyDescent="0.2"/>
    <row r="618" ht="8.15" hidden="1" customHeight="1" x14ac:dyDescent="0.2"/>
    <row r="619" ht="8.15" hidden="1" customHeight="1" x14ac:dyDescent="0.2"/>
    <row r="620" ht="8.15" hidden="1" customHeight="1" x14ac:dyDescent="0.2"/>
    <row r="621" ht="8.15" hidden="1" customHeight="1" x14ac:dyDescent="0.2"/>
    <row r="622" ht="8.15" hidden="1" customHeight="1" x14ac:dyDescent="0.2"/>
    <row r="623" ht="8.15" hidden="1" customHeight="1" x14ac:dyDescent="0.2"/>
    <row r="624" ht="8.15" hidden="1" customHeight="1" x14ac:dyDescent="0.2"/>
    <row r="625" ht="8.15" hidden="1" customHeight="1" x14ac:dyDescent="0.2"/>
    <row r="626" ht="8.15" hidden="1" customHeight="1" x14ac:dyDescent="0.2"/>
    <row r="627" ht="8.15" hidden="1" customHeight="1" x14ac:dyDescent="0.2"/>
    <row r="628" ht="8.15" hidden="1" customHeight="1" x14ac:dyDescent="0.2"/>
    <row r="629" ht="8.15" hidden="1" customHeight="1" x14ac:dyDescent="0.2"/>
    <row r="630" ht="8.15" hidden="1" customHeight="1" x14ac:dyDescent="0.2"/>
    <row r="631" ht="8.15" hidden="1" customHeight="1" x14ac:dyDescent="0.2"/>
    <row r="632" ht="8.15" hidden="1" customHeight="1" x14ac:dyDescent="0.2"/>
    <row r="633" ht="8.15" hidden="1" customHeight="1" x14ac:dyDescent="0.2"/>
    <row r="634" ht="8.15" hidden="1" customHeight="1" x14ac:dyDescent="0.2"/>
    <row r="635" ht="8.15" hidden="1" customHeight="1" x14ac:dyDescent="0.2"/>
    <row r="636" ht="8.15" hidden="1" customHeight="1" x14ac:dyDescent="0.2"/>
    <row r="637" ht="8.15" hidden="1" customHeight="1" x14ac:dyDescent="0.2"/>
    <row r="638" ht="8.15" hidden="1" customHeight="1" x14ac:dyDescent="0.2"/>
    <row r="639" ht="8.15" hidden="1" customHeight="1" x14ac:dyDescent="0.2"/>
    <row r="640" ht="8.15" hidden="1" customHeight="1" x14ac:dyDescent="0.2"/>
    <row r="641" ht="8.15" hidden="1" customHeight="1" x14ac:dyDescent="0.2"/>
    <row r="642" ht="8.15" hidden="1" customHeight="1" x14ac:dyDescent="0.2"/>
    <row r="643" ht="8.15" hidden="1" customHeight="1" x14ac:dyDescent="0.2"/>
    <row r="644" ht="8.15" hidden="1" customHeight="1" x14ac:dyDescent="0.2"/>
    <row r="645" ht="8.15" hidden="1" customHeight="1" x14ac:dyDescent="0.2"/>
    <row r="646" ht="8.15" hidden="1" customHeight="1" x14ac:dyDescent="0.2"/>
    <row r="647" ht="8.15" hidden="1" customHeight="1" x14ac:dyDescent="0.2"/>
    <row r="648" ht="8.15" hidden="1" customHeight="1" x14ac:dyDescent="0.2"/>
    <row r="649" ht="8.15" hidden="1" customHeight="1" x14ac:dyDescent="0.2"/>
    <row r="650" ht="8.15" hidden="1" customHeight="1" x14ac:dyDescent="0.2"/>
    <row r="651" ht="8.15" hidden="1" customHeight="1" x14ac:dyDescent="0.2"/>
    <row r="652" ht="8.15" hidden="1" customHeight="1" x14ac:dyDescent="0.2"/>
    <row r="653" ht="8.15" hidden="1" customHeight="1" x14ac:dyDescent="0.2"/>
    <row r="654" ht="8.15" hidden="1" customHeight="1" x14ac:dyDescent="0.2"/>
    <row r="655" ht="8.15" hidden="1" customHeight="1" x14ac:dyDescent="0.2"/>
    <row r="656" ht="8.15" hidden="1" customHeight="1" x14ac:dyDescent="0.2"/>
    <row r="657" ht="8.15" hidden="1" customHeight="1" x14ac:dyDescent="0.2"/>
    <row r="658" ht="8.15" hidden="1" customHeight="1" x14ac:dyDescent="0.2"/>
    <row r="659" ht="8.15" hidden="1" customHeight="1" x14ac:dyDescent="0.2"/>
    <row r="660" ht="8.15" hidden="1" customHeight="1" x14ac:dyDescent="0.2"/>
    <row r="661" ht="8.15" hidden="1" customHeight="1" x14ac:dyDescent="0.2"/>
    <row r="662" ht="8.15" hidden="1" customHeight="1" x14ac:dyDescent="0.2"/>
    <row r="663" ht="8.15" hidden="1" customHeight="1" x14ac:dyDescent="0.2"/>
    <row r="664" ht="8.15" hidden="1" customHeight="1" x14ac:dyDescent="0.2"/>
    <row r="665" ht="8.15" hidden="1" customHeight="1" x14ac:dyDescent="0.2"/>
    <row r="666" ht="8.15" hidden="1" customHeight="1" x14ac:dyDescent="0.2"/>
    <row r="667" ht="8.15" hidden="1" customHeight="1" x14ac:dyDescent="0.2"/>
    <row r="668" ht="8.15" hidden="1" customHeight="1" x14ac:dyDescent="0.2"/>
    <row r="669" ht="8.15" hidden="1" customHeight="1" x14ac:dyDescent="0.2"/>
    <row r="670" ht="8.15" hidden="1" customHeight="1" x14ac:dyDescent="0.2"/>
    <row r="671" ht="8.15" hidden="1" customHeight="1" x14ac:dyDescent="0.2"/>
    <row r="672" ht="8.15" hidden="1" customHeight="1" x14ac:dyDescent="0.2"/>
    <row r="673" ht="8.15" hidden="1" customHeight="1" x14ac:dyDescent="0.2"/>
    <row r="674" ht="8.15" hidden="1" customHeight="1" x14ac:dyDescent="0.2"/>
    <row r="675" ht="8.15" hidden="1" customHeight="1" x14ac:dyDescent="0.2"/>
    <row r="676" ht="8.15" hidden="1" customHeight="1" x14ac:dyDescent="0.2"/>
    <row r="677" ht="8.15" hidden="1" customHeight="1" x14ac:dyDescent="0.2"/>
    <row r="678" ht="8.15" hidden="1" customHeight="1" x14ac:dyDescent="0.2"/>
    <row r="679" ht="8.15" hidden="1" customHeight="1" x14ac:dyDescent="0.2"/>
    <row r="680" ht="8.15" hidden="1" customHeight="1" x14ac:dyDescent="0.2"/>
    <row r="681" ht="8.15" hidden="1" customHeight="1" x14ac:dyDescent="0.2"/>
    <row r="682" ht="8.15" hidden="1" customHeight="1" x14ac:dyDescent="0.2"/>
    <row r="683" ht="8.15" hidden="1" customHeight="1" x14ac:dyDescent="0.2"/>
    <row r="684" ht="8.15" hidden="1" customHeight="1" x14ac:dyDescent="0.2"/>
    <row r="685" ht="8.15" hidden="1" customHeight="1" x14ac:dyDescent="0.2"/>
    <row r="686" ht="8.15" hidden="1" customHeight="1" x14ac:dyDescent="0.2"/>
    <row r="687" ht="8.15" hidden="1" customHeight="1" x14ac:dyDescent="0.2"/>
    <row r="688" ht="8.15" hidden="1" customHeight="1" x14ac:dyDescent="0.2"/>
    <row r="689" ht="8.15" hidden="1" customHeight="1" x14ac:dyDescent="0.2"/>
    <row r="690" ht="8.15" hidden="1" customHeight="1" x14ac:dyDescent="0.2"/>
    <row r="691" ht="8.15" hidden="1" customHeight="1" x14ac:dyDescent="0.2"/>
    <row r="692" ht="8.15" hidden="1" customHeight="1" x14ac:dyDescent="0.2"/>
    <row r="693" ht="8.15" hidden="1" customHeight="1" x14ac:dyDescent="0.2"/>
    <row r="694" ht="8.15" hidden="1" customHeight="1" x14ac:dyDescent="0.2"/>
    <row r="695" ht="8.15" hidden="1" customHeight="1" x14ac:dyDescent="0.2"/>
    <row r="696" ht="8.15" hidden="1" customHeight="1" x14ac:dyDescent="0.2"/>
    <row r="697" ht="8.15" hidden="1" customHeight="1" x14ac:dyDescent="0.2"/>
    <row r="698" ht="8.15" hidden="1" customHeight="1" x14ac:dyDescent="0.2"/>
    <row r="699" ht="8.15" hidden="1" customHeight="1" x14ac:dyDescent="0.2"/>
    <row r="700" ht="8.15" hidden="1" customHeight="1" x14ac:dyDescent="0.2"/>
    <row r="701" ht="8.15" hidden="1" customHeight="1" x14ac:dyDescent="0.2"/>
    <row r="702" ht="8.15" hidden="1" customHeight="1" x14ac:dyDescent="0.2"/>
    <row r="703" ht="8.15" hidden="1" customHeight="1" x14ac:dyDescent="0.2"/>
    <row r="704" ht="8.15" hidden="1" customHeight="1" x14ac:dyDescent="0.2"/>
    <row r="705" ht="8.15" hidden="1" customHeight="1" x14ac:dyDescent="0.2"/>
    <row r="706" ht="8.15" hidden="1" customHeight="1" x14ac:dyDescent="0.2"/>
    <row r="707" ht="8.15" hidden="1" customHeight="1" x14ac:dyDescent="0.2"/>
    <row r="708" ht="8.15" hidden="1" customHeight="1" x14ac:dyDescent="0.2"/>
    <row r="709" ht="8.15" hidden="1" customHeight="1" x14ac:dyDescent="0.2"/>
    <row r="710" ht="8.15" hidden="1" customHeight="1" x14ac:dyDescent="0.2"/>
    <row r="711" ht="8.15" hidden="1" customHeight="1" x14ac:dyDescent="0.2"/>
    <row r="712" ht="8.15" hidden="1" customHeight="1" x14ac:dyDescent="0.2"/>
    <row r="713" ht="8.15" hidden="1" customHeight="1" x14ac:dyDescent="0.2"/>
    <row r="714" ht="8.15" hidden="1" customHeight="1" x14ac:dyDescent="0.2"/>
    <row r="715" ht="8.15" hidden="1" customHeight="1" x14ac:dyDescent="0.2"/>
    <row r="716" ht="8.15" hidden="1" customHeight="1" x14ac:dyDescent="0.2"/>
    <row r="717" ht="8.15" hidden="1" customHeight="1" x14ac:dyDescent="0.2"/>
    <row r="718" ht="8.15" hidden="1" customHeight="1" x14ac:dyDescent="0.2"/>
    <row r="719" ht="8.15" hidden="1" customHeight="1" x14ac:dyDescent="0.2"/>
    <row r="720" ht="8.15" hidden="1" customHeight="1" x14ac:dyDescent="0.2"/>
    <row r="721" ht="8.15" hidden="1" customHeight="1" x14ac:dyDescent="0.2"/>
    <row r="722" ht="8.15" hidden="1" customHeight="1" x14ac:dyDescent="0.2"/>
    <row r="723" ht="8.15" hidden="1" customHeight="1" x14ac:dyDescent="0.2"/>
    <row r="724" ht="8.15" hidden="1" customHeight="1" x14ac:dyDescent="0.2"/>
    <row r="725" ht="8.15" hidden="1" customHeight="1" x14ac:dyDescent="0.2"/>
    <row r="726" ht="8.15" hidden="1" customHeight="1" x14ac:dyDescent="0.2"/>
    <row r="727" ht="8.15" hidden="1" customHeight="1" x14ac:dyDescent="0.2"/>
    <row r="728" ht="8.15" hidden="1" customHeight="1" x14ac:dyDescent="0.2"/>
    <row r="729" ht="8.15" hidden="1" customHeight="1" x14ac:dyDescent="0.2"/>
    <row r="730" ht="8.15" hidden="1" customHeight="1" x14ac:dyDescent="0.2"/>
    <row r="731" ht="8.15" hidden="1" customHeight="1" x14ac:dyDescent="0.2"/>
    <row r="732" ht="8.15" hidden="1" customHeight="1" x14ac:dyDescent="0.2"/>
    <row r="733" ht="8.15" hidden="1" customHeight="1" x14ac:dyDescent="0.2"/>
    <row r="734" ht="8.15" hidden="1" customHeight="1" x14ac:dyDescent="0.2"/>
    <row r="735" ht="8.15" hidden="1" customHeight="1" x14ac:dyDescent="0.2"/>
    <row r="736" ht="8.15" hidden="1" customHeight="1" x14ac:dyDescent="0.2"/>
    <row r="737" ht="8.15" hidden="1" customHeight="1" x14ac:dyDescent="0.2"/>
    <row r="738" ht="8.15" hidden="1" customHeight="1" x14ac:dyDescent="0.2"/>
    <row r="739" ht="8.15" hidden="1" customHeight="1" x14ac:dyDescent="0.2"/>
    <row r="740" ht="8.15" hidden="1" customHeight="1" x14ac:dyDescent="0.2"/>
    <row r="741" ht="8.15" hidden="1" customHeight="1" x14ac:dyDescent="0.2"/>
    <row r="742" ht="8.15" hidden="1" customHeight="1" x14ac:dyDescent="0.2"/>
    <row r="743" ht="8.15" hidden="1" customHeight="1" x14ac:dyDescent="0.2"/>
    <row r="744" ht="8.15" hidden="1" customHeight="1" x14ac:dyDescent="0.2"/>
    <row r="745" ht="8.15" hidden="1" customHeight="1" x14ac:dyDescent="0.2"/>
    <row r="746" ht="8.15" hidden="1" customHeight="1" x14ac:dyDescent="0.2"/>
    <row r="747" ht="8.15" hidden="1" customHeight="1" x14ac:dyDescent="0.2"/>
    <row r="748" ht="8.15" hidden="1" customHeight="1" x14ac:dyDescent="0.2"/>
    <row r="749" ht="8.15" hidden="1" customHeight="1" x14ac:dyDescent="0.2"/>
    <row r="750" ht="8.15" hidden="1" customHeight="1" x14ac:dyDescent="0.2"/>
    <row r="751" ht="8.15" hidden="1" customHeight="1" x14ac:dyDescent="0.2"/>
    <row r="752" ht="8.15" hidden="1" customHeight="1" x14ac:dyDescent="0.2"/>
    <row r="753" ht="8.15" hidden="1" customHeight="1" x14ac:dyDescent="0.2"/>
    <row r="754" ht="8.15" hidden="1" customHeight="1" x14ac:dyDescent="0.2"/>
    <row r="755" ht="8.15" hidden="1" customHeight="1" x14ac:dyDescent="0.2"/>
    <row r="756" ht="8.15" hidden="1" customHeight="1" x14ac:dyDescent="0.2"/>
    <row r="757" ht="8.15" hidden="1" customHeight="1" x14ac:dyDescent="0.2"/>
    <row r="758" ht="8.15" hidden="1" customHeight="1" x14ac:dyDescent="0.2"/>
    <row r="759" ht="8.15" hidden="1" customHeight="1" x14ac:dyDescent="0.2"/>
    <row r="760" ht="8.15" hidden="1" customHeight="1" x14ac:dyDescent="0.2"/>
    <row r="761" ht="8.15" hidden="1" customHeight="1" x14ac:dyDescent="0.2"/>
    <row r="762" ht="8.15" hidden="1" customHeight="1" x14ac:dyDescent="0.2"/>
    <row r="763" ht="8.15" hidden="1" customHeight="1" x14ac:dyDescent="0.2"/>
    <row r="764" ht="8.15" hidden="1" customHeight="1" x14ac:dyDescent="0.2"/>
    <row r="765" ht="8.15" hidden="1" customHeight="1" x14ac:dyDescent="0.2"/>
    <row r="766" ht="8.15" hidden="1" customHeight="1" x14ac:dyDescent="0.2"/>
    <row r="767" ht="8.15" hidden="1" customHeight="1" x14ac:dyDescent="0.2"/>
    <row r="768" ht="8.15" hidden="1" customHeight="1" x14ac:dyDescent="0.2"/>
    <row r="769" ht="8.15" hidden="1" customHeight="1" x14ac:dyDescent="0.2"/>
    <row r="770" ht="8.15" hidden="1" customHeight="1" x14ac:dyDescent="0.2"/>
    <row r="771" ht="8.15" hidden="1" customHeight="1" x14ac:dyDescent="0.2"/>
    <row r="772" ht="8.15" hidden="1" customHeight="1" x14ac:dyDescent="0.2"/>
    <row r="773" ht="8.15" hidden="1" customHeight="1" x14ac:dyDescent="0.2"/>
    <row r="774" ht="8.15" hidden="1" customHeight="1" x14ac:dyDescent="0.2"/>
    <row r="775" ht="8.15" hidden="1" customHeight="1" x14ac:dyDescent="0.2"/>
    <row r="776" ht="8.15" hidden="1" customHeight="1" x14ac:dyDescent="0.2"/>
    <row r="777" ht="8.15" hidden="1" customHeight="1" x14ac:dyDescent="0.2"/>
    <row r="778" ht="8.15" hidden="1" customHeight="1" x14ac:dyDescent="0.2"/>
    <row r="779" ht="8.15" hidden="1" customHeight="1" x14ac:dyDescent="0.2"/>
    <row r="780" ht="8.15" hidden="1" customHeight="1" x14ac:dyDescent="0.2"/>
    <row r="781" ht="8.15" hidden="1" customHeight="1" x14ac:dyDescent="0.2"/>
    <row r="782" ht="8.15" hidden="1" customHeight="1" x14ac:dyDescent="0.2"/>
    <row r="783" ht="8.15" hidden="1" customHeight="1" x14ac:dyDescent="0.2"/>
    <row r="784" ht="8.15" hidden="1" customHeight="1" x14ac:dyDescent="0.2"/>
    <row r="785" ht="8.15" hidden="1" customHeight="1" x14ac:dyDescent="0.2"/>
    <row r="786" ht="8.15" hidden="1" customHeight="1" x14ac:dyDescent="0.2"/>
    <row r="787" ht="8.15" hidden="1" customHeight="1" x14ac:dyDescent="0.2"/>
    <row r="788" ht="8.15" hidden="1" customHeight="1" x14ac:dyDescent="0.2"/>
    <row r="789" ht="8.15" hidden="1" customHeight="1" x14ac:dyDescent="0.2"/>
    <row r="790" ht="8.15" hidden="1" customHeight="1" x14ac:dyDescent="0.2"/>
    <row r="791" ht="8.15" hidden="1" customHeight="1" x14ac:dyDescent="0.2"/>
    <row r="792" ht="8.15" hidden="1" customHeight="1" x14ac:dyDescent="0.2"/>
    <row r="793" ht="8.15" hidden="1" customHeight="1" x14ac:dyDescent="0.2"/>
    <row r="794" ht="8.15" hidden="1" customHeight="1" x14ac:dyDescent="0.2"/>
    <row r="795" ht="8.15" hidden="1" customHeight="1" x14ac:dyDescent="0.2"/>
    <row r="796" ht="8.15" hidden="1" customHeight="1" x14ac:dyDescent="0.2"/>
    <row r="797" ht="8.15" hidden="1" customHeight="1" x14ac:dyDescent="0.2"/>
    <row r="798" ht="8.15" hidden="1" customHeight="1" x14ac:dyDescent="0.2"/>
    <row r="799" ht="8.15" hidden="1" customHeight="1" x14ac:dyDescent="0.2"/>
    <row r="800" ht="8.15" hidden="1" customHeight="1" x14ac:dyDescent="0.2"/>
    <row r="801" ht="8.15" hidden="1" customHeight="1" x14ac:dyDescent="0.2"/>
    <row r="802" ht="8.15" hidden="1" customHeight="1" x14ac:dyDescent="0.2"/>
    <row r="803" ht="8.15" hidden="1" customHeight="1" x14ac:dyDescent="0.2"/>
    <row r="804" ht="8.15" hidden="1" customHeight="1" x14ac:dyDescent="0.2"/>
    <row r="805" ht="8.15" hidden="1" customHeight="1" x14ac:dyDescent="0.2"/>
    <row r="806" ht="8.15" hidden="1" customHeight="1" x14ac:dyDescent="0.2"/>
    <row r="807" ht="8.15" hidden="1" customHeight="1" x14ac:dyDescent="0.2"/>
    <row r="808" ht="8.15" hidden="1" customHeight="1" x14ac:dyDescent="0.2"/>
    <row r="809" ht="8.15" hidden="1" customHeight="1" x14ac:dyDescent="0.2"/>
    <row r="810" ht="8.15" hidden="1" customHeight="1" x14ac:dyDescent="0.2"/>
    <row r="811" ht="8.15" hidden="1" customHeight="1" x14ac:dyDescent="0.2"/>
    <row r="812" ht="8.15" hidden="1" customHeight="1" x14ac:dyDescent="0.2"/>
    <row r="813" ht="8.15" hidden="1" customHeight="1" x14ac:dyDescent="0.2"/>
    <row r="814" ht="8.15" hidden="1" customHeight="1" x14ac:dyDescent="0.2"/>
    <row r="815" ht="8.15" hidden="1" customHeight="1" x14ac:dyDescent="0.2"/>
    <row r="816" ht="8.15" hidden="1" customHeight="1" x14ac:dyDescent="0.2"/>
    <row r="817" ht="8.15" hidden="1" customHeight="1" x14ac:dyDescent="0.2"/>
    <row r="818" ht="8.15" hidden="1" customHeight="1" x14ac:dyDescent="0.2"/>
    <row r="819" ht="8.15" hidden="1" customHeight="1" x14ac:dyDescent="0.2"/>
    <row r="820" ht="8.15" hidden="1" customHeight="1" x14ac:dyDescent="0.2"/>
    <row r="821" ht="8.15" hidden="1" customHeight="1" x14ac:dyDescent="0.2"/>
    <row r="822" ht="8.15" hidden="1" customHeight="1" x14ac:dyDescent="0.2"/>
    <row r="823" ht="8.15" hidden="1" customHeight="1" x14ac:dyDescent="0.2"/>
    <row r="824" ht="8.15" hidden="1" customHeight="1" x14ac:dyDescent="0.2"/>
    <row r="825" ht="8.15" hidden="1" customHeight="1" x14ac:dyDescent="0.2"/>
    <row r="826" ht="8.15" hidden="1" customHeight="1" x14ac:dyDescent="0.2"/>
    <row r="827" ht="8.15" hidden="1" customHeight="1" x14ac:dyDescent="0.2"/>
    <row r="828" ht="8.15" hidden="1" customHeight="1" x14ac:dyDescent="0.2"/>
    <row r="829" ht="8.15" hidden="1" customHeight="1" x14ac:dyDescent="0.2"/>
    <row r="830" ht="8.15" hidden="1" customHeight="1" x14ac:dyDescent="0.2"/>
    <row r="831" ht="8.15" hidden="1" customHeight="1" x14ac:dyDescent="0.2"/>
    <row r="832" ht="8.15" hidden="1" customHeight="1" x14ac:dyDescent="0.2"/>
    <row r="833" ht="8.15" hidden="1" customHeight="1" x14ac:dyDescent="0.2"/>
    <row r="834" ht="8.15" hidden="1" customHeight="1" x14ac:dyDescent="0.2"/>
    <row r="835" ht="8.15" hidden="1" customHeight="1" x14ac:dyDescent="0.2"/>
    <row r="836" ht="8.15" hidden="1" customHeight="1" x14ac:dyDescent="0.2"/>
    <row r="837" ht="8.15" hidden="1" customHeight="1" x14ac:dyDescent="0.2"/>
    <row r="838" ht="8.15" hidden="1" customHeight="1" x14ac:dyDescent="0.2"/>
    <row r="839" ht="8.15" hidden="1" customHeight="1" x14ac:dyDescent="0.2"/>
    <row r="840" ht="8.15" hidden="1" customHeight="1" x14ac:dyDescent="0.2"/>
    <row r="841" ht="8.15" hidden="1" customHeight="1" x14ac:dyDescent="0.2"/>
    <row r="842" ht="8.15" hidden="1" customHeight="1" x14ac:dyDescent="0.2"/>
    <row r="843" ht="8.15" hidden="1" customHeight="1" x14ac:dyDescent="0.2"/>
    <row r="844" ht="8.15" hidden="1" customHeight="1" x14ac:dyDescent="0.2"/>
    <row r="845" ht="8.15" hidden="1" customHeight="1" x14ac:dyDescent="0.2"/>
    <row r="846" ht="8.15" hidden="1" customHeight="1" x14ac:dyDescent="0.2"/>
    <row r="847" ht="8.15" hidden="1" customHeight="1" x14ac:dyDescent="0.2"/>
    <row r="848" ht="8.15" hidden="1" customHeight="1" x14ac:dyDescent="0.2"/>
    <row r="849" ht="8.15" hidden="1" customHeight="1" x14ac:dyDescent="0.2"/>
    <row r="850" ht="8.15" hidden="1" customHeight="1" x14ac:dyDescent="0.2"/>
    <row r="851" ht="8.15" hidden="1" customHeight="1" x14ac:dyDescent="0.2"/>
    <row r="852" ht="8.15" hidden="1" customHeight="1" x14ac:dyDescent="0.2"/>
    <row r="853" ht="8.15" hidden="1" customHeight="1" x14ac:dyDescent="0.2"/>
    <row r="854" ht="8.15" hidden="1" customHeight="1" x14ac:dyDescent="0.2"/>
    <row r="855" ht="8.15" hidden="1" customHeight="1" x14ac:dyDescent="0.2"/>
    <row r="856" ht="8.15" hidden="1" customHeight="1" x14ac:dyDescent="0.2"/>
    <row r="857" ht="8.15" hidden="1" customHeight="1" x14ac:dyDescent="0.2"/>
    <row r="858" ht="8.15" hidden="1" customHeight="1" x14ac:dyDescent="0.2"/>
    <row r="859" ht="8.15" hidden="1" customHeight="1" x14ac:dyDescent="0.2"/>
    <row r="860" ht="8.15" hidden="1" customHeight="1" x14ac:dyDescent="0.2"/>
  </sheetData>
  <sheetProtection formatCells="0"/>
  <mergeCells count="205">
    <mergeCell ref="C83:E84"/>
    <mergeCell ref="F83:U84"/>
    <mergeCell ref="C85:E86"/>
    <mergeCell ref="F85:U86"/>
    <mergeCell ref="C87:E88"/>
    <mergeCell ref="F87:U88"/>
    <mergeCell ref="C89:E90"/>
    <mergeCell ref="F89:U90"/>
    <mergeCell ref="BW10:BZ11"/>
    <mergeCell ref="V47:AH48"/>
    <mergeCell ref="BZ87:CD88"/>
    <mergeCell ref="V89:AH90"/>
    <mergeCell ref="AI89:BE90"/>
    <mergeCell ref="BF89:BY90"/>
    <mergeCell ref="BZ89:CD90"/>
    <mergeCell ref="V87:AH88"/>
    <mergeCell ref="AI87:BE88"/>
    <mergeCell ref="BF87:BY88"/>
    <mergeCell ref="BZ85:CD86"/>
    <mergeCell ref="V81:AH82"/>
    <mergeCell ref="AI83:BE84"/>
    <mergeCell ref="BF83:BY84"/>
    <mergeCell ref="V83:AH84"/>
    <mergeCell ref="C39:D46"/>
    <mergeCell ref="F81:U82"/>
    <mergeCell ref="CE68:CT71"/>
    <mergeCell ref="AY65:BA66"/>
    <mergeCell ref="CE17:CT18"/>
    <mergeCell ref="CE25:CT29"/>
    <mergeCell ref="CE34:CT38"/>
    <mergeCell ref="CE19:CT24"/>
    <mergeCell ref="BN52:BQ53"/>
    <mergeCell ref="AI47:BE48"/>
    <mergeCell ref="C76:CD77"/>
    <mergeCell ref="AS65:AX66"/>
    <mergeCell ref="E47:J56"/>
    <mergeCell ref="K47:U48"/>
    <mergeCell ref="BL52:BM53"/>
    <mergeCell ref="AO55:AU56"/>
    <mergeCell ref="AV55:BD56"/>
    <mergeCell ref="BJ52:BK53"/>
    <mergeCell ref="BF52:BI53"/>
    <mergeCell ref="BF54:BI55"/>
    <mergeCell ref="BU43:BY46"/>
    <mergeCell ref="BZ43:CD46"/>
    <mergeCell ref="C17:D29"/>
    <mergeCell ref="AI28:BE29"/>
    <mergeCell ref="AI53:AN56"/>
    <mergeCell ref="AO53:AU54"/>
    <mergeCell ref="AV53:BD54"/>
    <mergeCell ref="BF47:BT48"/>
    <mergeCell ref="BU47:BY48"/>
    <mergeCell ref="BZ47:CD48"/>
    <mergeCell ref="BU49:BY56"/>
    <mergeCell ref="BZ49:CD56"/>
    <mergeCell ref="BJ50:BK51"/>
    <mergeCell ref="BF50:BI51"/>
    <mergeCell ref="BJ54:BK55"/>
    <mergeCell ref="BR54:BT55"/>
    <mergeCell ref="BN54:BQ55"/>
    <mergeCell ref="BL50:BM51"/>
    <mergeCell ref="BR52:BT53"/>
    <mergeCell ref="BZ19:CD24"/>
    <mergeCell ref="BZ25:CD29"/>
    <mergeCell ref="BZ17:CD18"/>
    <mergeCell ref="BF27:BN28"/>
    <mergeCell ref="BO27:BS28"/>
    <mergeCell ref="BU39:BY42"/>
    <mergeCell ref="BU34:BY38"/>
    <mergeCell ref="C2:CD3"/>
    <mergeCell ref="D8:M9"/>
    <mergeCell ref="N8:N9"/>
    <mergeCell ref="O8:AL9"/>
    <mergeCell ref="C13:J16"/>
    <mergeCell ref="K13:U16"/>
    <mergeCell ref="V13:AH16"/>
    <mergeCell ref="AI13:BE16"/>
    <mergeCell ref="CA10:CD11"/>
    <mergeCell ref="O6:AL7"/>
    <mergeCell ref="AO8:AT9"/>
    <mergeCell ref="BF8:BK9"/>
    <mergeCell ref="AU8:AY9"/>
    <mergeCell ref="AZ8:BE9"/>
    <mergeCell ref="AU6:BE7"/>
    <mergeCell ref="AO6:AT7"/>
    <mergeCell ref="D6:M7"/>
    <mergeCell ref="N6:N7"/>
    <mergeCell ref="BF13:BT16"/>
    <mergeCell ref="BU13:CD14"/>
    <mergeCell ref="BZ15:CD16"/>
    <mergeCell ref="R4:AB5"/>
    <mergeCell ref="C47:D56"/>
    <mergeCell ref="K49:U56"/>
    <mergeCell ref="V49:AH56"/>
    <mergeCell ref="BU15:BY16"/>
    <mergeCell ref="BM10:BT11"/>
    <mergeCell ref="K17:U18"/>
    <mergeCell ref="V17:AH18"/>
    <mergeCell ref="K25:U29"/>
    <mergeCell ref="E30:J38"/>
    <mergeCell ref="C30:D38"/>
    <mergeCell ref="BF17:BT18"/>
    <mergeCell ref="BU17:BY18"/>
    <mergeCell ref="AI25:BE27"/>
    <mergeCell ref="BU25:BY29"/>
    <mergeCell ref="AU35:BE37"/>
    <mergeCell ref="K34:U38"/>
    <mergeCell ref="AI17:BE18"/>
    <mergeCell ref="AI19:BE24"/>
    <mergeCell ref="BF19:BT24"/>
    <mergeCell ref="V19:AH24"/>
    <mergeCell ref="K19:U24"/>
    <mergeCell ref="BF25:BT26"/>
    <mergeCell ref="BU19:BY24"/>
    <mergeCell ref="V39:AH42"/>
    <mergeCell ref="E39:J46"/>
    <mergeCell ref="V43:AH46"/>
    <mergeCell ref="K43:U46"/>
    <mergeCell ref="AI43:BE46"/>
    <mergeCell ref="BF43:BT46"/>
    <mergeCell ref="K30:U33"/>
    <mergeCell ref="V30:AH33"/>
    <mergeCell ref="AI30:BE33"/>
    <mergeCell ref="E17:J29"/>
    <mergeCell ref="BJ38:BQ38"/>
    <mergeCell ref="BG36:BL37"/>
    <mergeCell ref="BF30:BT33"/>
    <mergeCell ref="AL35:AP37"/>
    <mergeCell ref="AQ35:AT37"/>
    <mergeCell ref="BR36:BT37"/>
    <mergeCell ref="BM36:BQ37"/>
    <mergeCell ref="AI39:BE42"/>
    <mergeCell ref="V34:AH38"/>
    <mergeCell ref="K39:U42"/>
    <mergeCell ref="E57:J71"/>
    <mergeCell ref="C57:D71"/>
    <mergeCell ref="V57:AH60"/>
    <mergeCell ref="AI57:BE60"/>
    <mergeCell ref="K57:U60"/>
    <mergeCell ref="BU57:BY60"/>
    <mergeCell ref="BZ57:CD60"/>
    <mergeCell ref="BF57:BT60"/>
    <mergeCell ref="AI61:BE64"/>
    <mergeCell ref="BU68:BY71"/>
    <mergeCell ref="K61:U67"/>
    <mergeCell ref="V61:AH67"/>
    <mergeCell ref="AN65:AR66"/>
    <mergeCell ref="BL67:BP67"/>
    <mergeCell ref="BU61:BY67"/>
    <mergeCell ref="BQ62:BS63"/>
    <mergeCell ref="BL62:BP63"/>
    <mergeCell ref="BF65:BK66"/>
    <mergeCell ref="BL65:BP66"/>
    <mergeCell ref="V68:AH71"/>
    <mergeCell ref="AI68:BE71"/>
    <mergeCell ref="BF62:BK63"/>
    <mergeCell ref="BL61:BP61"/>
    <mergeCell ref="CY87:CY88"/>
    <mergeCell ref="CY89:CY90"/>
    <mergeCell ref="CE30:CT33"/>
    <mergeCell ref="BU30:BY33"/>
    <mergeCell ref="BZ39:CD42"/>
    <mergeCell ref="BZ30:CD33"/>
    <mergeCell ref="CE39:CT42"/>
    <mergeCell ref="CE43:CT46"/>
    <mergeCell ref="BZ83:CD84"/>
    <mergeCell ref="BZ78:CD80"/>
    <mergeCell ref="CE61:CT67"/>
    <mergeCell ref="BZ81:CD82"/>
    <mergeCell ref="BF78:BY80"/>
    <mergeCell ref="BR50:BT51"/>
    <mergeCell ref="BF39:BT42"/>
    <mergeCell ref="BN50:BQ51"/>
    <mergeCell ref="CE49:CT56"/>
    <mergeCell ref="BZ34:CD38"/>
    <mergeCell ref="CE57:CT60"/>
    <mergeCell ref="CE47:CT48"/>
    <mergeCell ref="BL54:BM55"/>
    <mergeCell ref="BF81:BY82"/>
    <mergeCell ref="BF85:BY86"/>
    <mergeCell ref="BQ65:BS66"/>
    <mergeCell ref="BK4:CD5"/>
    <mergeCell ref="AC4:AN5"/>
    <mergeCell ref="AO4:AW5"/>
    <mergeCell ref="AX4:BG5"/>
    <mergeCell ref="BH4:BJ5"/>
    <mergeCell ref="CY78:CY80"/>
    <mergeCell ref="CY81:CY82"/>
    <mergeCell ref="CY83:CY84"/>
    <mergeCell ref="CY85:CY86"/>
    <mergeCell ref="AI49:BE52"/>
    <mergeCell ref="V25:AH29"/>
    <mergeCell ref="V85:AH86"/>
    <mergeCell ref="AI85:BE86"/>
    <mergeCell ref="V78:AH80"/>
    <mergeCell ref="AI78:BE80"/>
    <mergeCell ref="AI81:BE82"/>
    <mergeCell ref="C72:CD75"/>
    <mergeCell ref="BZ61:CD67"/>
    <mergeCell ref="K68:U71"/>
    <mergeCell ref="BF68:BT71"/>
    <mergeCell ref="BZ68:CD71"/>
    <mergeCell ref="C78:E80"/>
    <mergeCell ref="F78:U80"/>
    <mergeCell ref="C81:E82"/>
  </mergeCells>
  <phoneticPr fontId="20"/>
  <conditionalFormatting sqref="AS65:AX66">
    <cfRule type="cellIs" dxfId="0" priority="1" stopIfTrue="1" operator="equal">
      <formula>"設定無"</formula>
    </cfRule>
  </conditionalFormatting>
  <dataValidations count="12">
    <dataValidation imeMode="off" allowBlank="1" showInputMessage="1" showErrorMessage="1" sqref="AC4:AN5 BL65:BP66 AX4:BG5 BM36:BQ37 BJ50:BK55 BN50:BQ55 BL62:BP63 O8:AL9" xr:uid="{00000000-0002-0000-0000-000000000000}"/>
    <dataValidation type="list" allowBlank="1" showInputMessage="1" showErrorMessage="1" sqref="BU57:CD60 BZ39:CD48 BU30:BY33 BU39:BY48 BU17:BY24 BZ17:CD24 BZ30:CD33 BU68:CD71" xr:uid="{00000000-0002-0000-0000-000001000000}">
      <formula1>$DD$11:$DD$12</formula1>
    </dataValidation>
    <dataValidation type="list" allowBlank="1" showInputMessage="1" showErrorMessage="1" sqref="AU8:AY9" xr:uid="{00000000-0002-0000-0000-000004000000}">
      <formula1>$DD$58:$DD$61</formula1>
    </dataValidation>
    <dataValidation type="list" allowBlank="1" showInputMessage="1" showErrorMessage="1" sqref="BF8:BK9" xr:uid="{BA9F3EE3-5755-47D1-807F-887AA9A9AFEF}">
      <formula1>$CY$22:$CY$25</formula1>
    </dataValidation>
    <dataValidation type="list" allowBlank="1" showInputMessage="1" showErrorMessage="1" sqref="BO27:BS28" xr:uid="{154D9E9E-1E7C-480F-A68D-F40A3BB171E8}">
      <formula1>$DC$11:$DC$19</formula1>
    </dataValidation>
    <dataValidation type="list" allowBlank="1" showInputMessage="1" showErrorMessage="1" sqref="AU6:BE7" xr:uid="{207F11EF-1D33-4FE6-9966-4E878C841314}">
      <formula1>$CY$10:$CY$11</formula1>
    </dataValidation>
    <dataValidation type="list" allowBlank="1" showInputMessage="1" showErrorMessage="1" sqref="C81:E90" xr:uid="{64CD406B-B64F-4220-9347-E5346E0BABFD}">
      <formula1>$CZ$79:$CZ$83</formula1>
    </dataValidation>
    <dataValidation type="list" allowBlank="1" showInputMessage="1" showErrorMessage="1" sqref="V81:AH82" xr:uid="{CBEAD24A-C618-4697-9EFA-DABFED950679}">
      <formula1>$DA$85:$DA$87</formula1>
    </dataValidation>
    <dataValidation type="list" allowBlank="1" showInputMessage="1" showErrorMessage="1" sqref="V83:AH84" xr:uid="{E23E2EFE-FB74-4DB7-93C7-6608C8B0C0AC}">
      <formula1>$DB$85:$DB$87</formula1>
    </dataValidation>
    <dataValidation type="list" allowBlank="1" showInputMessage="1" showErrorMessage="1" sqref="V85:AH86" xr:uid="{52004DAD-062E-48E8-8060-702A0512EA41}">
      <formula1>$DC$85:$DC$87</formula1>
    </dataValidation>
    <dataValidation type="list" allowBlank="1" showInputMessage="1" showErrorMessage="1" sqref="V87:AH88" xr:uid="{6C4F480D-7A11-486E-BB3B-4056C96169D5}">
      <formula1>$DD$85:$DD$87</formula1>
    </dataValidation>
    <dataValidation type="list" allowBlank="1" showInputMessage="1" showErrorMessage="1" sqref="V89:AH90" xr:uid="{6832E464-4FC1-4F8E-A2DE-BA27706D3FB0}">
      <formula1>$DE$85:$DE$87</formula1>
    </dataValidation>
  </dataValidations>
  <printOptions horizontalCentered="1"/>
  <pageMargins left="0.51" right="0.31" top="0.31" bottom="0.31" header="0.24" footer="0.1"/>
  <pageSetup paperSize="9" scale="92" orientation="portrait" r:id="rId1"/>
  <headerFooter alignWithMargins="0">
    <oddFooter>&amp;C
版権所有：日本オーチス・エレベータ株式会社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ENNNUN-0867_Ver.9_S</vt:lpstr>
      <vt:lpstr>'ENNNUN-0867_Ver.9_S'!Print_Area</vt:lpstr>
      <vt:lpstr>'ENNNUN-0867_Ver.9_S'!Print_Titles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2023-11-02T02:47:33Z</cp:lastPrinted>
  <dcterms:created xsi:type="dcterms:W3CDTF">2009-08-17T04:44:12Z</dcterms:created>
  <dcterms:modified xsi:type="dcterms:W3CDTF">2025-02-19T07:00:04Z</dcterms:modified>
</cp:coreProperties>
</file>