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tk\OneDrive - Otis Elevator\デスクトップ\Digital Inspection_個人フォルダ\UCMPシート見直し\△ENNNUN-2664・2665\"/>
    </mc:Choice>
  </mc:AlternateContent>
  <xr:revisionPtr revIDLastSave="65" documentId="6_{2448B3C0-7684-4730-9AA1-DAA050D04D17}" xr6:coauthVersionLast="45" xr6:coauthVersionMax="47" xr10:uidLastSave="{7BBE339B-66AF-499F-A65E-F96CF65AD902}"/>
  <bookViews>
    <workbookView xWindow="20370" yWindow="-120" windowWidth="20730" windowHeight="11160" xr2:uid="{2F79EE6C-D4BB-4D2F-8F17-122B12F1A9D7}"/>
  </bookViews>
  <sheets>
    <sheet name="ENNNUN-2664・2665_T" sheetId="3" r:id="rId1"/>
  </sheets>
  <definedNames>
    <definedName name="_xlnm.Print_Area" localSheetId="0">'ENNNUN-2664・2665_T'!$E$3:$CE$168</definedName>
    <definedName name="_xlnm.Print_Titles" localSheetId="0">'ENNNUN-2664・2665_T'!$17:$21</definedName>
    <definedName name="マシン型式">'ENNNUN-2664・2665_T'!$CR$22:$CR$35</definedName>
    <definedName name="型式">#REF!</definedName>
    <definedName name="月">'ENNNUN-2664・2665_T'!$CN$22:$CN$34</definedName>
    <definedName name="仕様">#REF!</definedName>
    <definedName name="積載">'ENNNUN-2664・2665_T'!$CP$22:$CP$31</definedName>
    <definedName name="積載量">#REF!</definedName>
    <definedName name="速度">'ENNNUN-2664・2665_T'!$CQ$22:$CQ$28</definedName>
    <definedName name="大臣認定">#REF!</definedName>
    <definedName name="定格速度">#REF!</definedName>
    <definedName name="日">'ENNNUN-2664・2665_T'!$CO$22:$CO$53</definedName>
    <definedName name="年">'ENNNUN-2664・2665_T'!$CM$22:$CM$55</definedName>
    <definedName name="用途">'ENNNUN-2664・2665_T'!$CO$10:$CO$13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111" i="3" l="1"/>
  <c r="BT111" i="3"/>
  <c r="AX119" i="3" l="1"/>
  <c r="BM65" i="3" l="1"/>
  <c r="BM63" i="3"/>
  <c r="CP109" i="3"/>
  <c r="CP108" i="3"/>
  <c r="CO108" i="3"/>
  <c r="CP61" i="3"/>
  <c r="CO61" i="3"/>
  <c r="CQ61" i="3"/>
  <c r="CN61" i="3"/>
  <c r="CM61" i="3"/>
  <c r="BM46" i="3"/>
  <c r="CM65" i="3"/>
  <c r="CM63" i="3"/>
  <c r="H165" i="3"/>
  <c r="H163" i="3"/>
  <c r="H161" i="3"/>
  <c r="H159" i="3"/>
  <c r="CQ154" i="3"/>
  <c r="CQ153" i="3"/>
  <c r="CQ152" i="3"/>
  <c r="CQ151" i="3"/>
  <c r="CQ150" i="3"/>
  <c r="CP154" i="3"/>
  <c r="CP153" i="3"/>
  <c r="CP152" i="3"/>
  <c r="CP151" i="3"/>
  <c r="CP150" i="3"/>
  <c r="CO154" i="3"/>
  <c r="CO153" i="3"/>
  <c r="CO152" i="3"/>
  <c r="CO151" i="3"/>
  <c r="CN154" i="3"/>
  <c r="CO150" i="3"/>
  <c r="CN153" i="3"/>
  <c r="CN152" i="3"/>
  <c r="CN151" i="3"/>
  <c r="CN150" i="3"/>
  <c r="BN142" i="3"/>
  <c r="BT142" i="3"/>
  <c r="BT116" i="3"/>
  <c r="CP100" i="3"/>
  <c r="CO100" i="3"/>
  <c r="CN100" i="3"/>
  <c r="CM100" i="3"/>
  <c r="CP97" i="3"/>
  <c r="BM86" i="3"/>
  <c r="CO85" i="3"/>
  <c r="CO97" i="3"/>
  <c r="CN97" i="3"/>
  <c r="CM97" i="3"/>
  <c r="CN88" i="3"/>
  <c r="CM88" i="3"/>
  <c r="CN85" i="3"/>
  <c r="CM85" i="3"/>
  <c r="CN82" i="3"/>
  <c r="CM82" i="3"/>
  <c r="BM88" i="3"/>
  <c r="CO88" i="3"/>
  <c r="CN75" i="3"/>
  <c r="CM75" i="3"/>
  <c r="CO72" i="3"/>
  <c r="CN72" i="3"/>
  <c r="CM72" i="3"/>
  <c r="CO75" i="3"/>
  <c r="CN69" i="3"/>
  <c r="CM69" i="3"/>
  <c r="DG64" i="3"/>
  <c r="DF64" i="3"/>
  <c r="DE64" i="3"/>
  <c r="CQ75" i="3"/>
  <c r="CQ72" i="3"/>
  <c r="CR100" i="3"/>
  <c r="CR97" i="3"/>
  <c r="CP72" i="3"/>
  <c r="CB142" i="3"/>
  <c r="CQ100" i="3"/>
  <c r="CQ97" i="3"/>
  <c r="CS97" i="3"/>
  <c r="CP88" i="3"/>
  <c r="CP85" i="3"/>
  <c r="CQ85" i="3"/>
  <c r="CQ88" i="3"/>
  <c r="CP75" i="3"/>
  <c r="CS100" i="3"/>
  <c r="CN102" i="3"/>
  <c r="CB91" i="3"/>
  <c r="CP77" i="3"/>
  <c r="CP90" i="3"/>
  <c r="CQ90" i="3"/>
  <c r="CB68" i="3"/>
  <c r="CQ77" i="3"/>
  <c r="CB49" i="3"/>
  <c r="CB33" i="3"/>
  <c r="BT49" i="3"/>
  <c r="BX49" i="3"/>
  <c r="BT91" i="3"/>
  <c r="BT68" i="3"/>
  <c r="BX68" i="3"/>
  <c r="BT33" i="3"/>
  <c r="BX33" i="3"/>
  <c r="BC5" i="3"/>
  <c r="DD64" i="3" s="1"/>
  <c r="DI64" i="3" s="1" a="1"/>
  <c r="DI64" i="3" s="1"/>
  <c r="AT25" i="3" s="1"/>
  <c r="BI100" i="3"/>
  <c r="BI103" i="3"/>
  <c r="BI95" i="3"/>
  <c r="BI93" i="3"/>
  <c r="CB132" i="3"/>
  <c r="BT132" i="3"/>
  <c r="CB126" i="3"/>
  <c r="BT126" i="3"/>
  <c r="CB116" i="3"/>
  <c r="BT22" i="3"/>
  <c r="CB22" i="3"/>
  <c r="DL64" i="3" l="1" a="1"/>
  <c r="DL64" i="3" s="1"/>
  <c r="DK64" i="3" a="1"/>
  <c r="DK6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shirahh</author>
    <author>Takayuki Sato</author>
  </authors>
  <commentList>
    <comment ref="AH5" authorId="0" shapeId="0" xr:uid="{1E01505D-D3CC-43B3-A880-25D0AC11FEE4}">
      <text>
        <r>
          <rPr>
            <b/>
            <sz val="9"/>
            <color indexed="81"/>
            <rFont val="ＭＳ Ｐゴシック"/>
            <family val="3"/>
            <charset val="128"/>
          </rPr>
          <t>大臣認定番号を指定すると型式、つま先保護板寸法及びﾌﾟﾛｸﾞﾗﾑﾊﾞｰｼﾞｮﾝが決まる</t>
        </r>
      </text>
    </comment>
    <comment ref="AQ8" authorId="0" shapeId="0" xr:uid="{C8221150-80D6-409B-8133-03BDBDEC5DC9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Q10" authorId="0" shapeId="0" xr:uid="{7D059C15-4116-4EF4-9A32-2A29D4C4126E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AQ12" authorId="0" shapeId="0" xr:uid="{DFFEBB04-0335-45DC-B101-7DCA6184999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マシンタイプを選択
DBGP-1B型をP04Cで適用している場合
450Kg-45m/m 450Kg-60m/mについては、1.5T-L 1.5T-Hがあるため注意
上記以外については
末尾L・・・45m/m 60m/m
末尾H・・・90m/m 105m/m
</t>
        </r>
      </text>
    </comment>
    <comment ref="BQ14" authorId="0" shapeId="0" xr:uid="{8FFCB5E2-4B9D-44F5-B0D2-15713CCB92EC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25" authorId="0" shapeId="0" xr:uid="{3D34EF1A-DB51-4448-855D-C4CE1F61A57B}">
      <text>
        <r>
          <rPr>
            <sz val="9"/>
            <color indexed="81"/>
            <rFont val="ＭＳ Ｐゴシック"/>
            <family val="3"/>
            <charset val="128"/>
          </rPr>
          <t>巻上機銘板にて確認する。</t>
        </r>
      </text>
    </comment>
    <comment ref="AZ43" authorId="1" shapeId="0" xr:uid="{F4D3EA48-5764-4ABE-B621-FCC65160505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46" authorId="1" shapeId="0" xr:uid="{A8AEA3F3-1B49-48FA-A04A-36939431C4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1" authorId="2" shapeId="0" xr:uid="{032C60CF-5449-4B08-91DF-4B7635E78F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4" authorId="2" shapeId="0" xr:uid="{4461398F-566D-4906-AB0E-C87004A9BE8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4" authorId="2" shapeId="0" xr:uid="{FEC611BE-E2D3-4A38-A0BB-F39A5285976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7" authorId="2" shapeId="0" xr:uid="{BFCD8562-CC46-48C6-A718-DB5456639EE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Q100" authorId="2" shapeId="0" xr:uid="{0A324164-53F5-4AF9-BFF0-D0A845C071F7}">
      <text>
        <r>
          <rPr>
            <sz val="9"/>
            <color indexed="81"/>
            <rFont val="MS P ゴシック"/>
            <family val="3"/>
            <charset val="128"/>
          </rPr>
          <t>ﾘｽﾄから選択する
ENNNUN-2664/2665　DBP</t>
        </r>
      </text>
    </comment>
    <comment ref="AZ100" authorId="2" shapeId="0" xr:uid="{1E93624C-0B48-4CDE-94BD-8BA37CEAEBA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Q103" authorId="2" shapeId="0" xr:uid="{5145FF0C-4FBF-4FA6-942C-9264A9F60097}">
      <text>
        <r>
          <rPr>
            <sz val="9"/>
            <color indexed="81"/>
            <rFont val="MS P ゴシック"/>
            <family val="3"/>
            <charset val="128"/>
          </rPr>
          <t>ﾘｽﾄから選択する
ENNNUN-2664/2665
・ｲﾝﾊﾞｰﾀｰ 21341AAN型　CZ
・ｲﾝﾊﾞｰﾀｰ 21341AAS型　S1,S2</t>
        </r>
      </text>
    </comment>
    <comment ref="AZ103" authorId="2" shapeId="0" xr:uid="{0C1DD815-CC21-47C8-8F43-F11AF02D75A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W116" authorId="0" shapeId="0" xr:uid="{3BA8C22B-1A31-47E7-9662-9FA0B9C5A8B9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J119" authorId="0" shapeId="0" xr:uid="{B05AE4B9-BDFB-4127-A031-66C201331746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K135" authorId="0" shapeId="0" xr:uid="{7C6E7E60-081F-45BB-81FF-D6A9C76C3846}">
      <text>
        <r>
          <rPr>
            <b/>
            <sz val="9"/>
            <color indexed="81"/>
            <rFont val="ＭＳ Ｐゴシック"/>
            <family val="3"/>
            <charset val="128"/>
          </rPr>
          <t>全階測定し、最も広い寸法を記入する</t>
        </r>
      </text>
    </comment>
    <comment ref="BI142" authorId="2" shapeId="0" xr:uid="{47531089-E949-408F-AAB2-CD7832ABBBAB}">
      <text>
        <r>
          <rPr>
            <b/>
            <sz val="9"/>
            <color indexed="81"/>
            <rFont val="MS P ゴシック"/>
            <family val="3"/>
            <charset val="128"/>
          </rPr>
          <t>固定式/可動式を選択する
P07B 固定式
P04B・P04C・Y09A　固定式/可動式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<sst xmlns="http://schemas.openxmlformats.org/spreadsheetml/2006/main" count="692" uniqueCount="246">
  <si>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"/>
  </si>
  <si>
    <t>型</t>
    <rPh sb="0" eb="1">
      <t>カタ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</si>
  <si>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</si>
  <si>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</si>
  <si>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検査方法</t>
    <rPh sb="0" eb="2">
      <t>ケンサ</t>
    </rPh>
    <rPh sb="2" eb="4">
      <t>ホウホウ</t>
    </rPh>
    <phoneticPr fontId="2"/>
  </si>
  <si>
    <t>判定基準</t>
    <rPh sb="0" eb="2">
      <t>ハンテイ</t>
    </rPh>
    <rPh sb="2" eb="4">
      <t>キジュン</t>
    </rPh>
    <phoneticPr fontId="2"/>
  </si>
  <si>
    <t>測定値･確認記録</t>
    <rPh sb="0" eb="3">
      <t>ソクテイチ</t>
    </rPh>
    <rPh sb="4" eb="6">
      <t>カクニン</t>
    </rPh>
    <rPh sb="6" eb="8">
      <t>キロク</t>
    </rPh>
    <phoneticPr fontId="2"/>
  </si>
  <si>
    <t>結果</t>
    <rPh sb="0" eb="2">
      <t>ケッカ</t>
    </rPh>
    <phoneticPr fontId="2"/>
  </si>
  <si>
    <t>指摘なし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</si>
  <si>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</si>
  <si>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</si>
  <si>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(1)</t>
    <phoneticPr fontId="2"/>
  </si>
  <si>
    <t>巻上機</t>
    <phoneticPr fontId="2"/>
  </si>
  <si>
    <t>全体</t>
    <rPh sb="0" eb="2">
      <t>ゼンタイ</t>
    </rPh>
    <phoneticPr fontId="2"/>
  </si>
  <si>
    <t>型式</t>
    <rPh sb="0" eb="2">
      <t>ケイシキ</t>
    </rPh>
    <phoneticPr fontId="2"/>
  </si>
  <si>
    <t>目視により確認する｡</t>
    <phoneticPr fontId="2"/>
  </si>
  <si>
    <t>大臣認定を受けた型式と同一でないこと。</t>
    <phoneticPr fontId="2"/>
  </si>
  <si>
    <t>巻上機型式</t>
    <rPh sb="0" eb="3">
      <t>マキアゲキ</t>
    </rPh>
    <rPh sb="3" eb="5">
      <t>ケイシキ</t>
    </rPh>
    <phoneticPr fontId="2"/>
  </si>
  <si>
    <t>ー</t>
    <phoneticPr fontId="2"/>
  </si>
  <si>
    <t>目視にて巻上機の型式を確認し記入すると自動で判定される。</t>
    <rPh sb="4" eb="7">
      <t>マキアゲキ</t>
    </rPh>
    <rPh sb="8" eb="10">
      <t>ケイシキ</t>
    </rPh>
    <rPh sb="14" eb="16">
      <t>キニュウ</t>
    </rPh>
    <rPh sb="19" eb="21">
      <t>ジドウ</t>
    </rPh>
    <rPh sb="22" eb="24">
      <t>ハンテイ</t>
    </rPh>
    <phoneticPr fontId="2"/>
  </si>
  <si>
    <t>型式：</t>
    <rPh sb="0" eb="2">
      <t>カタシキ</t>
    </rPh>
    <phoneticPr fontId="2"/>
  </si>
  <si>
    <t>制動面の油排出場所</t>
    <rPh sb="5" eb="7">
      <t>ハイシュツ</t>
    </rPh>
    <rPh sb="7" eb="9">
      <t>バショ</t>
    </rPh>
    <phoneticPr fontId="2"/>
  </si>
  <si>
    <t>目視により確認する｡</t>
    <rPh sb="0" eb="2">
      <t>モクシ</t>
    </rPh>
    <rPh sb="5" eb="7">
      <t>カクニン</t>
    </rPh>
    <phoneticPr fontId="2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</si>
  <si>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"/>
  </si>
  <si>
    <t>手動で判定する。</t>
    <rPh sb="0" eb="2">
      <t>シュドウ</t>
    </rPh>
    <rPh sb="3" eb="5">
      <t>ハンテイ</t>
    </rPh>
    <phoneticPr fontId="2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</si>
  <si>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"/>
  </si>
  <si>
    <t>ブレーキ</t>
    <phoneticPr fontId="2"/>
  </si>
  <si>
    <t>制動力の状況</t>
    <rPh sb="0" eb="3">
      <t>セイドウリョク</t>
    </rPh>
    <rPh sb="4" eb="6">
      <t>ジョウキョウ</t>
    </rPh>
    <phoneticPr fontId="2"/>
  </si>
  <si>
    <t>作動時間の状況</t>
    <rPh sb="0" eb="4">
      <t>サドウジカン</t>
    </rPh>
    <rPh sb="5" eb="7">
      <t>ジョウキョウ</t>
    </rPh>
    <phoneticPr fontId="2"/>
  </si>
  <si>
    <t>(2)</t>
    <phoneticPr fontId="2"/>
  </si>
  <si>
    <t>動力遮断用ｺﾝﾀｸﾀ</t>
    <rPh sb="0" eb="2">
      <t>ドウリョク</t>
    </rPh>
    <rPh sb="2" eb="5">
      <t>シャダンヨウ</t>
    </rPh>
    <phoneticPr fontId="2"/>
  </si>
  <si>
    <t>前回値(ms)</t>
    <rPh sb="0" eb="3">
      <t>ゼンカイチ</t>
    </rPh>
    <phoneticPr fontId="2"/>
  </si>
  <si>
    <t>測定値(ms)</t>
    <rPh sb="0" eb="3">
      <t>ソクテイチ</t>
    </rPh>
    <phoneticPr fontId="2"/>
  </si>
  <si>
    <t>(3)</t>
    <phoneticPr fontId="2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</si>
  <si>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"/>
  </si>
  <si>
    <t>作動時間の状況</t>
    <phoneticPr fontId="2"/>
  </si>
  <si>
    <t>ﾌﾞﾚｰｷの開閉と接点信号が一致していないこと。</t>
    <rPh sb="6" eb="8">
      <t>カイヘイ</t>
    </rPh>
    <rPh sb="9" eb="13">
      <t>セッテンシンゴウ</t>
    </rPh>
    <rPh sb="14" eb="16">
      <t>イッチ</t>
    </rPh>
    <phoneticPr fontId="2"/>
  </si>
  <si>
    <t>(4)</t>
    <phoneticPr fontId="2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</si>
  <si>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"/>
  </si>
  <si>
    <t>mm</t>
    <phoneticPr fontId="2"/>
  </si>
  <si>
    <t>測定値を入力すると自動で判定される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"/>
  </si>
  <si>
    <t>(5)</t>
    <phoneticPr fontId="2"/>
  </si>
  <si>
    <t>安全制御ﾌﾟﾛｸﾞﾗﾑ</t>
    <rPh sb="0" eb="2">
      <t>アンゼン</t>
    </rPh>
    <rPh sb="2" eb="4">
      <t>セイギョ</t>
    </rPh>
    <phoneticPr fontId="2"/>
  </si>
  <si>
    <t>型式</t>
    <rPh sb="0" eb="2">
      <t>カタシキ</t>
    </rPh>
    <phoneticPr fontId="2"/>
  </si>
  <si>
    <t>基板上の表示</t>
    <rPh sb="0" eb="2">
      <t>キバン</t>
    </rPh>
    <rPh sb="2" eb="3">
      <t>ジョウ</t>
    </rPh>
    <rPh sb="4" eb="6">
      <t>ヒョウジ</t>
    </rPh>
    <phoneticPr fontId="2"/>
  </si>
  <si>
    <t>目視にて基板上の型番を確認し、記入すると自動で判定される。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5" eb="17">
      <t>キニュウ</t>
    </rPh>
    <rPh sb="20" eb="22">
      <t>ジドウ</t>
    </rPh>
    <rPh sb="23" eb="25">
      <t>ハンテイ</t>
    </rPh>
    <phoneticPr fontId="2"/>
  </si>
  <si>
    <t>ﾌﾟﾛｸﾞﾗﾑが立ち上がらないこと。</t>
    <rPh sb="8" eb="9">
      <t>タ</t>
    </rPh>
    <rPh sb="10" eb="11">
      <t>ア</t>
    </rPh>
    <phoneticPr fontId="2"/>
  </si>
  <si>
    <t>(6)</t>
    <phoneticPr fontId="2"/>
  </si>
  <si>
    <t>かご戸ｽｲｯﾁ</t>
    <rPh sb="2" eb="3">
      <t>ト</t>
    </rPh>
    <phoneticPr fontId="2"/>
  </si>
  <si>
    <t>作動の状況</t>
    <rPh sb="0" eb="2">
      <t>サドウ</t>
    </rPh>
    <rPh sb="3" eb="5">
      <t>ジョウキョウ</t>
    </rPh>
    <phoneticPr fontId="2"/>
  </si>
  <si>
    <t>かご戸を開いた後、徐々に戸を閉め作動の位置を測定する。</t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</si>
  <si>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全閉位置から25mmを超える位置で動作すること。</t>
    <rPh sb="0" eb="2">
      <t>ゼンペイ</t>
    </rPh>
    <rPh sb="2" eb="4">
      <t>イチ</t>
    </rPh>
    <rPh sb="11" eb="12">
      <t>コ</t>
    </rPh>
    <rPh sb="14" eb="16">
      <t>イチ</t>
    </rPh>
    <rPh sb="17" eb="19">
      <t>ドウサ</t>
    </rPh>
    <phoneticPr fontId="2"/>
  </si>
  <si>
    <t>動作位置</t>
    <rPh sb="0" eb="2">
      <t>ドウサ</t>
    </rPh>
    <rPh sb="2" eb="4">
      <t>イチ</t>
    </rPh>
    <phoneticPr fontId="2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</si>
  <si>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"/>
  </si>
  <si>
    <t>(7)</t>
    <phoneticPr fontId="2"/>
  </si>
  <si>
    <t>乗場戸を開いた後、徐々に戸を閉め作動の位置を測定する。</t>
    <rPh sb="0" eb="2">
      <t>ノリバ</t>
    </rPh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</si>
  <si>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最も広い寸法を記入すると自動で判定される。</t>
    <rPh sb="0" eb="1">
      <t>モット</t>
    </rPh>
    <rPh sb="2" eb="3">
      <t>ヒロ</t>
    </rPh>
    <rPh sb="4" eb="6">
      <t>スンポウ</t>
    </rPh>
    <rPh sb="7" eb="9">
      <t>キニュウ</t>
    </rPh>
    <rPh sb="12" eb="14">
      <t>ジドウ</t>
    </rPh>
    <rPh sb="15" eb="17">
      <t>ハンテイ</t>
    </rPh>
    <phoneticPr fontId="2"/>
  </si>
  <si>
    <t>(8)</t>
    <phoneticPr fontId="2"/>
  </si>
  <si>
    <t>外観及び取付けの状況</t>
    <rPh sb="0" eb="2">
      <t>ガイカン</t>
    </rPh>
    <rPh sb="2" eb="3">
      <t>オヨ</t>
    </rPh>
    <rPh sb="4" eb="6">
      <t>トリツ</t>
    </rPh>
    <rPh sb="8" eb="10">
      <t>ジョウキョウ</t>
    </rPh>
    <phoneticPr fontId="2"/>
  </si>
  <si>
    <t>上記( 1 )～( 8 )の検査結果で｢要是正｣又は｢要重点点検｣および別記第一号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"/>
  </si>
  <si>
    <t>特記事項</t>
    <rPh sb="0" eb="2">
      <t>トッキ</t>
    </rPh>
    <rPh sb="2" eb="4">
      <t>ジコウ</t>
    </rPh>
    <phoneticPr fontId="2"/>
  </si>
  <si>
    <t>番号</t>
    <rPh sb="0" eb="2">
      <t>バンゴウ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</si>
  <si>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</si>
  <si>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</si>
  <si>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</si>
  <si>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前回値</t>
    <rPh sb="0" eb="3">
      <t>ゼンカイチ</t>
    </rPh>
    <phoneticPr fontId="2"/>
  </si>
  <si>
    <t>〇</t>
    <phoneticPr fontId="2"/>
  </si>
  <si>
    <t>総合</t>
    <rPh sb="0" eb="2">
      <t>ソウゴウ</t>
    </rPh>
    <phoneticPr fontId="2"/>
  </si>
  <si>
    <t>動作位置を測定する。</t>
    <rPh sb="0" eb="4">
      <t>ドウサイチ</t>
    </rPh>
    <rPh sb="5" eb="7">
      <t>ソクテイ</t>
    </rPh>
    <phoneticPr fontId="2"/>
  </si>
  <si>
    <t>綱車</t>
    <rPh sb="0" eb="2">
      <t>ツナグルマ</t>
    </rPh>
    <phoneticPr fontId="2"/>
  </si>
  <si>
    <t>トラクションの状況</t>
    <rPh sb="7" eb="9">
      <t>ジョウキョウ</t>
    </rPh>
    <phoneticPr fontId="2"/>
  </si>
  <si>
    <t>測定値が『規定値-前回からの変化量』を超えること（要重点点検）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30">
      <t>ヨウジュウテンテンケン</t>
    </rPh>
    <phoneticPr fontId="2"/>
  </si>
  <si>
    <t>測定値:</t>
    <phoneticPr fontId="2"/>
  </si>
  <si>
    <t>前回値:</t>
    <rPh sb="0" eb="3">
      <t>ゼンカイチ</t>
    </rPh>
    <phoneticPr fontId="2"/>
  </si>
  <si>
    <t>BR1：</t>
    <phoneticPr fontId="2"/>
  </si>
  <si>
    <t>BR2：</t>
    <phoneticPr fontId="2"/>
  </si>
  <si>
    <t>変化量規定値：</t>
    <rPh sb="0" eb="3">
      <t>ヘンカリョウ</t>
    </rPh>
    <phoneticPr fontId="2"/>
  </si>
  <si>
    <t>停止距離規定値：</t>
    <phoneticPr fontId="2"/>
  </si>
  <si>
    <t>測定値が規定値を超えること。または、変化量が規定値を超えること。（要是正）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3" eb="36">
      <t>ヨウゼセイ</t>
    </rPh>
    <phoneticPr fontId="2"/>
  </si>
  <si>
    <t>変化量(ms)</t>
    <rPh sb="0" eb="3">
      <t>ヘンカリョウ</t>
    </rPh>
    <phoneticPr fontId="2"/>
  </si>
  <si>
    <t>ﾌﾞﾚｰｷ開放時及び締結時の動作感知装置の接点信号動作を確認する。</t>
    <rPh sb="8" eb="9">
      <t>オヨ</t>
    </rPh>
    <rPh sb="10" eb="13">
      <t>テイケツジ</t>
    </rPh>
    <rPh sb="14" eb="16">
      <t>ドウサ</t>
    </rPh>
    <rPh sb="17" eb="19">
      <t>ソウチ</t>
    </rPh>
    <rPh sb="19" eb="20">
      <t>ノ</t>
    </rPh>
    <rPh sb="20" eb="22">
      <t>セッテン</t>
    </rPh>
    <phoneticPr fontId="2"/>
  </si>
  <si>
    <t>規定位置（各床±75mm）で動作しないこと。</t>
    <rPh sb="0" eb="2">
      <t>キテイ</t>
    </rPh>
    <rPh sb="2" eb="4">
      <t>イチ</t>
    </rPh>
    <rPh sb="5" eb="7">
      <t>カクユカ</t>
    </rPh>
    <rPh sb="14" eb="16">
      <t>ドウサ</t>
    </rPh>
    <phoneticPr fontId="2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</si>
  <si>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"/>
  </si>
  <si>
    <t>大臣認定を受けた型式と同一でないこと。</t>
    <rPh sb="0" eb="2">
      <t>ダイジン</t>
    </rPh>
    <rPh sb="2" eb="4">
      <t>ニンテイ</t>
    </rPh>
    <rPh sb="5" eb="6">
      <t>ウ</t>
    </rPh>
    <rPh sb="8" eb="10">
      <t>カタシキ</t>
    </rPh>
    <rPh sb="11" eb="13">
      <t>ドウイツ</t>
    </rPh>
    <phoneticPr fontId="2"/>
  </si>
  <si>
    <t>作動の状況</t>
    <phoneticPr fontId="2"/>
  </si>
  <si>
    <t>長さの状況</t>
    <rPh sb="0" eb="1">
      <t>ナガ</t>
    </rPh>
    <rPh sb="3" eb="5">
      <t>ジョウキョウ</t>
    </rPh>
    <phoneticPr fontId="2"/>
  </si>
  <si>
    <t>過度の変形があること。
取り付けが堅固でないこと。</t>
    <rPh sb="0" eb="2">
      <t>カド</t>
    </rPh>
    <rPh sb="3" eb="5">
      <t>ヘンケイ</t>
    </rPh>
    <rPh sb="12" eb="13">
      <t>ト</t>
    </rPh>
    <rPh sb="14" eb="15">
      <t>ツ</t>
    </rPh>
    <rPh sb="17" eb="19">
      <t>ケンゴ</t>
    </rPh>
    <phoneticPr fontId="2"/>
  </si>
  <si>
    <t>かご敷居からｴﾌﾟﾛﾝ直線部までの鉛直距離を測定する｡</t>
    <rPh sb="2" eb="4">
      <t>シキイ</t>
    </rPh>
    <rPh sb="11" eb="14">
      <t>チョクセンブ</t>
    </rPh>
    <rPh sb="17" eb="19">
      <t>エンチョク</t>
    </rPh>
    <rPh sb="19" eb="21">
      <t>キョリ</t>
    </rPh>
    <rPh sb="22" eb="24">
      <t>ソクテイ</t>
    </rPh>
    <phoneticPr fontId="2"/>
  </si>
  <si>
    <t>規定寸法（固定式:675mm又は可動式:750mm)未満であること。</t>
    <rPh sb="0" eb="2">
      <t>キテイ</t>
    </rPh>
    <rPh sb="2" eb="4">
      <t>スンポウ</t>
    </rPh>
    <rPh sb="5" eb="8">
      <t>コテイシキ</t>
    </rPh>
    <rPh sb="14" eb="15">
      <t>マタ</t>
    </rPh>
    <rPh sb="16" eb="19">
      <t>カドウシキ</t>
    </rPh>
    <rPh sb="26" eb="28">
      <t>ミマン</t>
    </rPh>
    <phoneticPr fontId="2"/>
  </si>
  <si>
    <t>大臣認定番号</t>
    <rPh sb="0" eb="2">
      <t>ダイジン</t>
    </rPh>
    <rPh sb="2" eb="4">
      <t>ニンテイ</t>
    </rPh>
    <rPh sb="4" eb="6">
      <t>バンゴウ</t>
    </rPh>
    <phoneticPr fontId="2"/>
  </si>
  <si>
    <t>認定番号</t>
    <rPh sb="0" eb="2">
      <t>ニンテイ</t>
    </rPh>
    <rPh sb="2" eb="4">
      <t>バンゴウ</t>
    </rPh>
    <phoneticPr fontId="2"/>
  </si>
  <si>
    <t>UCMP型式</t>
    <rPh sb="4" eb="6">
      <t>カタシキ</t>
    </rPh>
    <phoneticPr fontId="2"/>
  </si>
  <si>
    <t>積載量 :</t>
    <rPh sb="0" eb="3">
      <t>セキサイリョウ</t>
    </rPh>
    <phoneticPr fontId="2"/>
  </si>
  <si>
    <t>積載</t>
    <rPh sb="0" eb="2">
      <t>セキサイ</t>
    </rPh>
    <phoneticPr fontId="2"/>
  </si>
  <si>
    <t>ｋｇ</t>
    <phoneticPr fontId="2"/>
  </si>
  <si>
    <t>用途</t>
    <rPh sb="0" eb="2">
      <t>ヨウト</t>
    </rPh>
    <phoneticPr fontId="2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</si>
  <si>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</si>
  <si>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:</t>
    <phoneticPr fontId="2"/>
  </si>
  <si>
    <t>定格速度 :</t>
    <rPh sb="0" eb="2">
      <t>テイカク</t>
    </rPh>
    <rPh sb="2" eb="4">
      <t>ソクド</t>
    </rPh>
    <phoneticPr fontId="2"/>
  </si>
  <si>
    <t>速度</t>
    <rPh sb="0" eb="2">
      <t>ソクド</t>
    </rPh>
    <phoneticPr fontId="2"/>
  </si>
  <si>
    <t xml:space="preserve">登録番号           </t>
    <rPh sb="0" eb="2">
      <t>トウロク</t>
    </rPh>
    <rPh sb="2" eb="4">
      <t>バンゴウ</t>
    </rPh>
    <phoneticPr fontId="2"/>
  </si>
  <si>
    <t>マシン :</t>
    <phoneticPr fontId="2"/>
  </si>
  <si>
    <t>昇降機番号 :</t>
    <rPh sb="0" eb="3">
      <t>ショウコウキ</t>
    </rPh>
    <rPh sb="3" eb="5">
      <t>バンゴウ</t>
    </rPh>
    <phoneticPr fontId="2"/>
  </si>
  <si>
    <t>測定値が規定値を未満であること。または、変化量が規定値を超えること。（要是正）</t>
    <rPh sb="0" eb="3">
      <t>ソクテイチ</t>
    </rPh>
    <rPh sb="4" eb="7">
      <t>キテイチ</t>
    </rPh>
    <rPh sb="8" eb="10">
      <t>ミマン</t>
    </rPh>
    <rPh sb="20" eb="23">
      <t>ヘンカリョウ</t>
    </rPh>
    <rPh sb="24" eb="27">
      <t>キテイチ</t>
    </rPh>
    <rPh sb="28" eb="29">
      <t>コ</t>
    </rPh>
    <rPh sb="35" eb="38">
      <t>ヨウゼセイ</t>
    </rPh>
    <phoneticPr fontId="2"/>
  </si>
  <si>
    <t>型</t>
    <rPh sb="0" eb="1">
      <t>カタ</t>
    </rPh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</si>
  <si>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</si>
  <si>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</si>
  <si>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令和</t>
    <rPh sb="0" eb="1">
      <t>レイ</t>
    </rPh>
    <rPh sb="1" eb="2">
      <t>ワ</t>
    </rPh>
    <phoneticPr fontId="2"/>
  </si>
  <si>
    <t>かご戸
ｽｲｯﾁ</t>
    <rPh sb="2" eb="3">
      <t>ト</t>
    </rPh>
    <phoneticPr fontId="2"/>
  </si>
  <si>
    <t>乗場戸
ｽｲｯﾁ</t>
    <rPh sb="0" eb="1">
      <t>ノ</t>
    </rPh>
    <rPh sb="1" eb="2">
      <t>バ</t>
    </rPh>
    <rPh sb="2" eb="3">
      <t>ト</t>
    </rPh>
    <phoneticPr fontId="2"/>
  </si>
  <si>
    <t>安全制御
ﾌﾟﾛｸﾞﾗﾑ</t>
    <rPh sb="0" eb="2">
      <t>アンゼン</t>
    </rPh>
    <rPh sb="2" eb="4">
      <t>セイギョ</t>
    </rPh>
    <phoneticPr fontId="2"/>
  </si>
  <si>
    <t>変化量:</t>
    <rPh sb="0" eb="3">
      <t>ヘンカリョウ</t>
    </rPh>
    <phoneticPr fontId="2"/>
  </si>
  <si>
    <t>前回値(％)Load</t>
    <rPh sb="2" eb="3">
      <t>チ</t>
    </rPh>
    <phoneticPr fontId="2"/>
  </si>
  <si>
    <t>測定値(％)Load</t>
    <rPh sb="0" eb="3">
      <t>ソクテイチ</t>
    </rPh>
    <phoneticPr fontId="2"/>
  </si>
  <si>
    <t>変化量(％)Load</t>
    <rPh sb="0" eb="3">
      <t>ヘンカリョウ</t>
    </rPh>
    <phoneticPr fontId="2"/>
  </si>
  <si>
    <t>%</t>
    <phoneticPr fontId="2"/>
  </si>
  <si>
    <t>測定値が『規定値-前回からの変化量』を超えること（要是正）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28">
      <t>ヨウゼセイ</t>
    </rPh>
    <phoneticPr fontId="2"/>
  </si>
  <si>
    <t>測定値が規定値を超えること。
（要是正）</t>
    <rPh sb="16" eb="19">
      <t>ヨウゼセイ</t>
    </rPh>
    <phoneticPr fontId="2"/>
  </si>
  <si>
    <t>UCM</t>
    <phoneticPr fontId="2"/>
  </si>
  <si>
    <t>：</t>
    <phoneticPr fontId="2"/>
  </si>
  <si>
    <t>SC</t>
    <phoneticPr fontId="2"/>
  </si>
  <si>
    <t>ms</t>
    <phoneticPr fontId="2"/>
  </si>
  <si>
    <t>前回値(ms)</t>
    <rPh sb="2" eb="3">
      <t>チ</t>
    </rPh>
    <phoneticPr fontId="2"/>
  </si>
  <si>
    <t>％</t>
    <phoneticPr fontId="2"/>
  </si>
  <si>
    <t>ｍｓ</t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</si>
  <si>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</si>
  <si>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</si>
  <si>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</si>
  <si>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●</t>
    <phoneticPr fontId="2"/>
  </si>
  <si>
    <t>リレー</t>
    <phoneticPr fontId="2"/>
  </si>
  <si>
    <t>つま先保護板</t>
    <rPh sb="2" eb="3">
      <t>サキ</t>
    </rPh>
    <rPh sb="3" eb="5">
      <t>ホゴ</t>
    </rPh>
    <rPh sb="5" eb="6">
      <t>イタ</t>
    </rPh>
    <phoneticPr fontId="2"/>
  </si>
  <si>
    <t>特定距離</t>
    <rPh sb="0" eb="2">
      <t>トクテイ</t>
    </rPh>
    <rPh sb="2" eb="4">
      <t>キョリ</t>
    </rPh>
    <phoneticPr fontId="2"/>
  </si>
  <si>
    <t>DBGP-1B</t>
    <phoneticPr fontId="2"/>
  </si>
  <si>
    <t>DBGP-2B</t>
  </si>
  <si>
    <t>20220AV252</t>
    <phoneticPr fontId="2"/>
  </si>
  <si>
    <t>20220AV254</t>
    <phoneticPr fontId="2"/>
  </si>
  <si>
    <t>20220AV452</t>
    <phoneticPr fontId="2"/>
  </si>
  <si>
    <t>20220AV454</t>
    <phoneticPr fontId="2"/>
  </si>
  <si>
    <t>マシン型式</t>
    <rPh sb="3" eb="5">
      <t>カタシキ</t>
    </rPh>
    <phoneticPr fontId="2"/>
  </si>
  <si>
    <t>20220BC303</t>
    <phoneticPr fontId="2"/>
  </si>
  <si>
    <t>20220BC313</t>
    <phoneticPr fontId="2"/>
  </si>
  <si>
    <t>UCMP_TYPE</t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</si>
  <si>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</si>
  <si>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</si>
  <si>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マシン</t>
    <phoneticPr fontId="2"/>
  </si>
  <si>
    <t>用途</t>
    <rPh sb="0" eb="2">
      <t>ヨウト</t>
    </rPh>
    <phoneticPr fontId="2"/>
  </si>
  <si>
    <t>型式</t>
    <rPh sb="0" eb="2">
      <t>ケイシキ</t>
    </rPh>
    <phoneticPr fontId="2"/>
  </si>
  <si>
    <t>住宅用</t>
    <rPh sb="0" eb="3">
      <t>ジュウタクヨウ</t>
    </rPh>
    <phoneticPr fontId="2"/>
  </si>
  <si>
    <t>乗用</t>
    <rPh sb="0" eb="2">
      <t>ジョウヨウ</t>
    </rPh>
    <phoneticPr fontId="2"/>
  </si>
  <si>
    <t>寝台用</t>
    <rPh sb="0" eb="3">
      <t>シンダイヨウ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</si>
  <si>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</si>
  <si>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</si>
  <si>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</si>
  <si>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ENNNUN-2664</t>
    <phoneticPr fontId="2"/>
  </si>
  <si>
    <t>JAA31414MAA</t>
    <phoneticPr fontId="2"/>
  </si>
  <si>
    <t>ENNNUN-2665</t>
    <phoneticPr fontId="2"/>
  </si>
  <si>
    <t>JAA31414NAA</t>
    <phoneticPr fontId="2"/>
  </si>
  <si>
    <t>油の流出状況</t>
    <rPh sb="0" eb="1">
      <t>アブラ</t>
    </rPh>
    <rPh sb="2" eb="4">
      <t>リュウシュツ</t>
    </rPh>
    <rPh sb="4" eb="6">
      <t>ジョウキョウ</t>
    </rPh>
    <phoneticPr fontId="2"/>
  </si>
  <si>
    <t>目視及び触診により確認する。</t>
    <rPh sb="0" eb="2">
      <t>モクシ</t>
    </rPh>
    <rPh sb="2" eb="3">
      <t>オヨ</t>
    </rPh>
    <rPh sb="4" eb="6">
      <t>ショクシン</t>
    </rPh>
    <rPh sb="9" eb="11">
      <t>カクニン</t>
    </rPh>
    <phoneticPr fontId="2"/>
  </si>
  <si>
    <t>ENNNUN-2667</t>
    <phoneticPr fontId="2"/>
  </si>
  <si>
    <t>DBG2-1A</t>
    <phoneticPr fontId="2"/>
  </si>
  <si>
    <t>P04B</t>
    <phoneticPr fontId="2"/>
  </si>
  <si>
    <t>1.5T-L</t>
    <phoneticPr fontId="2"/>
  </si>
  <si>
    <t>1.5T-H</t>
    <phoneticPr fontId="2"/>
  </si>
  <si>
    <t>2.5T-L</t>
    <phoneticPr fontId="2"/>
  </si>
  <si>
    <t>2.5T-H</t>
    <phoneticPr fontId="2"/>
  </si>
  <si>
    <t>測定値が規定値を超えること。または、変化量が規定値を超えること。ﾌﾞﾚｰｷの動作が円滑でないこと。または、異常音、異常振動があること（要是正）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8" eb="40">
      <t>ドウサ</t>
    </rPh>
    <rPh sb="41" eb="43">
      <t>エンカツ</t>
    </rPh>
    <rPh sb="53" eb="56">
      <t>イジョウオン</t>
    </rPh>
    <rPh sb="57" eb="61">
      <t>イジョウシンドウ</t>
    </rPh>
    <rPh sb="67" eb="70">
      <t>ヨウゼセイ</t>
    </rPh>
    <phoneticPr fontId="2"/>
  </si>
  <si>
    <t>作動時間の状況</t>
    <rPh sb="2" eb="4">
      <t>ジカン</t>
    </rPh>
    <phoneticPr fontId="2"/>
  </si>
  <si>
    <t>両側ﾌﾞﾚｰｷによる無積載上昇時のかご停止距離を測定する。また、前回検査時からの変化量を確認する。（変化量がﾏｲﾅｽの時は変化なしとする。）</t>
    <rPh sb="0" eb="2">
      <t>リョウガワ</t>
    </rPh>
    <rPh sb="10" eb="16">
      <t>ムセキサイジョウショウジ</t>
    </rPh>
    <rPh sb="19" eb="21">
      <t>テイシ</t>
    </rPh>
    <rPh sb="21" eb="23">
      <t>キョリ</t>
    </rPh>
    <rPh sb="24" eb="26">
      <t>ソクテイ</t>
    </rPh>
    <rPh sb="32" eb="34">
      <t>ゼンカイ</t>
    </rPh>
    <rPh sb="34" eb="37">
      <t>ケンサジ</t>
    </rPh>
    <rPh sb="40" eb="43">
      <t>ヘンカリョウ</t>
    </rPh>
    <rPh sb="44" eb="46">
      <t>カクニン</t>
    </rPh>
    <rPh sb="50" eb="53">
      <t>ヘンカリョウ</t>
    </rPh>
    <rPh sb="59" eb="60">
      <t>トキ</t>
    </rPh>
    <rPh sb="61" eb="63">
      <t>ヘンカ</t>
    </rPh>
    <phoneticPr fontId="2"/>
  </si>
  <si>
    <t>補助ﾌﾞﾚｰｷ（BR2)を開放し、主たるﾌﾞﾚｰｷ(BR1)を締結した状態で、無積載上昇方向に電動機にﾄﾙｸを印加し、制動ﾄﾙｸを測定する。また、前回検査時からの変化量を確認する。（変化量がﾌﾟﾗｽの時は変化なしとする。）続いて、主たるﾌﾞﾚｰｷを開放し、補助ﾌﾞﾚｰｷを締結した状態で、同様の確認を行う。＊ﾌﾞﾚｰｷﾄﾙｸが測定方法による最大ﾄﾙｸを超える場合は、最大ﾄﾙｸを測定値とする。</t>
    <rPh sb="0" eb="2">
      <t>ホジョ</t>
    </rPh>
    <rPh sb="13" eb="15">
      <t>カイホウ</t>
    </rPh>
    <rPh sb="17" eb="18">
      <t>シュ</t>
    </rPh>
    <rPh sb="31" eb="33">
      <t>テイケツ</t>
    </rPh>
    <rPh sb="35" eb="37">
      <t>ジョウタイ</t>
    </rPh>
    <rPh sb="44" eb="46">
      <t>ホウコウ</t>
    </rPh>
    <rPh sb="47" eb="50">
      <t>デンドウキ</t>
    </rPh>
    <rPh sb="59" eb="61">
      <t>セイドウ</t>
    </rPh>
    <rPh sb="65" eb="67">
      <t>ソクテイ</t>
    </rPh>
    <rPh sb="73" eb="75">
      <t>ゼンカイ</t>
    </rPh>
    <rPh sb="75" eb="77">
      <t>ケンサ</t>
    </rPh>
    <rPh sb="77" eb="78">
      <t>ジ</t>
    </rPh>
    <rPh sb="81" eb="84">
      <t>ヘンカリョウ</t>
    </rPh>
    <rPh sb="85" eb="87">
      <t>カクニン</t>
    </rPh>
    <rPh sb="91" eb="94">
      <t>ヘンカリョウ</t>
    </rPh>
    <rPh sb="100" eb="101">
      <t>トキ</t>
    </rPh>
    <phoneticPr fontId="2"/>
  </si>
  <si>
    <t>主たるﾌﾞﾚｰｷの電源を遮断し、ﾌﾞﾚｰｷｺｲﾙ電源遮断からﾌﾞﾚｰｷパッドの動作感知装置作動までの時間を測定する。また、前回検査時からの変化量を確認する。（変化量がﾏｲﾅｽの時は変化なしとする。）続いて、補助ﾌﾞﾚｰｷにつき同様の確認を行う。</t>
    <rPh sb="0" eb="1">
      <t>シュ</t>
    </rPh>
    <rPh sb="9" eb="11">
      <t>デンゲン</t>
    </rPh>
    <rPh sb="12" eb="14">
      <t>シャダン</t>
    </rPh>
    <rPh sb="24" eb="28">
      <t>デンゲンシャダン</t>
    </rPh>
    <rPh sb="39" eb="41">
      <t>ドウサ</t>
    </rPh>
    <phoneticPr fontId="2"/>
  </si>
  <si>
    <r>
      <t>ｺｲﾙ電流遮断から常開接点</t>
    </r>
    <r>
      <rPr>
        <sz val="9"/>
        <color theme="1"/>
        <rFont val="ＭＳ Ｐゴシック"/>
        <family val="3"/>
        <charset val="128"/>
      </rPr>
      <t>が開</t>
    </r>
    <r>
      <rPr>
        <sz val="9"/>
        <rFont val="ＭＳ Ｐゴシック"/>
        <family val="3"/>
        <charset val="128"/>
      </rPr>
      <t>状態または常閉接点が閉状態になるまでの作動時間を測定する。また、前回検査時からの変化量を確認する。（変化量がﾏｲﾅｽの時は変化なしとする。）</t>
    </r>
    <rPh sb="3" eb="5">
      <t>デンリュウ</t>
    </rPh>
    <rPh sb="5" eb="7">
      <t>シャダン</t>
    </rPh>
    <rPh sb="9" eb="11">
      <t>ジョウカイ</t>
    </rPh>
    <rPh sb="11" eb="13">
      <t>セッテン</t>
    </rPh>
    <rPh sb="14" eb="15">
      <t>カイ</t>
    </rPh>
    <rPh sb="15" eb="17">
      <t>ジョウタイ</t>
    </rPh>
    <rPh sb="20" eb="22">
      <t>ジョウヘイ</t>
    </rPh>
    <rPh sb="22" eb="24">
      <t>セッテン</t>
    </rPh>
    <rPh sb="25" eb="26">
      <t>ヘイ</t>
    </rPh>
    <rPh sb="26" eb="28">
      <t>ジョウタイ</t>
    </rPh>
    <rPh sb="34" eb="36">
      <t>サドウ</t>
    </rPh>
    <rPh sb="36" eb="38">
      <t>ジカン</t>
    </rPh>
    <rPh sb="39" eb="41">
      <t>ソクテイ</t>
    </rPh>
    <rPh sb="47" eb="49">
      <t>ゼンカイ</t>
    </rPh>
    <rPh sb="49" eb="51">
      <t>ケンサ</t>
    </rPh>
    <rPh sb="51" eb="52">
      <t>ジ</t>
    </rPh>
    <rPh sb="55" eb="57">
      <t>ヘンカ</t>
    </rPh>
    <rPh sb="57" eb="58">
      <t>リョウ</t>
    </rPh>
    <rPh sb="59" eb="61">
      <t>カクニン</t>
    </rPh>
    <rPh sb="65" eb="67">
      <t>ヘンカ</t>
    </rPh>
    <rPh sb="67" eb="68">
      <t>リョウ</t>
    </rPh>
    <rPh sb="74" eb="75">
      <t>トキ</t>
    </rPh>
    <rPh sb="76" eb="78">
      <t>ヘンカ</t>
    </rPh>
    <phoneticPr fontId="2"/>
  </si>
  <si>
    <t>ｴﾌﾟﾛﾝ
つま先
保護板</t>
    <rPh sb="8" eb="9">
      <t>サキ</t>
    </rPh>
    <rPh sb="10" eb="12">
      <t>ホゴ</t>
    </rPh>
    <rPh sb="12" eb="13">
      <t>バン</t>
    </rPh>
    <phoneticPr fontId="2"/>
  </si>
  <si>
    <t>P07B</t>
    <phoneticPr fontId="2"/>
  </si>
  <si>
    <t>P04C</t>
    <phoneticPr fontId="2"/>
  </si>
  <si>
    <t>ﾌﾟﾛｸﾞﾗﾑVer.</t>
    <phoneticPr fontId="2"/>
  </si>
  <si>
    <t>停止距離規定値</t>
    <rPh sb="0" eb="4">
      <t>テイシキョリ</t>
    </rPh>
    <rPh sb="4" eb="7">
      <t>キテイチ</t>
    </rPh>
    <phoneticPr fontId="2"/>
  </si>
  <si>
    <t>変化量規定値</t>
    <rPh sb="0" eb="3">
      <t>ヘンカリョウ</t>
    </rPh>
    <rPh sb="3" eb="6">
      <t>キテイチ</t>
    </rPh>
    <phoneticPr fontId="2"/>
  </si>
  <si>
    <t>測定値</t>
    <rPh sb="0" eb="3">
      <t>ソクテイチ</t>
    </rPh>
    <phoneticPr fontId="2"/>
  </si>
  <si>
    <t>変化量</t>
    <rPh sb="0" eb="3">
      <t>ヘンカリョウ</t>
    </rPh>
    <phoneticPr fontId="2"/>
  </si>
  <si>
    <t>要重点点検</t>
    <rPh sb="0" eb="5">
      <t>ヨウジュウテンテンケン</t>
    </rPh>
    <phoneticPr fontId="2"/>
  </si>
  <si>
    <t>要是正</t>
    <rPh sb="0" eb="3">
      <t>ヨウゼセイ</t>
    </rPh>
    <phoneticPr fontId="2"/>
  </si>
  <si>
    <t>ﾄﾙｸ規定値</t>
    <rPh sb="3" eb="6">
      <t>キテイチ</t>
    </rPh>
    <phoneticPr fontId="2"/>
  </si>
  <si>
    <t>変化量規定値</t>
    <rPh sb="0" eb="6">
      <t>ヘンカリョウキテイチ</t>
    </rPh>
    <phoneticPr fontId="2"/>
  </si>
  <si>
    <t>BR1</t>
    <phoneticPr fontId="2"/>
  </si>
  <si>
    <t>BR2</t>
    <phoneticPr fontId="2"/>
  </si>
  <si>
    <t>規定値、前回値、測定値を記入すると自動で判定される。</t>
    <rPh sb="0" eb="3">
      <t>キテイチ</t>
    </rPh>
    <rPh sb="4" eb="7">
      <t>ゼンカイチ</t>
    </rPh>
    <phoneticPr fontId="2"/>
  </si>
  <si>
    <t>作動時間規定値</t>
    <rPh sb="0" eb="4">
      <t>サドウジカン</t>
    </rPh>
    <rPh sb="4" eb="6">
      <t>キテイ</t>
    </rPh>
    <rPh sb="6" eb="7">
      <t>チ</t>
    </rPh>
    <phoneticPr fontId="2"/>
  </si>
  <si>
    <t>規定値</t>
    <rPh sb="0" eb="3">
      <t>キテイチ</t>
    </rPh>
    <phoneticPr fontId="2"/>
  </si>
  <si>
    <t>要是正1</t>
    <rPh sb="0" eb="3">
      <t>ヨウゼセイ</t>
    </rPh>
    <phoneticPr fontId="2"/>
  </si>
  <si>
    <t>要是正2</t>
    <rPh sb="0" eb="3">
      <t>ヨウゼセイ</t>
    </rPh>
    <phoneticPr fontId="2"/>
  </si>
  <si>
    <t>判定</t>
    <rPh sb="0" eb="2">
      <t>ハンテイ</t>
    </rPh>
    <phoneticPr fontId="2"/>
  </si>
  <si>
    <t>固定式</t>
    <rPh sb="0" eb="3">
      <t>コテイシキ</t>
    </rPh>
    <phoneticPr fontId="2"/>
  </si>
  <si>
    <t>可動式</t>
    <rPh sb="0" eb="3">
      <t>カドウシキ</t>
    </rPh>
    <phoneticPr fontId="2"/>
  </si>
  <si>
    <t>?</t>
    <phoneticPr fontId="2"/>
  </si>
  <si>
    <t>(2)</t>
  </si>
  <si>
    <t>(3)</t>
  </si>
  <si>
    <t>(4)</t>
  </si>
  <si>
    <t>(5)</t>
  </si>
  <si>
    <t>(6)</t>
  </si>
  <si>
    <t>(7)</t>
  </si>
  <si>
    <t>(8)</t>
  </si>
  <si>
    <t>■番号■</t>
    <rPh sb="1" eb="3">
      <t>バンゴウ</t>
    </rPh>
    <phoneticPr fontId="2"/>
  </si>
  <si>
    <t>検査項目</t>
    <phoneticPr fontId="2"/>
  </si>
  <si>
    <t>検査事項1</t>
    <phoneticPr fontId="2"/>
  </si>
  <si>
    <t>検査事項2</t>
  </si>
  <si>
    <t>検査事項3</t>
  </si>
  <si>
    <t>検査事項4</t>
  </si>
  <si>
    <t>検査項目プルダウン(1)</t>
    <phoneticPr fontId="2"/>
  </si>
  <si>
    <t>検査項目プルダウン(2)</t>
  </si>
  <si>
    <t>検査項目プルダウン(3)</t>
  </si>
  <si>
    <t>検査項目プルダウン(4)</t>
    <phoneticPr fontId="2"/>
  </si>
  <si>
    <t>巻上機</t>
    <rPh sb="0" eb="3">
      <t>マキアゲキ</t>
    </rPh>
    <phoneticPr fontId="2"/>
  </si>
  <si>
    <t>検査事項5</t>
    <phoneticPr fontId="2"/>
  </si>
  <si>
    <t>ﾌﾞﾚｰｷﾊﾟｯﾄﾞの動作感知装置</t>
    <rPh sb="11" eb="13">
      <t>ドウサ</t>
    </rPh>
    <rPh sb="13" eb="17">
      <t>カンチソウチ</t>
    </rPh>
    <phoneticPr fontId="2"/>
  </si>
  <si>
    <t>特定距離感知装置</t>
    <rPh sb="0" eb="4">
      <t>トクテイキョリ</t>
    </rPh>
    <rPh sb="4" eb="8">
      <t>カンチソウチ</t>
    </rPh>
    <phoneticPr fontId="2"/>
  </si>
  <si>
    <t>乗場戸ｽｲｯﾁ</t>
    <rPh sb="0" eb="2">
      <t>ノリバ</t>
    </rPh>
    <rPh sb="2" eb="3">
      <t>ト</t>
    </rPh>
    <phoneticPr fontId="2"/>
  </si>
  <si>
    <t>ｴﾌﾟﾛﾝ（つま先保護板）</t>
    <rPh sb="8" eb="9">
      <t>サキ</t>
    </rPh>
    <rPh sb="9" eb="12">
      <t>ホゴバン</t>
    </rPh>
    <phoneticPr fontId="2"/>
  </si>
  <si>
    <t>外観及び取付の状況</t>
    <rPh sb="0" eb="2">
      <t>ガイカン</t>
    </rPh>
    <rPh sb="2" eb="3">
      <t>オヨ</t>
    </rPh>
    <rPh sb="4" eb="6">
      <t>トリツケ</t>
    </rPh>
    <rPh sb="7" eb="9">
      <t>ジョウキョウ</t>
    </rPh>
    <phoneticPr fontId="2"/>
  </si>
  <si>
    <t>なし</t>
    <phoneticPr fontId="2"/>
  </si>
  <si>
    <t>m/min</t>
    <phoneticPr fontId="2"/>
  </si>
  <si>
    <t>制動ﾄﾙｸ規定値：</t>
    <rPh sb="0" eb="2">
      <t>セイドウ</t>
    </rPh>
    <rPh sb="5" eb="8">
      <t>キテイチ</t>
    </rPh>
    <phoneticPr fontId="2"/>
  </si>
  <si>
    <t>変化量規定値：</t>
    <rPh sb="0" eb="3">
      <t>ヘンカリョウ</t>
    </rPh>
    <rPh sb="3" eb="6">
      <t>キテイチ</t>
    </rPh>
    <phoneticPr fontId="2"/>
  </si>
  <si>
    <t>作動時間規定値：</t>
    <rPh sb="0" eb="4">
      <t>サドウジカン</t>
    </rPh>
    <rPh sb="4" eb="7">
      <t>キテイチ</t>
    </rPh>
    <phoneticPr fontId="2"/>
  </si>
  <si>
    <t>型式規定値</t>
    <rPh sb="0" eb="2">
      <t>カタシキ</t>
    </rPh>
    <rPh sb="2" eb="5">
      <t>キテイチ</t>
    </rPh>
    <phoneticPr fontId="2"/>
  </si>
  <si>
    <t>20220AV252/254</t>
    <phoneticPr fontId="2"/>
  </si>
  <si>
    <t>20220AV452/454</t>
    <phoneticPr fontId="2"/>
  </si>
  <si>
    <t>20220BC303/313</t>
    <phoneticPr fontId="2"/>
  </si>
  <si>
    <t>?</t>
  </si>
  <si>
    <t>ﾘﾚｰ1</t>
    <phoneticPr fontId="2"/>
  </si>
  <si>
    <t>ﾘﾚｰ2</t>
    <phoneticPr fontId="2"/>
  </si>
  <si>
    <t>21341AAN</t>
    <phoneticPr fontId="2"/>
  </si>
  <si>
    <t>21341AAS</t>
    <phoneticPr fontId="2"/>
  </si>
  <si>
    <t>DBP</t>
    <phoneticPr fontId="2"/>
  </si>
  <si>
    <t>CZ</t>
    <phoneticPr fontId="2"/>
  </si>
  <si>
    <t>S1,S2</t>
    <phoneticPr fontId="2"/>
  </si>
  <si>
    <t>BS1：</t>
    <phoneticPr fontId="2"/>
  </si>
  <si>
    <t>BS2：</t>
    <phoneticPr fontId="2"/>
  </si>
  <si>
    <t>マシン</t>
  </si>
  <si>
    <t>発行 :令和　6 年　2 月　5 日Ver.1S</t>
    <rPh sb="4" eb="5">
      <t>レイ</t>
    </rPh>
    <rPh sb="5" eb="6">
      <t>ワ</t>
    </rPh>
    <phoneticPr fontId="2"/>
  </si>
  <si>
    <t>測定値が『規定値-前回からの変化量』を超えること。（要重点点検）</t>
    <phoneticPr fontId="2"/>
  </si>
  <si>
    <t>測定値が『規定値＋前回からの変化量』未満であること（要重点点検）</t>
  </si>
  <si>
    <t>？</t>
  </si>
  <si>
    <t>電源をｵﾌ、ｵﾝし、ﾌﾟﾛｸﾞﾗﾑが立ち上がることを確認する。</t>
    <rPh sb="0" eb="2">
      <t>デンゲン</t>
    </rPh>
    <rPh sb="18" eb="19">
      <t>タ</t>
    </rPh>
    <rPh sb="20" eb="21">
      <t>ア</t>
    </rPh>
    <rPh sb="26" eb="28">
      <t>カクニン</t>
    </rPh>
    <phoneticPr fontId="2"/>
  </si>
  <si>
    <t>JAA26807CEZ184</t>
    <phoneticPr fontId="2"/>
  </si>
  <si>
    <t>JAA26807CEZ484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</si>
</sst>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_ "/>
    <numFmt numFmtId="179" formatCode="0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9"/>
      <color rgb="FFFFFF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theme="0"/>
      <name val="ＭＳ Ｐゴシック"/>
      <family val="3"/>
      <charset val="128"/>
    </font>
    <font>
      <u/>
      <sz val="16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5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48" xfId="0" applyFont="1" applyBorder="1">
      <alignment vertical="center"/>
    </xf>
    <xf numFmtId="0" fontId="13" fillId="0" borderId="48" xfId="0" applyFont="1" applyBorder="1">
      <alignment vertical="center"/>
    </xf>
    <xf numFmtId="3" fontId="14" fillId="0" borderId="48" xfId="0" applyNumberFormat="1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48" xfId="0" applyFont="1" applyBorder="1">
      <alignment vertical="center"/>
    </xf>
    <xf numFmtId="3" fontId="15" fillId="0" borderId="48" xfId="0" applyNumberFormat="1" applyFont="1" applyBorder="1">
      <alignment vertical="center"/>
    </xf>
    <xf numFmtId="0" fontId="16" fillId="0" borderId="48" xfId="0" applyFont="1" applyBorder="1">
      <alignment vertical="center"/>
    </xf>
    <xf numFmtId="3" fontId="15" fillId="2" borderId="48" xfId="0" applyNumberFormat="1" applyFont="1" applyFill="1" applyBorder="1">
      <alignment vertical="center"/>
    </xf>
    <xf numFmtId="0" fontId="17" fillId="0" borderId="48" xfId="0" applyFont="1" applyBorder="1">
      <alignment vertical="center"/>
    </xf>
    <xf numFmtId="0" fontId="18" fillId="0" borderId="48" xfId="0" applyFont="1" applyBorder="1">
      <alignment vertical="center"/>
    </xf>
    <xf numFmtId="3" fontId="17" fillId="0" borderId="48" xfId="0" applyNumberFormat="1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14" fillId="0" borderId="40" xfId="0" applyFont="1" applyBorder="1">
      <alignment vertical="center"/>
    </xf>
    <xf numFmtId="0" fontId="15" fillId="0" borderId="51" xfId="0" applyFont="1" applyBorder="1">
      <alignment vertical="center"/>
    </xf>
    <xf numFmtId="0" fontId="14" fillId="0" borderId="51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178" fontId="16" fillId="0" borderId="48" xfId="0" applyNumberFormat="1" applyFont="1" applyBorder="1">
      <alignment vertical="center"/>
    </xf>
    <xf numFmtId="0" fontId="16" fillId="0" borderId="48" xfId="0" applyFont="1" applyFill="1" applyBorder="1" applyAlignment="1">
      <alignment vertical="center" wrapText="1"/>
    </xf>
    <xf numFmtId="178" fontId="16" fillId="0" borderId="48" xfId="0" applyNumberFormat="1" applyFont="1" applyFill="1" applyBorder="1" applyAlignment="1">
      <alignment vertical="center" wrapText="1"/>
    </xf>
    <xf numFmtId="0" fontId="16" fillId="0" borderId="49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49" xfId="0" applyFont="1" applyFill="1" applyBorder="1" applyAlignment="1">
      <alignment vertical="center" wrapText="1"/>
    </xf>
    <xf numFmtId="0" fontId="16" fillId="0" borderId="38" xfId="0" applyFont="1" applyBorder="1">
      <alignment vertical="center"/>
    </xf>
    <xf numFmtId="0" fontId="16" fillId="0" borderId="4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48" xfId="0" applyFont="1" applyFill="1" applyBorder="1" applyAlignment="1">
      <alignment horizontal="left" vertical="center" wrapText="1"/>
    </xf>
    <xf numFmtId="178" fontId="16" fillId="0" borderId="48" xfId="0" applyNumberFormat="1" applyFont="1" applyFill="1" applyBorder="1" applyAlignment="1">
      <alignment horizontal="left" vertical="center" wrapText="1"/>
    </xf>
    <xf numFmtId="0" fontId="16" fillId="0" borderId="50" xfId="0" applyFont="1" applyBorder="1">
      <alignment vertical="center"/>
    </xf>
    <xf numFmtId="0" fontId="16" fillId="0" borderId="48" xfId="0" applyFont="1" applyBorder="1" applyAlignment="1">
      <alignment horizontal="center" vertical="center"/>
    </xf>
    <xf numFmtId="0" fontId="15" fillId="0" borderId="40" xfId="0" applyFont="1" applyBorder="1">
      <alignment vertical="center"/>
    </xf>
    <xf numFmtId="49" fontId="14" fillId="0" borderId="0" xfId="0" applyNumberFormat="1" applyFont="1">
      <alignment vertical="center"/>
    </xf>
    <xf numFmtId="0" fontId="5" fillId="0" borderId="48" xfId="0" applyFont="1" applyBorder="1">
      <alignment vertical="center"/>
    </xf>
    <xf numFmtId="0" fontId="20" fillId="0" borderId="48" xfId="0" applyFont="1" applyBorder="1">
      <alignment vertical="center"/>
    </xf>
    <xf numFmtId="49" fontId="15" fillId="0" borderId="48" xfId="0" applyNumberFormat="1" applyFont="1" applyBorder="1">
      <alignment vertical="center"/>
    </xf>
    <xf numFmtId="0" fontId="5" fillId="3" borderId="48" xfId="0" applyFont="1" applyFill="1" applyBorder="1">
      <alignment vertical="center"/>
    </xf>
    <xf numFmtId="0" fontId="3" fillId="0" borderId="0" xfId="0" applyFont="1" applyFill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Fill="1" applyAlignment="1" applyProtection="1">
      <alignment wrapText="1"/>
      <protection locked="0" hidden="1"/>
    </xf>
    <xf numFmtId="0" fontId="1" fillId="0" borderId="0" xfId="0" applyFont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/>
      <protection locked="0" hidden="1"/>
    </xf>
    <xf numFmtId="0" fontId="5" fillId="0" borderId="2" xfId="0" applyFont="1" applyBorder="1" applyProtection="1">
      <alignment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0" fontId="5" fillId="0" borderId="0" xfId="0" applyFont="1" applyBorder="1" applyProtection="1">
      <alignment vertical="center"/>
      <protection locked="0" hidden="1"/>
    </xf>
    <xf numFmtId="0" fontId="13" fillId="0" borderId="6" xfId="0" applyFont="1" applyBorder="1">
      <alignment vertical="center"/>
    </xf>
    <xf numFmtId="0" fontId="13" fillId="0" borderId="0" xfId="0" applyFont="1" applyBorder="1">
      <alignment vertical="center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21" xfId="0" applyFont="1" applyFill="1" applyBorder="1" applyProtection="1">
      <alignment vertical="center"/>
      <protection hidden="1"/>
    </xf>
    <xf numFmtId="0" fontId="5" fillId="0" borderId="22" xfId="0" applyFont="1" applyFill="1" applyBorder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77" fontId="5" fillId="0" borderId="0" xfId="0" applyNumberFormat="1" applyFont="1" applyFill="1" applyBorder="1" applyAlignment="1" applyProtection="1">
      <alignment vertical="center"/>
      <protection hidden="1"/>
    </xf>
    <xf numFmtId="177" fontId="5" fillId="0" borderId="6" xfId="0" applyNumberFormat="1" applyFont="1" applyFill="1" applyBorder="1" applyAlignment="1" applyProtection="1">
      <alignment vertical="center"/>
      <protection hidden="1"/>
    </xf>
    <xf numFmtId="0" fontId="1" fillId="0" borderId="6" xfId="0" applyFont="1" applyFill="1" applyBorder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179" fontId="5" fillId="0" borderId="0" xfId="0" applyNumberFormat="1" applyFont="1" applyFill="1" applyAlignment="1" applyProtection="1">
      <alignment vertical="center"/>
      <protection hidden="1"/>
    </xf>
    <xf numFmtId="179" fontId="5" fillId="0" borderId="1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3" fillId="0" borderId="0" xfId="0" applyNumberFormat="1" applyFont="1" applyFill="1" applyBorder="1" applyAlignment="1" applyProtection="1">
      <alignment horizontal="right"/>
      <protection locked="0"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179" fontId="5" fillId="0" borderId="8" xfId="0" applyNumberFormat="1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Protection="1">
      <alignment vertic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178" fontId="3" fillId="0" borderId="2" xfId="0" applyNumberFormat="1" applyFont="1" applyFill="1" applyBorder="1" applyAlignment="1" applyProtection="1">
      <alignment horizontal="right"/>
      <protection locked="0" hidden="1"/>
    </xf>
    <xf numFmtId="178" fontId="3" fillId="0" borderId="1" xfId="0" applyNumberFormat="1" applyFont="1" applyFill="1" applyBorder="1" applyAlignment="1" applyProtection="1">
      <alignment horizontal="right"/>
      <protection locked="0"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2" xfId="0" applyFont="1" applyFill="1" applyBorder="1" applyAlignment="1" applyProtection="1">
      <alignment vertical="top"/>
      <protection hidden="1"/>
    </xf>
    <xf numFmtId="0" fontId="5" fillId="0" borderId="4" xfId="0" applyFont="1" applyFill="1" applyBorder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5" fillId="0" borderId="7" xfId="0" applyFont="1" applyFill="1" applyBorder="1" applyAlignment="1" applyProtection="1">
      <alignment vertical="top"/>
      <protection hidden="1"/>
    </xf>
    <xf numFmtId="0" fontId="5" fillId="0" borderId="1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4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protection hidden="1"/>
    </xf>
    <xf numFmtId="0" fontId="5" fillId="0" borderId="7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" fillId="0" borderId="3" xfId="0" applyFont="1" applyFill="1" applyBorder="1" applyProtection="1">
      <alignment vertical="center"/>
      <protection hidden="1"/>
    </xf>
    <xf numFmtId="0" fontId="1" fillId="0" borderId="2" xfId="0" applyFont="1" applyFill="1" applyBorder="1" applyProtection="1">
      <alignment vertical="center"/>
      <protection hidden="1"/>
    </xf>
    <xf numFmtId="0" fontId="1" fillId="0" borderId="21" xfId="0" applyFont="1" applyFill="1" applyBorder="1" applyProtection="1">
      <alignment vertical="center"/>
      <protection hidden="1"/>
    </xf>
    <xf numFmtId="0" fontId="1" fillId="0" borderId="22" xfId="0" applyFont="1" applyFill="1" applyBorder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protection hidden="1"/>
    </xf>
    <xf numFmtId="0" fontId="1" fillId="0" borderId="7" xfId="0" applyFont="1" applyFill="1" applyBorder="1" applyProtection="1">
      <alignment vertical="center"/>
      <protection hidden="1"/>
    </xf>
    <xf numFmtId="0" fontId="21" fillId="0" borderId="48" xfId="0" applyFont="1" applyBorder="1">
      <alignment vertical="center"/>
    </xf>
    <xf numFmtId="0" fontId="21" fillId="0" borderId="0" xfId="0" applyFont="1" applyBorder="1">
      <alignment vertical="center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5" fillId="0" borderId="2" xfId="0" applyFont="1" applyBorder="1" applyAlignment="1" applyProtection="1">
      <alignment horizontal="right"/>
      <protection locked="0"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179" fontId="5" fillId="0" borderId="6" xfId="0" applyNumberFormat="1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alignment horizontal="right"/>
      <protection locked="0" hidden="1"/>
    </xf>
    <xf numFmtId="177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77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 textRotation="255"/>
    </xf>
    <xf numFmtId="176" fontId="22" fillId="0" borderId="0" xfId="0" applyNumberFormat="1" applyFont="1" applyFill="1" applyBorder="1" applyAlignment="1">
      <alignment horizontal="left" vertical="center"/>
    </xf>
    <xf numFmtId="176" fontId="22" fillId="0" borderId="0" xfId="0" applyNumberFormat="1" applyFont="1" applyFill="1" applyBorder="1" applyAlignment="1" applyProtection="1">
      <alignment horizontal="left" vertical="center"/>
      <protection locked="0"/>
    </xf>
    <xf numFmtId="176" fontId="2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/>
    </xf>
    <xf numFmtId="177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/>
    <xf numFmtId="0" fontId="19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77" fontId="22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77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textRotation="255" shrinkToFit="1"/>
    </xf>
    <xf numFmtId="0" fontId="2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top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0" fillId="0" borderId="0" xfId="0" applyBorder="1" applyAlignment="1">
      <alignment vertical="center" shrinkToFit="1"/>
    </xf>
    <xf numFmtId="0" fontId="0" fillId="0" borderId="1" xfId="0" applyFill="1" applyBorder="1" applyAlignment="1" applyProtection="1">
      <alignment vertical="center" shrinkToFit="1"/>
      <protection hidden="1"/>
    </xf>
    <xf numFmtId="0" fontId="0" fillId="0" borderId="1" xfId="0" applyBorder="1" applyAlignment="1">
      <alignment vertical="center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79" fontId="5" fillId="0" borderId="0" xfId="0" applyNumberFormat="1" applyFont="1" applyFill="1" applyBorder="1" applyAlignment="1" applyProtection="1">
      <alignment horizontal="left"/>
      <protection hidden="1"/>
    </xf>
    <xf numFmtId="179" fontId="5" fillId="0" borderId="6" xfId="0" applyNumberFormat="1" applyFont="1" applyFill="1" applyBorder="1" applyAlignment="1" applyProtection="1">
      <alignment horizontal="left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5" fillId="0" borderId="0" xfId="0" applyNumberFormat="1" applyFont="1" applyFill="1" applyBorder="1" applyAlignment="1" applyProtection="1">
      <alignment horizontal="center"/>
      <protection locked="0"/>
    </xf>
    <xf numFmtId="178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6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9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17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Alignment="1" applyProtection="1">
      <alignment horizontal="left" vertical="top" wrapText="1"/>
      <protection hidden="1"/>
    </xf>
    <xf numFmtId="0" fontId="16" fillId="0" borderId="0" xfId="0" applyFont="1" applyFill="1" applyBorder="1" applyAlignment="1" applyProtection="1">
      <alignment horizontal="left" vertical="top" wrapText="1"/>
      <protection hidden="1"/>
    </xf>
    <xf numFmtId="0" fontId="16" fillId="0" borderId="6" xfId="0" applyFont="1" applyFill="1" applyBorder="1" applyAlignment="1" applyProtection="1">
      <alignment horizontal="left" vertical="top" wrapText="1"/>
      <protection hidden="1"/>
    </xf>
    <xf numFmtId="178" fontId="3" fillId="0" borderId="0" xfId="0" applyNumberFormat="1" applyFont="1" applyFill="1" applyBorder="1" applyAlignment="1" applyProtection="1">
      <alignment horizontal="center"/>
      <protection locked="0"/>
    </xf>
    <xf numFmtId="178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alignment horizontal="left"/>
      <protection hidden="1"/>
    </xf>
    <xf numFmtId="178" fontId="5" fillId="0" borderId="0" xfId="0" applyNumberFormat="1" applyFont="1" applyFill="1" applyBorder="1" applyAlignment="1" applyProtection="1">
      <alignment horizontal="left"/>
      <protection hidden="1"/>
    </xf>
    <xf numFmtId="0" fontId="5" fillId="0" borderId="0" xfId="0" applyFont="1" applyFill="1" applyAlignment="1" applyProtection="1">
      <alignment horizontal="center"/>
      <protection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16" fillId="0" borderId="3" xfId="0" applyFont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0" fontId="16" fillId="0" borderId="5" xfId="0" applyFont="1" applyBorder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0" borderId="6" xfId="0" applyFont="1" applyBorder="1" applyAlignment="1" applyProtection="1">
      <alignment horizontal="left" vertical="center" wrapText="1"/>
      <protection hidden="1"/>
    </xf>
    <xf numFmtId="0" fontId="16" fillId="0" borderId="7" xfId="0" applyFont="1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16" fillId="0" borderId="8" xfId="0" applyFont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left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alignment horizontal="center"/>
      <protection locked="0"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49" fontId="5" fillId="0" borderId="3" xfId="0" applyNumberFormat="1" applyFont="1" applyFill="1" applyBorder="1" applyAlignment="1" applyProtection="1">
      <alignment horizontal="center" vertical="center"/>
      <protection hidden="1"/>
    </xf>
    <xf numFmtId="49" fontId="5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/>
      <protection hidden="1"/>
    </xf>
    <xf numFmtId="4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 textRotation="255" wrapText="1"/>
      <protection hidden="1"/>
    </xf>
    <xf numFmtId="0" fontId="5" fillId="0" borderId="10" xfId="0" applyFont="1" applyBorder="1" applyAlignment="1" applyProtection="1">
      <alignment horizontal="center" vertical="center" textRotation="255" wrapText="1"/>
      <protection hidden="1"/>
    </xf>
    <xf numFmtId="0" fontId="5" fillId="0" borderId="5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Border="1" applyAlignment="1" applyProtection="1">
      <alignment horizontal="center" vertical="center" textRotation="255" wrapText="1"/>
      <protection hidden="1"/>
    </xf>
    <xf numFmtId="0" fontId="5" fillId="0" borderId="12" xfId="0" applyFont="1" applyBorder="1" applyAlignment="1" applyProtection="1">
      <alignment horizontal="center" vertical="center" textRotation="255" wrapText="1"/>
      <protection hidden="1"/>
    </xf>
    <xf numFmtId="0" fontId="5" fillId="0" borderId="9" xfId="0" applyFont="1" applyBorder="1" applyAlignment="1" applyProtection="1">
      <alignment horizontal="center" vertical="center" textRotation="255" wrapText="1"/>
      <protection hidden="1"/>
    </xf>
    <xf numFmtId="0" fontId="5" fillId="0" borderId="4" xfId="0" applyFont="1" applyBorder="1" applyAlignment="1" applyProtection="1">
      <alignment horizontal="center" vertical="center" textRotation="255" wrapText="1"/>
      <protection hidden="1"/>
    </xf>
    <xf numFmtId="0" fontId="5" fillId="0" borderId="11" xfId="0" applyFont="1" applyBorder="1" applyAlignment="1" applyProtection="1">
      <alignment horizontal="center" vertical="center" textRotation="255" wrapText="1"/>
      <protection hidden="1"/>
    </xf>
    <xf numFmtId="0" fontId="5" fillId="0" borderId="6" xfId="0" applyFont="1" applyBorder="1" applyAlignment="1" applyProtection="1">
      <alignment horizontal="center" vertical="center" textRotation="255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19" fillId="0" borderId="0" xfId="0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textRotation="255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left" vertical="center"/>
    </xf>
    <xf numFmtId="0" fontId="5" fillId="0" borderId="48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7" xfId="0" applyFont="1" applyBorder="1" applyAlignment="1" applyProtection="1">
      <alignment horizontal="left" vertical="center" shrinkToFit="1"/>
      <protection locked="0" hidden="1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hidden="1"/>
    </xf>
    <xf numFmtId="0" fontId="0" fillId="0" borderId="7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locked="0" hidden="1"/>
    </xf>
    <xf numFmtId="0" fontId="0" fillId="0" borderId="4" xfId="0" applyBorder="1" applyAlignment="1" applyProtection="1">
      <alignment horizontal="left" vertical="center" shrinkToFit="1"/>
      <protection locked="0" hidden="1"/>
    </xf>
    <xf numFmtId="0" fontId="0" fillId="0" borderId="7" xfId="0" applyBorder="1" applyAlignment="1" applyProtection="1">
      <alignment horizontal="left" vertical="center" shrinkToFit="1"/>
      <protection locked="0" hidden="1"/>
    </xf>
    <xf numFmtId="0" fontId="0" fillId="0" borderId="1" xfId="0" applyBorder="1" applyAlignment="1" applyProtection="1">
      <alignment horizontal="left" vertical="center" shrinkToFit="1"/>
      <protection locked="0" hidden="1"/>
    </xf>
    <xf numFmtId="0" fontId="0" fillId="0" borderId="8" xfId="0" applyBorder="1" applyAlignment="1" applyProtection="1">
      <alignment horizontal="left" vertical="center" shrinkToFit="1"/>
      <protection locked="0"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locked="0" hidden="1"/>
    </xf>
    <xf numFmtId="0" fontId="0" fillId="0" borderId="40" xfId="0" applyFill="1" applyBorder="1" applyAlignment="1" applyProtection="1">
      <alignment horizontal="center" vertical="center"/>
      <protection locked="0" hidden="1"/>
    </xf>
    <xf numFmtId="0" fontId="0" fillId="0" borderId="45" xfId="0" applyFill="1" applyBorder="1" applyAlignment="1" applyProtection="1">
      <alignment horizontal="center" vertical="center"/>
      <protection locked="0" hidden="1"/>
    </xf>
    <xf numFmtId="0" fontId="0" fillId="0" borderId="43" xfId="0" applyFill="1" applyBorder="1" applyAlignment="1" applyProtection="1">
      <alignment horizontal="center" vertical="center"/>
      <protection locked="0"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5" xfId="0" applyFont="1" applyFill="1" applyBorder="1" applyAlignment="1" applyProtection="1">
      <alignment vertical="center" wrapText="1"/>
      <protection hidden="1"/>
    </xf>
    <xf numFmtId="0" fontId="5" fillId="0" borderId="26" xfId="0" applyFont="1" applyFill="1" applyBorder="1" applyAlignment="1" applyProtection="1">
      <alignment vertical="center" wrapText="1"/>
      <protection hidden="1"/>
    </xf>
    <xf numFmtId="0" fontId="5" fillId="0" borderId="27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0" fillId="0" borderId="26" xfId="0" applyFill="1" applyBorder="1" applyAlignment="1" applyProtection="1">
      <alignment horizontal="center" vertical="center"/>
      <protection hidden="1"/>
    </xf>
    <xf numFmtId="0" fontId="0" fillId="0" borderId="36" xfId="0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0" fillId="0" borderId="37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0" fontId="5" fillId="0" borderId="16" xfId="0" applyFont="1" applyFill="1" applyBorder="1" applyAlignment="1" applyProtection="1">
      <alignment vertical="center" wrapText="1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5" fillId="0" borderId="39" xfId="0" applyFont="1" applyFill="1" applyBorder="1" applyProtection="1">
      <alignment vertical="center"/>
      <protection hidden="1"/>
    </xf>
    <xf numFmtId="0" fontId="5" fillId="0" borderId="19" xfId="0" applyFont="1" applyFill="1" applyBorder="1" applyProtection="1">
      <alignment vertical="center"/>
      <protection hidden="1"/>
    </xf>
    <xf numFmtId="0" fontId="5" fillId="0" borderId="29" xfId="0" applyFont="1" applyFill="1" applyBorder="1" applyProtection="1">
      <alignment vertical="center"/>
      <protection hidden="1"/>
    </xf>
    <xf numFmtId="0" fontId="0" fillId="0" borderId="41" xfId="0" applyFill="1" applyBorder="1" applyAlignment="1" applyProtection="1">
      <alignment horizontal="center" vertical="center"/>
      <protection locked="0" hidden="1"/>
    </xf>
    <xf numFmtId="0" fontId="0" fillId="0" borderId="44" xfId="0" applyFill="1" applyBorder="1" applyAlignment="1" applyProtection="1">
      <alignment horizontal="center" vertical="center"/>
      <protection locked="0" hidden="1"/>
    </xf>
    <xf numFmtId="0" fontId="0" fillId="0" borderId="46" xfId="0" applyFill="1" applyBorder="1" applyAlignment="1" applyProtection="1">
      <alignment horizontal="center" vertical="center"/>
      <protection locked="0" hidden="1"/>
    </xf>
    <xf numFmtId="0" fontId="0" fillId="0" borderId="47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center" vertical="center"/>
      <protection locked="0" hidden="1"/>
    </xf>
    <xf numFmtId="0" fontId="0" fillId="0" borderId="26" xfId="0" applyFill="1" applyBorder="1" applyAlignment="1" applyProtection="1">
      <alignment horizontal="center" vertical="center"/>
      <protection locked="0" hidden="1"/>
    </xf>
    <xf numFmtId="0" fontId="0" fillId="0" borderId="5" xfId="0" applyFill="1" applyBorder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19" fillId="0" borderId="26" xfId="0" applyFont="1" applyFill="1" applyBorder="1" applyAlignment="1" applyProtection="1">
      <alignment horizontal="center" vertical="center"/>
      <protection hidden="1"/>
    </xf>
    <xf numFmtId="0" fontId="19" fillId="0" borderId="26" xfId="0" applyFont="1" applyFill="1" applyBorder="1" applyAlignment="1" applyProtection="1">
      <alignment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5" fillId="0" borderId="26" xfId="0" applyFont="1" applyFill="1" applyBorder="1" applyAlignment="1" applyProtection="1">
      <alignment vertical="center"/>
      <protection hidden="1"/>
    </xf>
    <xf numFmtId="0" fontId="5" fillId="0" borderId="27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horizontal="left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0" fillId="0" borderId="9" xfId="0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4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6" xfId="0" applyFill="1" applyBorder="1" applyAlignment="1" applyProtection="1">
      <alignment horizontal="center" vertical="center"/>
      <protection locked="0"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38" fontId="0" fillId="0" borderId="3" xfId="1" applyFont="1" applyFill="1" applyBorder="1" applyAlignment="1" applyProtection="1">
      <alignment horizontal="center" vertical="center"/>
      <protection hidden="1"/>
    </xf>
    <xf numFmtId="38" fontId="0" fillId="0" borderId="2" xfId="1" applyFont="1" applyFill="1" applyBorder="1" applyAlignment="1" applyProtection="1">
      <alignment horizontal="center" vertical="center"/>
      <protection hidden="1"/>
    </xf>
    <xf numFmtId="38" fontId="0" fillId="0" borderId="10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38" fontId="0" fillId="0" borderId="12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38" fontId="0" fillId="0" borderId="14" xfId="1" applyFont="1" applyFill="1" applyBorder="1" applyAlignment="1" applyProtection="1">
      <alignment horizontal="center" vertical="center"/>
      <protection hidden="1"/>
    </xf>
    <xf numFmtId="49" fontId="5" fillId="0" borderId="7" xfId="0" applyNumberFormat="1" applyFont="1" applyFill="1" applyBorder="1" applyAlignment="1" applyProtection="1">
      <alignment horizontal="center" vertical="center"/>
      <protection hidden="1"/>
    </xf>
    <xf numFmtId="49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5" fillId="0" borderId="3" xfId="0" applyFont="1" applyFill="1" applyBorder="1" applyAlignment="1" applyProtection="1">
      <alignment vertical="top" wrapText="1"/>
      <protection hidden="1"/>
    </xf>
    <xf numFmtId="0" fontId="5" fillId="0" borderId="2" xfId="0" applyFont="1" applyFill="1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0" fillId="0" borderId="7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0" fontId="5" fillId="0" borderId="5" xfId="0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 applyAlignment="1" applyProtection="1">
      <alignment horizontal="center" vertical="center" wrapText="1" shrinkToFit="1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Fill="1" applyBorder="1" applyAlignment="1" applyProtection="1">
      <alignment vertical="top" wrapText="1"/>
      <protection hidden="1"/>
    </xf>
    <xf numFmtId="0" fontId="5" fillId="0" borderId="6" xfId="0" applyFont="1" applyFill="1" applyBorder="1" applyAlignment="1" applyProtection="1">
      <alignment vertical="top" wrapText="1"/>
      <protection hidden="1"/>
    </xf>
    <xf numFmtId="0" fontId="5" fillId="0" borderId="8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right"/>
      <protection locked="0" hidden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center" vertical="center"/>
      <protection locked="0" hidden="1"/>
    </xf>
    <xf numFmtId="0" fontId="0" fillId="0" borderId="22" xfId="0" applyFill="1" applyBorder="1" applyAlignment="1" applyProtection="1">
      <alignment horizontal="center" vertical="center"/>
      <protection locked="0" hidden="1"/>
    </xf>
    <xf numFmtId="0" fontId="0" fillId="0" borderId="23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left" vertical="center" wrapText="1"/>
      <protection hidden="1"/>
    </xf>
    <xf numFmtId="0" fontId="5" fillId="0" borderId="26" xfId="0" applyFont="1" applyFill="1" applyBorder="1" applyAlignment="1" applyProtection="1">
      <alignment horizontal="left" vertical="center" wrapText="1"/>
      <protection hidden="1"/>
    </xf>
    <xf numFmtId="0" fontId="5" fillId="0" borderId="27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0" fillId="0" borderId="18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20" xfId="0" applyFill="1" applyBorder="1" applyAlignment="1" applyProtection="1">
      <alignment horizontal="center" vertical="center"/>
      <protection locked="0" hidden="1"/>
    </xf>
    <xf numFmtId="0" fontId="0" fillId="0" borderId="30" xfId="0" applyFill="1" applyBorder="1" applyAlignment="1" applyProtection="1">
      <alignment horizontal="center" vertical="center"/>
      <protection locked="0" hidden="1"/>
    </xf>
    <xf numFmtId="0" fontId="0" fillId="0" borderId="31" xfId="0" applyFill="1" applyBorder="1" applyAlignment="1" applyProtection="1">
      <alignment horizontal="center" vertical="center"/>
      <protection locked="0" hidden="1"/>
    </xf>
    <xf numFmtId="0" fontId="0" fillId="0" borderId="32" xfId="0" applyFill="1" applyBorder="1" applyAlignment="1" applyProtection="1">
      <alignment horizontal="center" vertical="center"/>
      <protection locked="0" hidden="1"/>
    </xf>
    <xf numFmtId="0" fontId="0" fillId="0" borderId="28" xfId="0" applyFill="1" applyBorder="1" applyAlignment="1" applyProtection="1">
      <alignment horizontal="center" vertical="center"/>
      <protection locked="0" hidden="1"/>
    </xf>
    <xf numFmtId="0" fontId="0" fillId="0" borderId="29" xfId="0" applyFill="1" applyBorder="1" applyAlignment="1" applyProtection="1">
      <alignment horizontal="center" vertical="center"/>
      <protection locked="0" hidden="1"/>
    </xf>
    <xf numFmtId="0" fontId="0" fillId="0" borderId="33" xfId="0" applyFill="1" applyBorder="1" applyAlignment="1" applyProtection="1">
      <alignment horizontal="center" vertical="center"/>
      <protection locked="0" hidden="1"/>
    </xf>
    <xf numFmtId="0" fontId="0" fillId="0" borderId="34" xfId="0" applyFill="1" applyBorder="1" applyAlignment="1" applyProtection="1">
      <alignment horizontal="center" vertical="center"/>
      <protection locked="0" hidden="1"/>
    </xf>
    <xf numFmtId="0" fontId="5" fillId="0" borderId="21" xfId="0" applyFont="1" applyFill="1" applyBorder="1" applyAlignment="1" applyProtection="1">
      <alignment horizontal="left" vertical="center" wrapText="1"/>
      <protection hidden="1"/>
    </xf>
    <xf numFmtId="0" fontId="5" fillId="0" borderId="22" xfId="0" applyFont="1" applyFill="1" applyBorder="1" applyAlignment="1" applyProtection="1">
      <alignment horizontal="left" vertical="center" wrapText="1"/>
      <protection hidden="1"/>
    </xf>
    <xf numFmtId="0" fontId="5" fillId="0" borderId="23" xfId="0" applyFont="1" applyFill="1" applyBorder="1" applyAlignment="1" applyProtection="1">
      <alignment horizontal="left" vertical="center" wrapText="1"/>
      <protection hidden="1"/>
    </xf>
    <xf numFmtId="0" fontId="0" fillId="0" borderId="15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7" xfId="0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5" fillId="0" borderId="0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5AF2-13E6-4538-B5FB-04D7182C598E}">
  <dimension ref="A1:DL970"/>
  <sheetViews>
    <sheetView showGridLines="0" tabSelected="1" view="pageBreakPreview" zoomScaleNormal="100" zoomScaleSheetLayoutView="100" workbookViewId="0">
      <selection activeCell="Q9" sqref="Q9:AH11"/>
    </sheetView>
  </sheetViews>
  <sheetFormatPr defaultColWidth="0" defaultRowHeight="13.5"/>
  <cols>
    <col min="1" max="4" width="1.625" style="1" customWidth="1"/>
    <col min="5" max="83" width="1.25" style="1" customWidth="1"/>
    <col min="84" max="87" width="5.625" style="26" customWidth="1"/>
    <col min="88" max="88" width="5.625" style="1" customWidth="1"/>
    <col min="89" max="105" width="5.625" style="9" hidden="1" customWidth="1"/>
    <col min="106" max="106" width="5.625" style="13" hidden="1" customWidth="1"/>
    <col min="107" max="107" width="5.625" style="28" hidden="1" customWidth="1"/>
    <col min="108" max="108" width="10.75" style="9" hidden="1" customWidth="1"/>
    <col min="109" max="112" width="5.625" style="9" hidden="1" customWidth="1"/>
    <col min="113" max="116" width="9" style="9" hidden="1" customWidth="1"/>
    <col min="117" max="16384" width="9" style="1" hidden="1"/>
  </cols>
  <sheetData>
    <row r="1" spans="5:109" ht="8.1" customHeight="1"/>
    <row r="2" spans="5:109" ht="8.1" customHeight="1"/>
    <row r="3" spans="5:109" ht="8.1" customHeight="1">
      <c r="E3" s="694" t="s">
        <v>0</v>
      </c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  <c r="AG3" s="694"/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694"/>
      <c r="AV3" s="694"/>
      <c r="AW3" s="694"/>
      <c r="AX3" s="694"/>
      <c r="AY3" s="694"/>
      <c r="AZ3" s="694"/>
      <c r="BA3" s="694"/>
      <c r="BB3" s="694"/>
      <c r="BC3" s="694"/>
      <c r="BD3" s="694"/>
      <c r="BE3" s="694"/>
      <c r="BF3" s="694"/>
      <c r="BG3" s="694"/>
      <c r="BH3" s="694"/>
      <c r="BI3" s="694"/>
      <c r="BJ3" s="694"/>
      <c r="BK3" s="694"/>
      <c r="BL3" s="694"/>
      <c r="BM3" s="694"/>
      <c r="BN3" s="694"/>
      <c r="BO3" s="694"/>
      <c r="BP3" s="694"/>
      <c r="BQ3" s="694"/>
      <c r="BR3" s="694"/>
      <c r="BS3" s="694"/>
      <c r="BT3" s="694"/>
      <c r="BU3" s="694"/>
      <c r="BV3" s="694"/>
      <c r="BW3" s="694"/>
      <c r="BX3" s="694"/>
      <c r="BY3" s="694"/>
      <c r="BZ3" s="694"/>
      <c r="CA3" s="694"/>
      <c r="CB3" s="694"/>
      <c r="CC3" s="694"/>
      <c r="CD3" s="694"/>
      <c r="CE3" s="694"/>
    </row>
    <row r="4" spans="5:109" ht="8.1" customHeight="1"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4"/>
      <c r="BU4" s="694"/>
      <c r="BV4" s="694"/>
      <c r="BW4" s="694"/>
      <c r="BX4" s="694"/>
      <c r="BY4" s="694"/>
      <c r="BZ4" s="694"/>
      <c r="CA4" s="694"/>
      <c r="CB4" s="694"/>
      <c r="CC4" s="694"/>
      <c r="CD4" s="694"/>
      <c r="CE4" s="694"/>
      <c r="DD4" s="18" t="s">
        <v>138</v>
      </c>
      <c r="DE4" s="18" t="s">
        <v>144</v>
      </c>
    </row>
    <row r="5" spans="5:109" ht="8.1" customHeight="1">
      <c r="E5" s="59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  <c r="S5" s="61"/>
      <c r="T5" s="61"/>
      <c r="U5" s="61"/>
      <c r="V5" s="61"/>
      <c r="W5" s="695" t="s">
        <v>89</v>
      </c>
      <c r="X5" s="695"/>
      <c r="Y5" s="695"/>
      <c r="Z5" s="695"/>
      <c r="AA5" s="695"/>
      <c r="AB5" s="695"/>
      <c r="AC5" s="695"/>
      <c r="AD5" s="695"/>
      <c r="AE5" s="695"/>
      <c r="AF5" s="695"/>
      <c r="AG5" s="695"/>
      <c r="AH5" s="707" t="s">
        <v>90</v>
      </c>
      <c r="AI5" s="707"/>
      <c r="AJ5" s="707"/>
      <c r="AK5" s="707"/>
      <c r="AL5" s="707"/>
      <c r="AM5" s="707"/>
      <c r="AN5" s="707"/>
      <c r="AO5" s="707"/>
      <c r="AP5" s="707"/>
      <c r="AQ5" s="707"/>
      <c r="AR5" s="707"/>
      <c r="AS5" s="707"/>
      <c r="AT5" s="695" t="s">
        <v>91</v>
      </c>
      <c r="AU5" s="695"/>
      <c r="AV5" s="695"/>
      <c r="AW5" s="695"/>
      <c r="AX5" s="695"/>
      <c r="AY5" s="695"/>
      <c r="AZ5" s="695"/>
      <c r="BA5" s="695"/>
      <c r="BB5" s="695"/>
      <c r="BC5" s="695" t="str">
        <f>IF(OR(AH5="認定番号",AH5=""),"？",VLOOKUP(AH5,CS22:CT29,2,FALSE))</f>
        <v>？</v>
      </c>
      <c r="BD5" s="695"/>
      <c r="BE5" s="695"/>
      <c r="BF5" s="695"/>
      <c r="BG5" s="695"/>
      <c r="BH5" s="695"/>
      <c r="BI5" s="695"/>
      <c r="BJ5" s="695"/>
      <c r="BK5" s="695"/>
      <c r="BL5" s="695"/>
      <c r="BM5" s="695" t="s">
        <v>104</v>
      </c>
      <c r="BN5" s="695"/>
      <c r="BO5" s="695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0"/>
      <c r="DD5" s="18" t="s">
        <v>134</v>
      </c>
      <c r="DE5" s="20" t="s">
        <v>162</v>
      </c>
    </row>
    <row r="6" spans="5:109" ht="8.1" customHeight="1"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Q6" s="61"/>
      <c r="R6" s="61"/>
      <c r="S6" s="61"/>
      <c r="T6" s="61"/>
      <c r="U6" s="61"/>
      <c r="V6" s="61"/>
      <c r="W6" s="695"/>
      <c r="X6" s="695"/>
      <c r="Y6" s="695"/>
      <c r="Z6" s="695"/>
      <c r="AA6" s="695"/>
      <c r="AB6" s="695"/>
      <c r="AC6" s="695"/>
      <c r="AD6" s="695"/>
      <c r="AE6" s="695"/>
      <c r="AF6" s="695"/>
      <c r="AG6" s="695"/>
      <c r="AH6" s="707"/>
      <c r="AI6" s="707"/>
      <c r="AJ6" s="707"/>
      <c r="AK6" s="707"/>
      <c r="AL6" s="707"/>
      <c r="AM6" s="707"/>
      <c r="AN6" s="707"/>
      <c r="AO6" s="707"/>
      <c r="AP6" s="707"/>
      <c r="AQ6" s="707"/>
      <c r="AR6" s="707"/>
      <c r="AS6" s="707"/>
      <c r="AT6" s="695"/>
      <c r="AU6" s="695"/>
      <c r="AV6" s="695"/>
      <c r="AW6" s="695"/>
      <c r="AX6" s="695"/>
      <c r="AY6" s="695"/>
      <c r="AZ6" s="695"/>
      <c r="BA6" s="695"/>
      <c r="BB6" s="695"/>
      <c r="BC6" s="695"/>
      <c r="BD6" s="695"/>
      <c r="BE6" s="695"/>
      <c r="BF6" s="695"/>
      <c r="BG6" s="695"/>
      <c r="BH6" s="695"/>
      <c r="BI6" s="695"/>
      <c r="BJ6" s="695"/>
      <c r="BK6" s="695"/>
      <c r="BL6" s="695"/>
      <c r="BM6" s="695"/>
      <c r="BN6" s="695"/>
      <c r="BO6" s="695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0"/>
      <c r="DD6" s="18" t="s">
        <v>135</v>
      </c>
      <c r="DE6" s="20" t="s">
        <v>163</v>
      </c>
    </row>
    <row r="7" spans="5:109" ht="8.1" customHeight="1">
      <c r="E7" s="63"/>
      <c r="F7" s="63"/>
      <c r="G7" s="63"/>
      <c r="H7" s="63"/>
      <c r="I7" s="63"/>
      <c r="J7" s="63"/>
      <c r="K7" s="63"/>
      <c r="L7" s="63"/>
      <c r="M7" s="63"/>
      <c r="N7" s="63"/>
      <c r="O7" s="60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5"/>
      <c r="BZ7" s="65"/>
      <c r="CA7" s="65"/>
      <c r="CB7" s="65"/>
      <c r="CC7" s="65"/>
      <c r="CD7" s="65"/>
      <c r="CE7" s="65"/>
      <c r="DD7" s="18" t="s">
        <v>136</v>
      </c>
      <c r="DE7" s="20" t="s">
        <v>164</v>
      </c>
    </row>
    <row r="8" spans="5:109" ht="8.1" customHeight="1"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325" t="s">
        <v>92</v>
      </c>
      <c r="AL8" s="325"/>
      <c r="AM8" s="325"/>
      <c r="AN8" s="325"/>
      <c r="AO8" s="325"/>
      <c r="AP8" s="325"/>
      <c r="AQ8" s="327" t="s">
        <v>93</v>
      </c>
      <c r="AR8" s="327"/>
      <c r="AS8" s="327"/>
      <c r="AT8" s="327"/>
      <c r="AU8" s="327"/>
      <c r="AV8" s="696" t="s">
        <v>94</v>
      </c>
      <c r="AW8" s="696"/>
      <c r="AX8" s="696"/>
      <c r="AY8" s="696"/>
      <c r="AZ8" s="696"/>
      <c r="BA8" s="83"/>
      <c r="BB8" s="83"/>
      <c r="BC8" s="698"/>
      <c r="BD8" s="698"/>
      <c r="BE8" s="698"/>
      <c r="BF8" s="698"/>
      <c r="BG8" s="698"/>
      <c r="BH8" s="699"/>
      <c r="BI8" s="699"/>
      <c r="BJ8" s="699"/>
      <c r="BK8" s="699"/>
      <c r="BL8" s="699"/>
      <c r="BM8" s="699"/>
      <c r="BN8" s="699"/>
      <c r="BO8" s="81"/>
      <c r="BP8" s="81"/>
      <c r="BQ8" s="81"/>
      <c r="BR8" s="81"/>
      <c r="BS8" s="81"/>
      <c r="BT8" s="81"/>
      <c r="BU8" s="81"/>
      <c r="BV8" s="81"/>
      <c r="BW8" s="83"/>
      <c r="BX8" s="83"/>
      <c r="BY8" s="83"/>
      <c r="BZ8" s="83"/>
      <c r="CA8" s="83"/>
      <c r="CB8" s="83"/>
      <c r="CC8" s="83"/>
      <c r="CD8" s="83"/>
      <c r="CE8" s="83"/>
      <c r="DD8" s="18" t="s">
        <v>137</v>
      </c>
      <c r="DE8" s="20" t="s">
        <v>165</v>
      </c>
    </row>
    <row r="9" spans="5:109" ht="8.1" customHeight="1"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66"/>
      <c r="AJ9" s="66"/>
      <c r="AK9" s="326"/>
      <c r="AL9" s="326"/>
      <c r="AM9" s="326"/>
      <c r="AN9" s="326"/>
      <c r="AO9" s="326"/>
      <c r="AP9" s="326"/>
      <c r="AQ9" s="328"/>
      <c r="AR9" s="328"/>
      <c r="AS9" s="328"/>
      <c r="AT9" s="328"/>
      <c r="AU9" s="328"/>
      <c r="AV9" s="697"/>
      <c r="AW9" s="697"/>
      <c r="AX9" s="697"/>
      <c r="AY9" s="697"/>
      <c r="AZ9" s="697"/>
      <c r="BA9" s="67"/>
      <c r="BB9" s="65"/>
      <c r="BC9" s="698"/>
      <c r="BD9" s="698"/>
      <c r="BE9" s="698"/>
      <c r="BF9" s="698"/>
      <c r="BG9" s="698"/>
      <c r="BH9" s="699"/>
      <c r="BI9" s="699"/>
      <c r="BJ9" s="699"/>
      <c r="BK9" s="699"/>
      <c r="BL9" s="699"/>
      <c r="BM9" s="699"/>
      <c r="BN9" s="699"/>
      <c r="BO9" s="81"/>
      <c r="BP9" s="81"/>
      <c r="BQ9" s="81"/>
      <c r="BR9" s="81"/>
      <c r="BS9" s="81"/>
      <c r="BT9" s="81"/>
      <c r="BU9" s="81"/>
      <c r="BV9" s="81"/>
      <c r="BW9" s="83"/>
      <c r="BX9" s="83"/>
      <c r="BY9" s="83"/>
      <c r="BZ9" s="83"/>
      <c r="CA9" s="83"/>
      <c r="CB9" s="83"/>
      <c r="CC9" s="83"/>
      <c r="CD9" s="83"/>
      <c r="CE9" s="83"/>
      <c r="DD9" s="18" t="s">
        <v>139</v>
      </c>
    </row>
    <row r="10" spans="5:109" ht="8.1" customHeight="1">
      <c r="E10" s="66"/>
      <c r="F10" s="373" t="s">
        <v>96</v>
      </c>
      <c r="G10" s="373"/>
      <c r="H10" s="373"/>
      <c r="I10" s="373"/>
      <c r="J10" s="373"/>
      <c r="K10" s="373"/>
      <c r="L10" s="373"/>
      <c r="M10" s="373"/>
      <c r="N10" s="373"/>
      <c r="O10" s="373"/>
      <c r="P10" s="350" t="s">
        <v>97</v>
      </c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66"/>
      <c r="AJ10" s="66"/>
      <c r="AK10" s="325" t="s">
        <v>98</v>
      </c>
      <c r="AL10" s="700"/>
      <c r="AM10" s="700"/>
      <c r="AN10" s="700"/>
      <c r="AO10" s="700"/>
      <c r="AP10" s="700"/>
      <c r="AQ10" s="327" t="s">
        <v>99</v>
      </c>
      <c r="AR10" s="327"/>
      <c r="AS10" s="327"/>
      <c r="AT10" s="327"/>
      <c r="AU10" s="327"/>
      <c r="AV10" s="702" t="s">
        <v>220</v>
      </c>
      <c r="AW10" s="702"/>
      <c r="AX10" s="702"/>
      <c r="AY10" s="702"/>
      <c r="AZ10" s="702"/>
      <c r="BA10" s="67"/>
      <c r="BB10" s="82"/>
      <c r="BC10" s="68"/>
      <c r="BD10" s="68"/>
      <c r="BE10" s="68"/>
      <c r="BF10" s="68"/>
      <c r="BG10" s="68"/>
      <c r="BH10" s="704"/>
      <c r="BI10" s="704"/>
      <c r="BJ10" s="704"/>
      <c r="BK10" s="704"/>
      <c r="BL10" s="704"/>
      <c r="BM10" s="704"/>
      <c r="BN10" s="704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O10" s="11" t="s">
        <v>145</v>
      </c>
      <c r="DD10" s="18" t="s">
        <v>140</v>
      </c>
    </row>
    <row r="11" spans="5:109" ht="8.1" customHeight="1">
      <c r="E11" s="66"/>
      <c r="F11" s="705"/>
      <c r="G11" s="705"/>
      <c r="H11" s="705"/>
      <c r="I11" s="705"/>
      <c r="J11" s="705"/>
      <c r="K11" s="705"/>
      <c r="L11" s="705"/>
      <c r="M11" s="705"/>
      <c r="N11" s="705"/>
      <c r="O11" s="705"/>
      <c r="P11" s="706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66"/>
      <c r="AJ11" s="66"/>
      <c r="AK11" s="701"/>
      <c r="AL11" s="701"/>
      <c r="AM11" s="701"/>
      <c r="AN11" s="701"/>
      <c r="AO11" s="701"/>
      <c r="AP11" s="701"/>
      <c r="AQ11" s="328"/>
      <c r="AR11" s="328"/>
      <c r="AS11" s="328"/>
      <c r="AT11" s="328"/>
      <c r="AU11" s="328"/>
      <c r="AV11" s="703"/>
      <c r="AW11" s="703"/>
      <c r="AX11" s="703"/>
      <c r="AY11" s="703"/>
      <c r="AZ11" s="703"/>
      <c r="BA11" s="65"/>
      <c r="BB11" s="65"/>
      <c r="BC11" s="69"/>
      <c r="BD11" s="69"/>
      <c r="BE11" s="69"/>
      <c r="BF11" s="69"/>
      <c r="BG11" s="69"/>
      <c r="BH11" s="329"/>
      <c r="BI11" s="329"/>
      <c r="BJ11" s="329"/>
      <c r="BK11" s="329"/>
      <c r="BL11" s="329"/>
      <c r="BM11" s="329"/>
      <c r="BN11" s="329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O11" s="11" t="s">
        <v>147</v>
      </c>
      <c r="DD11" s="10"/>
    </row>
    <row r="12" spans="5:109" ht="8.1" customHeight="1">
      <c r="E12" s="66"/>
      <c r="F12" s="373" t="s">
        <v>100</v>
      </c>
      <c r="G12" s="373"/>
      <c r="H12" s="373"/>
      <c r="I12" s="373"/>
      <c r="J12" s="373"/>
      <c r="K12" s="373"/>
      <c r="L12" s="373"/>
      <c r="M12" s="373"/>
      <c r="N12" s="373"/>
      <c r="O12" s="373"/>
      <c r="P12" s="350" t="s">
        <v>97</v>
      </c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66"/>
      <c r="AJ12" s="66"/>
      <c r="AK12" s="352" t="s">
        <v>101</v>
      </c>
      <c r="AL12" s="352"/>
      <c r="AM12" s="352"/>
      <c r="AN12" s="352"/>
      <c r="AO12" s="352"/>
      <c r="AP12" s="352"/>
      <c r="AQ12" s="354" t="s">
        <v>238</v>
      </c>
      <c r="AR12" s="354"/>
      <c r="AS12" s="354"/>
      <c r="AT12" s="354"/>
      <c r="AU12" s="354"/>
      <c r="AV12" s="354"/>
      <c r="AW12" s="354"/>
      <c r="AX12" s="354"/>
      <c r="AY12" s="354"/>
      <c r="AZ12" s="354"/>
      <c r="BA12" s="69"/>
      <c r="BB12" s="69"/>
      <c r="BC12" s="69"/>
      <c r="BD12" s="69"/>
      <c r="BE12" s="69"/>
      <c r="BF12" s="69"/>
      <c r="BG12" s="69"/>
      <c r="BH12" s="324" t="s">
        <v>239</v>
      </c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  <c r="CO12" s="11" t="s">
        <v>148</v>
      </c>
      <c r="DD12" s="10"/>
    </row>
    <row r="13" spans="5:109" ht="8.1" customHeight="1">
      <c r="E13" s="66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51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66"/>
      <c r="AJ13" s="66"/>
      <c r="AK13" s="353"/>
      <c r="AL13" s="353"/>
      <c r="AM13" s="353"/>
      <c r="AN13" s="353"/>
      <c r="AO13" s="353"/>
      <c r="AP13" s="353"/>
      <c r="AQ13" s="355"/>
      <c r="AR13" s="355"/>
      <c r="AS13" s="355"/>
      <c r="AT13" s="355"/>
      <c r="AU13" s="355"/>
      <c r="AV13" s="355"/>
      <c r="AW13" s="355"/>
      <c r="AX13" s="355"/>
      <c r="AY13" s="355"/>
      <c r="AZ13" s="355"/>
      <c r="BA13" s="69"/>
      <c r="BB13" s="69"/>
      <c r="BC13" s="69"/>
      <c r="BD13" s="69"/>
      <c r="BE13" s="69"/>
      <c r="BF13" s="69"/>
      <c r="BG13" s="69"/>
      <c r="BH13" s="324"/>
      <c r="BI13" s="324"/>
      <c r="BJ13" s="324"/>
      <c r="BK13" s="324"/>
      <c r="BL13" s="324"/>
      <c r="BM13" s="324"/>
      <c r="BN13" s="324"/>
      <c r="BO13" s="324"/>
      <c r="BP13" s="324"/>
      <c r="BQ13" s="324"/>
      <c r="BR13" s="324"/>
      <c r="BS13" s="324"/>
      <c r="BT13" s="324"/>
      <c r="BU13" s="324"/>
      <c r="BV13" s="324"/>
      <c r="BW13" s="324"/>
      <c r="BX13" s="324"/>
      <c r="BY13" s="324"/>
      <c r="BZ13" s="324"/>
      <c r="CA13" s="324"/>
      <c r="CB13" s="324"/>
      <c r="CC13" s="324"/>
      <c r="CD13" s="324"/>
      <c r="CE13" s="324"/>
      <c r="CO13" s="11" t="s">
        <v>149</v>
      </c>
      <c r="DD13" s="10"/>
    </row>
    <row r="14" spans="5:109" ht="8.1" customHeight="1">
      <c r="E14" s="66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72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66"/>
      <c r="AJ14" s="66"/>
      <c r="AK14" s="166"/>
      <c r="AL14" s="166"/>
      <c r="AM14" s="166"/>
      <c r="AN14" s="166"/>
      <c r="AO14" s="166"/>
      <c r="AP14" s="166"/>
      <c r="AQ14" s="167"/>
      <c r="AR14" s="167"/>
      <c r="AS14" s="167"/>
      <c r="AT14" s="168"/>
      <c r="AU14" s="168"/>
      <c r="AV14" s="166"/>
      <c r="AW14" s="166"/>
      <c r="AX14" s="168"/>
      <c r="AY14" s="168"/>
      <c r="AZ14" s="166"/>
      <c r="BA14" s="166"/>
      <c r="BB14" s="168"/>
      <c r="BC14" s="168"/>
      <c r="BD14" s="166"/>
      <c r="BE14" s="166"/>
      <c r="BF14" s="69"/>
      <c r="BG14" s="69"/>
      <c r="BH14" s="70"/>
      <c r="BI14" s="329" t="s">
        <v>102</v>
      </c>
      <c r="BJ14" s="329"/>
      <c r="BK14" s="329"/>
      <c r="BL14" s="329"/>
      <c r="BM14" s="329"/>
      <c r="BN14" s="329"/>
      <c r="BO14" s="329"/>
      <c r="BP14" s="329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71"/>
      <c r="CD14" s="71"/>
      <c r="CE14" s="71"/>
      <c r="DD14" s="10"/>
    </row>
    <row r="15" spans="5:109" ht="8.1" customHeight="1">
      <c r="E15" s="66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4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66"/>
      <c r="AJ15" s="66"/>
      <c r="AK15" s="175"/>
      <c r="AL15" s="175"/>
      <c r="AM15" s="175"/>
      <c r="AN15" s="175"/>
      <c r="AO15" s="175"/>
      <c r="AP15" s="175"/>
      <c r="AQ15" s="176"/>
      <c r="AR15" s="176"/>
      <c r="AS15" s="176"/>
      <c r="AT15" s="177"/>
      <c r="AU15" s="177"/>
      <c r="AV15" s="175"/>
      <c r="AW15" s="175"/>
      <c r="AX15" s="177"/>
      <c r="AY15" s="177"/>
      <c r="AZ15" s="175"/>
      <c r="BA15" s="175"/>
      <c r="BB15" s="177"/>
      <c r="BC15" s="177"/>
      <c r="BD15" s="175"/>
      <c r="BE15" s="175"/>
      <c r="BF15" s="69"/>
      <c r="BG15" s="69"/>
      <c r="BH15" s="70"/>
      <c r="BI15" s="330"/>
      <c r="BJ15" s="330"/>
      <c r="BK15" s="330"/>
      <c r="BL15" s="330"/>
      <c r="BM15" s="330"/>
      <c r="BN15" s="330"/>
      <c r="BO15" s="330"/>
      <c r="BP15" s="330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71"/>
      <c r="CD15" s="71"/>
      <c r="CE15" s="71"/>
      <c r="DD15" s="10"/>
    </row>
    <row r="16" spans="5:109" ht="8.1" customHeight="1">
      <c r="E16" s="65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69"/>
      <c r="AW16" s="69"/>
      <c r="AX16" s="69"/>
      <c r="AY16" s="69"/>
      <c r="AZ16" s="69"/>
      <c r="BA16" s="69"/>
      <c r="BB16" s="80"/>
      <c r="BC16" s="69"/>
      <c r="BD16" s="69"/>
      <c r="BE16" s="69"/>
      <c r="BF16" s="69"/>
      <c r="BG16" s="69"/>
      <c r="BH16" s="69"/>
      <c r="BI16" s="69"/>
      <c r="BJ16" s="69"/>
      <c r="BK16" s="71"/>
      <c r="BL16" s="71"/>
      <c r="BM16" s="69"/>
      <c r="BN16" s="71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DD16" s="10"/>
    </row>
    <row r="17" spans="5:116" ht="8.1" customHeight="1">
      <c r="E17" s="451" t="s">
        <v>2</v>
      </c>
      <c r="F17" s="447"/>
      <c r="G17" s="447"/>
      <c r="H17" s="447"/>
      <c r="I17" s="447"/>
      <c r="J17" s="447"/>
      <c r="K17" s="447"/>
      <c r="L17" s="447"/>
      <c r="M17" s="452"/>
      <c r="N17" s="375" t="s">
        <v>3</v>
      </c>
      <c r="O17" s="376"/>
      <c r="P17" s="376"/>
      <c r="Q17" s="376"/>
      <c r="R17" s="376"/>
      <c r="S17" s="376"/>
      <c r="T17" s="376"/>
      <c r="U17" s="376"/>
      <c r="V17" s="377"/>
      <c r="W17" s="375" t="s">
        <v>4</v>
      </c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7"/>
      <c r="AP17" s="384" t="s">
        <v>5</v>
      </c>
      <c r="AQ17" s="385"/>
      <c r="AR17" s="385"/>
      <c r="AS17" s="385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5"/>
      <c r="BE17" s="385"/>
      <c r="BF17" s="385"/>
      <c r="BG17" s="385"/>
      <c r="BH17" s="386"/>
      <c r="BI17" s="384" t="s">
        <v>6</v>
      </c>
      <c r="BJ17" s="385"/>
      <c r="BK17" s="385"/>
      <c r="BL17" s="385"/>
      <c r="BM17" s="385"/>
      <c r="BN17" s="385"/>
      <c r="BO17" s="385"/>
      <c r="BP17" s="385"/>
      <c r="BQ17" s="385"/>
      <c r="BR17" s="385"/>
      <c r="BS17" s="386"/>
      <c r="BT17" s="245" t="s">
        <v>7</v>
      </c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474"/>
    </row>
    <row r="18" spans="5:116" ht="8.1" customHeight="1">
      <c r="E18" s="453"/>
      <c r="F18" s="448"/>
      <c r="G18" s="448"/>
      <c r="H18" s="448"/>
      <c r="I18" s="448"/>
      <c r="J18" s="448"/>
      <c r="K18" s="448"/>
      <c r="L18" s="448"/>
      <c r="M18" s="454"/>
      <c r="N18" s="378"/>
      <c r="O18" s="379"/>
      <c r="P18" s="379"/>
      <c r="Q18" s="379"/>
      <c r="R18" s="379"/>
      <c r="S18" s="379"/>
      <c r="T18" s="379"/>
      <c r="U18" s="379"/>
      <c r="V18" s="380"/>
      <c r="W18" s="378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80"/>
      <c r="AP18" s="387"/>
      <c r="AQ18" s="388"/>
      <c r="AR18" s="388"/>
      <c r="AS18" s="388"/>
      <c r="AT18" s="388"/>
      <c r="AU18" s="388"/>
      <c r="AV18" s="388"/>
      <c r="AW18" s="388"/>
      <c r="AX18" s="388"/>
      <c r="AY18" s="388"/>
      <c r="AZ18" s="388"/>
      <c r="BA18" s="388"/>
      <c r="BB18" s="388"/>
      <c r="BC18" s="388"/>
      <c r="BD18" s="388"/>
      <c r="BE18" s="388"/>
      <c r="BF18" s="388"/>
      <c r="BG18" s="388"/>
      <c r="BH18" s="389"/>
      <c r="BI18" s="387"/>
      <c r="BJ18" s="388"/>
      <c r="BK18" s="388"/>
      <c r="BL18" s="388"/>
      <c r="BM18" s="388"/>
      <c r="BN18" s="388"/>
      <c r="BO18" s="388"/>
      <c r="BP18" s="388"/>
      <c r="BQ18" s="388"/>
      <c r="BR18" s="388"/>
      <c r="BS18" s="389"/>
      <c r="BT18" s="477"/>
      <c r="BU18" s="340"/>
      <c r="BV18" s="340"/>
      <c r="BW18" s="340"/>
      <c r="BX18" s="340"/>
      <c r="BY18" s="340"/>
      <c r="BZ18" s="340"/>
      <c r="CA18" s="340"/>
      <c r="CB18" s="340"/>
      <c r="CC18" s="340"/>
      <c r="CD18" s="340"/>
      <c r="CE18" s="478"/>
    </row>
    <row r="19" spans="5:116" ht="8.1" customHeight="1">
      <c r="E19" s="453"/>
      <c r="F19" s="448"/>
      <c r="G19" s="448"/>
      <c r="H19" s="448"/>
      <c r="I19" s="448"/>
      <c r="J19" s="448"/>
      <c r="K19" s="448"/>
      <c r="L19" s="448"/>
      <c r="M19" s="454"/>
      <c r="N19" s="378"/>
      <c r="O19" s="379"/>
      <c r="P19" s="379"/>
      <c r="Q19" s="379"/>
      <c r="R19" s="379"/>
      <c r="S19" s="379"/>
      <c r="T19" s="379"/>
      <c r="U19" s="379"/>
      <c r="V19" s="380"/>
      <c r="W19" s="378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80"/>
      <c r="AP19" s="387"/>
      <c r="AQ19" s="388"/>
      <c r="AR19" s="388"/>
      <c r="AS19" s="388"/>
      <c r="AT19" s="388"/>
      <c r="AU19" s="388"/>
      <c r="AV19" s="388"/>
      <c r="AW19" s="388"/>
      <c r="AX19" s="388"/>
      <c r="AY19" s="388"/>
      <c r="AZ19" s="388"/>
      <c r="BA19" s="388"/>
      <c r="BB19" s="388"/>
      <c r="BC19" s="388"/>
      <c r="BD19" s="388"/>
      <c r="BE19" s="388"/>
      <c r="BF19" s="388"/>
      <c r="BG19" s="388"/>
      <c r="BH19" s="389"/>
      <c r="BI19" s="387"/>
      <c r="BJ19" s="388"/>
      <c r="BK19" s="388"/>
      <c r="BL19" s="388"/>
      <c r="BM19" s="388"/>
      <c r="BN19" s="388"/>
      <c r="BO19" s="388"/>
      <c r="BP19" s="388"/>
      <c r="BQ19" s="388"/>
      <c r="BR19" s="388"/>
      <c r="BS19" s="389"/>
      <c r="BT19" s="667" t="s">
        <v>8</v>
      </c>
      <c r="BU19" s="668"/>
      <c r="BV19" s="668"/>
      <c r="BW19" s="669"/>
      <c r="BX19" s="676" t="s">
        <v>9</v>
      </c>
      <c r="BY19" s="677"/>
      <c r="BZ19" s="677"/>
      <c r="CA19" s="678"/>
      <c r="CB19" s="685" t="s">
        <v>10</v>
      </c>
      <c r="CC19" s="686"/>
      <c r="CD19" s="686"/>
      <c r="CE19" s="687"/>
    </row>
    <row r="20" spans="5:116" ht="8.1" customHeight="1">
      <c r="E20" s="453"/>
      <c r="F20" s="448"/>
      <c r="G20" s="448"/>
      <c r="H20" s="448"/>
      <c r="I20" s="448"/>
      <c r="J20" s="448"/>
      <c r="K20" s="448"/>
      <c r="L20" s="448"/>
      <c r="M20" s="454"/>
      <c r="N20" s="378"/>
      <c r="O20" s="379"/>
      <c r="P20" s="379"/>
      <c r="Q20" s="379"/>
      <c r="R20" s="379"/>
      <c r="S20" s="379"/>
      <c r="T20" s="379"/>
      <c r="U20" s="379"/>
      <c r="V20" s="380"/>
      <c r="W20" s="378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80"/>
      <c r="AP20" s="387"/>
      <c r="AQ20" s="388"/>
      <c r="AR20" s="388"/>
      <c r="AS20" s="388"/>
      <c r="AT20" s="388"/>
      <c r="AU20" s="388"/>
      <c r="AV20" s="388"/>
      <c r="AW20" s="388"/>
      <c r="AX20" s="388"/>
      <c r="AY20" s="388"/>
      <c r="AZ20" s="388"/>
      <c r="BA20" s="388"/>
      <c r="BB20" s="388"/>
      <c r="BC20" s="388"/>
      <c r="BD20" s="388"/>
      <c r="BE20" s="388"/>
      <c r="BF20" s="388"/>
      <c r="BG20" s="388"/>
      <c r="BH20" s="389"/>
      <c r="BI20" s="387"/>
      <c r="BJ20" s="388"/>
      <c r="BK20" s="388"/>
      <c r="BL20" s="388"/>
      <c r="BM20" s="388"/>
      <c r="BN20" s="388"/>
      <c r="BO20" s="388"/>
      <c r="BP20" s="388"/>
      <c r="BQ20" s="388"/>
      <c r="BR20" s="388"/>
      <c r="BS20" s="389"/>
      <c r="BT20" s="670"/>
      <c r="BU20" s="671"/>
      <c r="BV20" s="671"/>
      <c r="BW20" s="672"/>
      <c r="BX20" s="679"/>
      <c r="BY20" s="680"/>
      <c r="BZ20" s="680"/>
      <c r="CA20" s="681"/>
      <c r="CB20" s="688"/>
      <c r="CC20" s="689"/>
      <c r="CD20" s="689"/>
      <c r="CE20" s="690"/>
    </row>
    <row r="21" spans="5:116" ht="8.1" customHeight="1">
      <c r="E21" s="455"/>
      <c r="F21" s="449"/>
      <c r="G21" s="449"/>
      <c r="H21" s="449"/>
      <c r="I21" s="449"/>
      <c r="J21" s="449"/>
      <c r="K21" s="449"/>
      <c r="L21" s="449"/>
      <c r="M21" s="456"/>
      <c r="N21" s="381"/>
      <c r="O21" s="382"/>
      <c r="P21" s="382"/>
      <c r="Q21" s="382"/>
      <c r="R21" s="382"/>
      <c r="S21" s="382"/>
      <c r="T21" s="382"/>
      <c r="U21" s="382"/>
      <c r="V21" s="383"/>
      <c r="W21" s="381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3"/>
      <c r="AP21" s="390"/>
      <c r="AQ21" s="391"/>
      <c r="AR21" s="391"/>
      <c r="AS21" s="391"/>
      <c r="AT21" s="391"/>
      <c r="AU21" s="391"/>
      <c r="AV21" s="391"/>
      <c r="AW21" s="391"/>
      <c r="AX21" s="391"/>
      <c r="AY21" s="391"/>
      <c r="AZ21" s="391"/>
      <c r="BA21" s="391"/>
      <c r="BB21" s="391"/>
      <c r="BC21" s="391"/>
      <c r="BD21" s="391"/>
      <c r="BE21" s="391"/>
      <c r="BF21" s="391"/>
      <c r="BG21" s="391"/>
      <c r="BH21" s="392"/>
      <c r="BI21" s="390"/>
      <c r="BJ21" s="391"/>
      <c r="BK21" s="391"/>
      <c r="BL21" s="391"/>
      <c r="BM21" s="391"/>
      <c r="BN21" s="391"/>
      <c r="BO21" s="391"/>
      <c r="BP21" s="391"/>
      <c r="BQ21" s="391"/>
      <c r="BR21" s="391"/>
      <c r="BS21" s="392"/>
      <c r="BT21" s="673"/>
      <c r="BU21" s="674"/>
      <c r="BV21" s="674"/>
      <c r="BW21" s="675"/>
      <c r="BX21" s="682"/>
      <c r="BY21" s="683"/>
      <c r="BZ21" s="683"/>
      <c r="CA21" s="684"/>
      <c r="CB21" s="691"/>
      <c r="CC21" s="692"/>
      <c r="CD21" s="692"/>
      <c r="CE21" s="693"/>
    </row>
    <row r="22" spans="5:116" ht="8.1" customHeight="1">
      <c r="E22" s="393" t="s">
        <v>11</v>
      </c>
      <c r="F22" s="394"/>
      <c r="G22" s="397" t="s">
        <v>12</v>
      </c>
      <c r="H22" s="398"/>
      <c r="I22" s="399"/>
      <c r="J22" s="447" t="s">
        <v>13</v>
      </c>
      <c r="K22" s="447"/>
      <c r="L22" s="447"/>
      <c r="M22" s="452"/>
      <c r="N22" s="360" t="s">
        <v>14</v>
      </c>
      <c r="O22" s="361"/>
      <c r="P22" s="361"/>
      <c r="Q22" s="361"/>
      <c r="R22" s="361"/>
      <c r="S22" s="361"/>
      <c r="T22" s="361"/>
      <c r="U22" s="361"/>
      <c r="V22" s="362"/>
      <c r="W22" s="360" t="s">
        <v>15</v>
      </c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2"/>
      <c r="AP22" s="416" t="s">
        <v>16</v>
      </c>
      <c r="AQ22" s="417"/>
      <c r="AR22" s="417"/>
      <c r="AS22" s="417"/>
      <c r="AT22" s="417"/>
      <c r="AU22" s="417"/>
      <c r="AV22" s="417"/>
      <c r="AW22" s="417"/>
      <c r="AX22" s="417"/>
      <c r="AY22" s="417"/>
      <c r="AZ22" s="417"/>
      <c r="BA22" s="417"/>
      <c r="BB22" s="417"/>
      <c r="BC22" s="417"/>
      <c r="BD22" s="417"/>
      <c r="BE22" s="417"/>
      <c r="BF22" s="417"/>
      <c r="BG22" s="417"/>
      <c r="BH22" s="417"/>
      <c r="BI22" s="311" t="s">
        <v>17</v>
      </c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651" t="str">
        <f>IF(BJ25="","",IF(BJ25=AT25,"〇",""))</f>
        <v/>
      </c>
      <c r="BU22" s="334"/>
      <c r="BV22" s="334"/>
      <c r="BW22" s="335"/>
      <c r="BX22" s="263" t="s">
        <v>18</v>
      </c>
      <c r="BY22" s="246"/>
      <c r="BZ22" s="246"/>
      <c r="CA22" s="247"/>
      <c r="CB22" s="333" t="str">
        <f>IF(BJ25="","",IF(BJ25=AT25,"","〇"))</f>
        <v/>
      </c>
      <c r="CC22" s="334"/>
      <c r="CD22" s="334"/>
      <c r="CE22" s="474"/>
      <c r="CF22" s="234" t="s">
        <v>19</v>
      </c>
      <c r="CG22" s="235"/>
      <c r="CH22" s="235"/>
      <c r="CI22" s="236"/>
      <c r="CK22" s="18"/>
      <c r="CL22" s="18" t="s">
        <v>125</v>
      </c>
      <c r="CM22" s="18" t="s">
        <v>150</v>
      </c>
      <c r="CN22" s="18" t="s">
        <v>151</v>
      </c>
      <c r="CO22" s="18" t="s">
        <v>152</v>
      </c>
      <c r="CP22" s="18" t="s">
        <v>105</v>
      </c>
      <c r="CQ22" s="18" t="s">
        <v>106</v>
      </c>
      <c r="CS22" s="18" t="s">
        <v>90</v>
      </c>
      <c r="CT22" s="19" t="s">
        <v>43</v>
      </c>
      <c r="CU22" s="18" t="s">
        <v>175</v>
      </c>
      <c r="CV22" s="10"/>
      <c r="CW22" s="10" t="s">
        <v>129</v>
      </c>
      <c r="CX22" s="10" t="s">
        <v>130</v>
      </c>
      <c r="CY22" s="10" t="s">
        <v>130</v>
      </c>
      <c r="CZ22" s="10" t="s">
        <v>131</v>
      </c>
      <c r="DD22" s="18" t="s">
        <v>141</v>
      </c>
      <c r="DE22" s="18" t="s">
        <v>142</v>
      </c>
      <c r="DF22" s="18" t="s">
        <v>143</v>
      </c>
      <c r="DG22" s="18" t="s">
        <v>144</v>
      </c>
      <c r="DH22" s="10" t="s">
        <v>145</v>
      </c>
      <c r="DI22" s="18" t="s">
        <v>146</v>
      </c>
      <c r="DJ22" s="10" t="s">
        <v>224</v>
      </c>
      <c r="DK22" s="10"/>
      <c r="DL22" s="10"/>
    </row>
    <row r="23" spans="5:116" ht="8.1" customHeight="1">
      <c r="E23" s="395"/>
      <c r="F23" s="396"/>
      <c r="G23" s="400"/>
      <c r="H23" s="401"/>
      <c r="I23" s="402"/>
      <c r="J23" s="457"/>
      <c r="K23" s="457"/>
      <c r="L23" s="457"/>
      <c r="M23" s="454"/>
      <c r="N23" s="363"/>
      <c r="O23" s="364"/>
      <c r="P23" s="364"/>
      <c r="Q23" s="364"/>
      <c r="R23" s="364"/>
      <c r="S23" s="364"/>
      <c r="T23" s="364"/>
      <c r="U23" s="364"/>
      <c r="V23" s="365"/>
      <c r="W23" s="363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5"/>
      <c r="AP23" s="300"/>
      <c r="AQ23" s="622"/>
      <c r="AR23" s="622"/>
      <c r="AS23" s="622"/>
      <c r="AT23" s="622"/>
      <c r="AU23" s="622"/>
      <c r="AV23" s="622"/>
      <c r="AW23" s="622"/>
      <c r="AX23" s="622"/>
      <c r="AY23" s="622"/>
      <c r="AZ23" s="622"/>
      <c r="BA23" s="622"/>
      <c r="BB23" s="622"/>
      <c r="BC23" s="622"/>
      <c r="BD23" s="622"/>
      <c r="BE23" s="622"/>
      <c r="BF23" s="622"/>
      <c r="BG23" s="622"/>
      <c r="BH23" s="622"/>
      <c r="BI23" s="269"/>
      <c r="BJ23" s="310"/>
      <c r="BK23" s="310"/>
      <c r="BL23" s="310"/>
      <c r="BM23" s="310"/>
      <c r="BN23" s="310"/>
      <c r="BO23" s="310"/>
      <c r="BP23" s="310"/>
      <c r="BQ23" s="310"/>
      <c r="BR23" s="310"/>
      <c r="BS23" s="310"/>
      <c r="BT23" s="476"/>
      <c r="BU23" s="467"/>
      <c r="BV23" s="467"/>
      <c r="BW23" s="338"/>
      <c r="BX23" s="265"/>
      <c r="BY23" s="280"/>
      <c r="BZ23" s="280"/>
      <c r="CA23" s="250"/>
      <c r="CB23" s="336"/>
      <c r="CC23" s="467"/>
      <c r="CD23" s="467"/>
      <c r="CE23" s="475"/>
      <c r="CF23" s="237"/>
      <c r="CG23" s="482"/>
      <c r="CH23" s="482"/>
      <c r="CI23" s="239"/>
      <c r="CK23" s="18" t="s">
        <v>66</v>
      </c>
      <c r="CL23" s="18" t="s">
        <v>126</v>
      </c>
      <c r="CM23" s="18">
        <v>1</v>
      </c>
      <c r="CN23" s="18">
        <v>1</v>
      </c>
      <c r="CO23" s="18">
        <v>1</v>
      </c>
      <c r="CP23" s="18">
        <v>320</v>
      </c>
      <c r="CQ23" s="18">
        <v>45</v>
      </c>
      <c r="CS23" s="18" t="s">
        <v>153</v>
      </c>
      <c r="CT23" s="19" t="s">
        <v>132</v>
      </c>
      <c r="CU23" s="18" t="s">
        <v>154</v>
      </c>
      <c r="CV23" s="10" t="s">
        <v>244</v>
      </c>
      <c r="CW23" s="10"/>
      <c r="CX23" s="10"/>
      <c r="CY23" s="10"/>
      <c r="CZ23" s="10"/>
      <c r="DB23" s="13" t="s">
        <v>174</v>
      </c>
      <c r="DC23" s="78" t="s">
        <v>161</v>
      </c>
      <c r="DD23" s="21" t="s">
        <v>132</v>
      </c>
      <c r="DE23" s="18">
        <v>450</v>
      </c>
      <c r="DF23" s="18">
        <v>45</v>
      </c>
      <c r="DG23" s="20" t="s">
        <v>162</v>
      </c>
      <c r="DH23" s="11" t="s">
        <v>148</v>
      </c>
      <c r="DI23" s="18" t="s">
        <v>134</v>
      </c>
      <c r="DJ23" s="18" t="s">
        <v>225</v>
      </c>
      <c r="DK23" s="18" t="s">
        <v>134</v>
      </c>
      <c r="DL23" s="18" t="s">
        <v>135</v>
      </c>
    </row>
    <row r="24" spans="5:116" ht="8.1" customHeight="1">
      <c r="E24" s="395"/>
      <c r="F24" s="396"/>
      <c r="G24" s="400"/>
      <c r="H24" s="401"/>
      <c r="I24" s="402"/>
      <c r="J24" s="457"/>
      <c r="K24" s="457"/>
      <c r="L24" s="457"/>
      <c r="M24" s="454"/>
      <c r="N24" s="363"/>
      <c r="O24" s="364"/>
      <c r="P24" s="364"/>
      <c r="Q24" s="364"/>
      <c r="R24" s="364"/>
      <c r="S24" s="364"/>
      <c r="T24" s="364"/>
      <c r="U24" s="364"/>
      <c r="V24" s="365"/>
      <c r="W24" s="363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5"/>
      <c r="AP24" s="300"/>
      <c r="AQ24" s="622"/>
      <c r="AR24" s="622"/>
      <c r="AS24" s="622"/>
      <c r="AT24" s="622"/>
      <c r="AU24" s="622"/>
      <c r="AV24" s="622"/>
      <c r="AW24" s="622"/>
      <c r="AX24" s="622"/>
      <c r="AY24" s="622"/>
      <c r="AZ24" s="622"/>
      <c r="BA24" s="622"/>
      <c r="BB24" s="622"/>
      <c r="BC24" s="622"/>
      <c r="BD24" s="622"/>
      <c r="BE24" s="622"/>
      <c r="BF24" s="622"/>
      <c r="BG24" s="622"/>
      <c r="BH24" s="622"/>
      <c r="BI24" s="84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476"/>
      <c r="BU24" s="467"/>
      <c r="BV24" s="467"/>
      <c r="BW24" s="338"/>
      <c r="BX24" s="265"/>
      <c r="BY24" s="280"/>
      <c r="BZ24" s="280"/>
      <c r="CA24" s="250"/>
      <c r="CB24" s="336"/>
      <c r="CC24" s="467"/>
      <c r="CD24" s="467"/>
      <c r="CE24" s="475"/>
      <c r="CF24" s="237"/>
      <c r="CG24" s="482"/>
      <c r="CH24" s="482"/>
      <c r="CI24" s="239"/>
      <c r="CK24" s="10"/>
      <c r="CL24" s="18" t="s">
        <v>127</v>
      </c>
      <c r="CM24" s="18">
        <v>2</v>
      </c>
      <c r="CN24" s="18">
        <v>2</v>
      </c>
      <c r="CO24" s="18">
        <v>2</v>
      </c>
      <c r="CP24" s="18">
        <v>450</v>
      </c>
      <c r="CQ24" s="18">
        <v>60</v>
      </c>
      <c r="CS24" s="18" t="s">
        <v>155</v>
      </c>
      <c r="CT24" s="19" t="s">
        <v>133</v>
      </c>
      <c r="CU24" s="18" t="s">
        <v>156</v>
      </c>
      <c r="CV24" s="10" t="s">
        <v>245</v>
      </c>
      <c r="CW24" s="10"/>
      <c r="CX24" s="10"/>
      <c r="CY24" s="10"/>
      <c r="CZ24" s="10"/>
      <c r="DB24" s="13" t="s">
        <v>174</v>
      </c>
      <c r="DC24" s="13"/>
      <c r="DD24" s="21" t="s">
        <v>132</v>
      </c>
      <c r="DE24" s="18">
        <v>450</v>
      </c>
      <c r="DF24" s="18">
        <v>45</v>
      </c>
      <c r="DG24" s="20" t="s">
        <v>163</v>
      </c>
      <c r="DH24" s="11" t="s">
        <v>148</v>
      </c>
      <c r="DI24" s="18" t="s">
        <v>135</v>
      </c>
      <c r="DJ24" s="18" t="s">
        <v>225</v>
      </c>
      <c r="DK24" s="18" t="s">
        <v>134</v>
      </c>
      <c r="DL24" s="18" t="s">
        <v>135</v>
      </c>
    </row>
    <row r="25" spans="5:116" ht="8.1" customHeight="1">
      <c r="E25" s="395"/>
      <c r="F25" s="396"/>
      <c r="G25" s="400"/>
      <c r="H25" s="401"/>
      <c r="I25" s="402"/>
      <c r="J25" s="457"/>
      <c r="K25" s="457"/>
      <c r="L25" s="457"/>
      <c r="M25" s="454"/>
      <c r="N25" s="363"/>
      <c r="O25" s="364"/>
      <c r="P25" s="364"/>
      <c r="Q25" s="364"/>
      <c r="R25" s="364"/>
      <c r="S25" s="364"/>
      <c r="T25" s="364"/>
      <c r="U25" s="364"/>
      <c r="V25" s="365"/>
      <c r="W25" s="363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5"/>
      <c r="AP25" s="646" t="s">
        <v>20</v>
      </c>
      <c r="AQ25" s="647"/>
      <c r="AR25" s="647"/>
      <c r="AS25" s="647"/>
      <c r="AT25" s="650" t="str">
        <f>IF(OR(AH5="認定番号",AH5=""),"?",IF(DI64=0,"",DI64))</f>
        <v>?</v>
      </c>
      <c r="AU25" s="345"/>
      <c r="AV25" s="345"/>
      <c r="AW25" s="345"/>
      <c r="AX25" s="345"/>
      <c r="AY25" s="345"/>
      <c r="AZ25" s="345"/>
      <c r="BA25" s="345"/>
      <c r="BB25" s="345"/>
      <c r="BC25" s="345"/>
      <c r="BD25" s="345"/>
      <c r="BE25" s="614" t="s">
        <v>1</v>
      </c>
      <c r="BF25" s="614"/>
      <c r="BG25" s="614"/>
      <c r="BH25" s="86"/>
      <c r="BI25" s="84"/>
      <c r="BJ25" s="480"/>
      <c r="BK25" s="644"/>
      <c r="BL25" s="644"/>
      <c r="BM25" s="644"/>
      <c r="BN25" s="644"/>
      <c r="BO25" s="644"/>
      <c r="BP25" s="644"/>
      <c r="BQ25" s="310" t="s">
        <v>1</v>
      </c>
      <c r="BR25" s="310"/>
      <c r="BS25" s="85"/>
      <c r="BT25" s="476"/>
      <c r="BU25" s="467"/>
      <c r="BV25" s="467"/>
      <c r="BW25" s="338"/>
      <c r="BX25" s="265"/>
      <c r="BY25" s="280"/>
      <c r="BZ25" s="280"/>
      <c r="CA25" s="250"/>
      <c r="CB25" s="336"/>
      <c r="CC25" s="467"/>
      <c r="CD25" s="467"/>
      <c r="CE25" s="475"/>
      <c r="CF25" s="237"/>
      <c r="CG25" s="482"/>
      <c r="CH25" s="482"/>
      <c r="CI25" s="239"/>
      <c r="CK25" s="10" t="s">
        <v>128</v>
      </c>
      <c r="CL25" s="18" t="s">
        <v>107</v>
      </c>
      <c r="CM25" s="18">
        <v>3</v>
      </c>
      <c r="CN25" s="18">
        <v>3</v>
      </c>
      <c r="CO25" s="18">
        <v>3</v>
      </c>
      <c r="CP25" s="18">
        <v>600</v>
      </c>
      <c r="CQ25" s="18">
        <v>90</v>
      </c>
      <c r="CS25" s="18"/>
      <c r="CT25" s="19"/>
      <c r="CU25" s="18"/>
      <c r="CV25" s="10"/>
      <c r="CW25" s="10"/>
      <c r="CX25" s="10"/>
      <c r="CY25" s="10"/>
      <c r="CZ25" s="10"/>
      <c r="DB25" s="13" t="s">
        <v>174</v>
      </c>
      <c r="DC25" s="78" t="s">
        <v>161</v>
      </c>
      <c r="DD25" s="21" t="s">
        <v>132</v>
      </c>
      <c r="DE25" s="18">
        <v>450</v>
      </c>
      <c r="DF25" s="18">
        <v>60</v>
      </c>
      <c r="DG25" s="20" t="s">
        <v>162</v>
      </c>
      <c r="DH25" s="11" t="s">
        <v>148</v>
      </c>
      <c r="DI25" s="18" t="s">
        <v>134</v>
      </c>
      <c r="DJ25" s="18" t="s">
        <v>225</v>
      </c>
      <c r="DK25" s="18" t="s">
        <v>134</v>
      </c>
      <c r="DL25" s="18" t="s">
        <v>135</v>
      </c>
    </row>
    <row r="26" spans="5:116" ht="8.1" customHeight="1">
      <c r="E26" s="395"/>
      <c r="F26" s="396"/>
      <c r="G26" s="400"/>
      <c r="H26" s="401"/>
      <c r="I26" s="402"/>
      <c r="J26" s="457"/>
      <c r="K26" s="457"/>
      <c r="L26" s="457"/>
      <c r="M26" s="454"/>
      <c r="N26" s="363"/>
      <c r="O26" s="364"/>
      <c r="P26" s="364"/>
      <c r="Q26" s="364"/>
      <c r="R26" s="364"/>
      <c r="S26" s="364"/>
      <c r="T26" s="364"/>
      <c r="U26" s="364"/>
      <c r="V26" s="365"/>
      <c r="W26" s="363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65"/>
      <c r="AP26" s="648"/>
      <c r="AQ26" s="649"/>
      <c r="AR26" s="649"/>
      <c r="AS26" s="649"/>
      <c r="AT26" s="348"/>
      <c r="AU26" s="348"/>
      <c r="AV26" s="348"/>
      <c r="AW26" s="348"/>
      <c r="AX26" s="348"/>
      <c r="AY26" s="348"/>
      <c r="AZ26" s="348"/>
      <c r="BA26" s="348"/>
      <c r="BB26" s="348"/>
      <c r="BC26" s="348"/>
      <c r="BD26" s="348"/>
      <c r="BE26" s="615"/>
      <c r="BF26" s="615"/>
      <c r="BG26" s="615"/>
      <c r="BH26" s="87"/>
      <c r="BI26" s="84"/>
      <c r="BJ26" s="645"/>
      <c r="BK26" s="645"/>
      <c r="BL26" s="645"/>
      <c r="BM26" s="645"/>
      <c r="BN26" s="645"/>
      <c r="BO26" s="645"/>
      <c r="BP26" s="645"/>
      <c r="BQ26" s="261"/>
      <c r="BR26" s="261"/>
      <c r="BS26" s="60"/>
      <c r="BT26" s="476"/>
      <c r="BU26" s="467"/>
      <c r="BV26" s="467"/>
      <c r="BW26" s="338"/>
      <c r="BX26" s="265"/>
      <c r="BY26" s="280"/>
      <c r="BZ26" s="280"/>
      <c r="CA26" s="250"/>
      <c r="CB26" s="336"/>
      <c r="CC26" s="467"/>
      <c r="CD26" s="467"/>
      <c r="CE26" s="475"/>
      <c r="CF26" s="237"/>
      <c r="CG26" s="482"/>
      <c r="CH26" s="482"/>
      <c r="CI26" s="239"/>
      <c r="CK26" s="10"/>
      <c r="CL26" s="18"/>
      <c r="CM26" s="18">
        <v>4</v>
      </c>
      <c r="CN26" s="18">
        <v>4</v>
      </c>
      <c r="CO26" s="18">
        <v>4</v>
      </c>
      <c r="CP26" s="18">
        <v>750</v>
      </c>
      <c r="CQ26" s="18">
        <v>105</v>
      </c>
      <c r="CS26" s="10"/>
      <c r="CT26" s="12"/>
      <c r="CU26" s="10"/>
      <c r="CV26" s="10"/>
      <c r="CW26" s="10"/>
      <c r="CX26" s="10"/>
      <c r="CY26" s="10"/>
      <c r="CZ26" s="10"/>
      <c r="DB26" s="13" t="s">
        <v>174</v>
      </c>
      <c r="DC26" s="13"/>
      <c r="DD26" s="21" t="s">
        <v>132</v>
      </c>
      <c r="DE26" s="18">
        <v>450</v>
      </c>
      <c r="DF26" s="18">
        <v>60</v>
      </c>
      <c r="DG26" s="20" t="s">
        <v>163</v>
      </c>
      <c r="DH26" s="11" t="s">
        <v>148</v>
      </c>
      <c r="DI26" s="18" t="s">
        <v>135</v>
      </c>
      <c r="DJ26" s="18" t="s">
        <v>225</v>
      </c>
      <c r="DK26" s="18" t="s">
        <v>134</v>
      </c>
      <c r="DL26" s="18" t="s">
        <v>135</v>
      </c>
    </row>
    <row r="27" spans="5:116" ht="8.1" customHeight="1">
      <c r="E27" s="395"/>
      <c r="F27" s="396"/>
      <c r="G27" s="400"/>
      <c r="H27" s="401"/>
      <c r="I27" s="402"/>
      <c r="J27" s="652" t="s">
        <v>21</v>
      </c>
      <c r="K27" s="652"/>
      <c r="L27" s="652"/>
      <c r="M27" s="653"/>
      <c r="N27" s="360" t="s">
        <v>157</v>
      </c>
      <c r="O27" s="361"/>
      <c r="P27" s="361"/>
      <c r="Q27" s="361"/>
      <c r="R27" s="361"/>
      <c r="S27" s="361"/>
      <c r="T27" s="361"/>
      <c r="U27" s="361"/>
      <c r="V27" s="362"/>
      <c r="W27" s="567" t="s">
        <v>22</v>
      </c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8"/>
      <c r="AI27" s="568"/>
      <c r="AJ27" s="568"/>
      <c r="AK27" s="568"/>
      <c r="AL27" s="568"/>
      <c r="AM27" s="568"/>
      <c r="AN27" s="568"/>
      <c r="AO27" s="569"/>
      <c r="AP27" s="416" t="s">
        <v>23</v>
      </c>
      <c r="AQ27" s="417"/>
      <c r="AR27" s="417"/>
      <c r="AS27" s="417"/>
      <c r="AT27" s="417"/>
      <c r="AU27" s="417"/>
      <c r="AV27" s="417"/>
      <c r="AW27" s="417"/>
      <c r="AX27" s="417"/>
      <c r="AY27" s="417"/>
      <c r="AZ27" s="417"/>
      <c r="BA27" s="417"/>
      <c r="BB27" s="417"/>
      <c r="BC27" s="417"/>
      <c r="BD27" s="417"/>
      <c r="BE27" s="417"/>
      <c r="BF27" s="417"/>
      <c r="BG27" s="417"/>
      <c r="BH27" s="418"/>
      <c r="BI27" s="88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639"/>
      <c r="BU27" s="640"/>
      <c r="BV27" s="640"/>
      <c r="BW27" s="641"/>
      <c r="BX27" s="263" t="s">
        <v>18</v>
      </c>
      <c r="BY27" s="246"/>
      <c r="BZ27" s="246"/>
      <c r="CA27" s="246"/>
      <c r="CB27" s="548"/>
      <c r="CC27" s="549"/>
      <c r="CD27" s="549"/>
      <c r="CE27" s="550"/>
      <c r="CF27" s="234" t="s">
        <v>24</v>
      </c>
      <c r="CG27" s="235"/>
      <c r="CH27" s="235"/>
      <c r="CI27" s="236"/>
      <c r="CK27" s="13"/>
      <c r="CL27" s="28"/>
      <c r="CM27" s="18">
        <v>5</v>
      </c>
      <c r="CN27" s="18">
        <v>5</v>
      </c>
      <c r="CO27" s="18">
        <v>5</v>
      </c>
      <c r="CP27" s="18">
        <v>900</v>
      </c>
      <c r="CQ27" s="10"/>
      <c r="CS27" s="10"/>
      <c r="CT27" s="12"/>
      <c r="CU27" s="10"/>
      <c r="CV27" s="10"/>
      <c r="CW27" s="10"/>
      <c r="CX27" s="10"/>
      <c r="CY27" s="10"/>
      <c r="CZ27" s="10"/>
      <c r="DB27" s="13" t="s">
        <v>174</v>
      </c>
      <c r="DC27" s="78" t="s">
        <v>161</v>
      </c>
      <c r="DD27" s="21" t="s">
        <v>132</v>
      </c>
      <c r="DE27" s="18">
        <v>450</v>
      </c>
      <c r="DF27" s="18">
        <v>90</v>
      </c>
      <c r="DG27" s="20" t="s">
        <v>163</v>
      </c>
      <c r="DH27" s="11" t="s">
        <v>148</v>
      </c>
      <c r="DI27" s="18" t="s">
        <v>135</v>
      </c>
      <c r="DJ27" s="18" t="s">
        <v>225</v>
      </c>
      <c r="DK27" s="18" t="s">
        <v>134</v>
      </c>
      <c r="DL27" s="18" t="s">
        <v>135</v>
      </c>
    </row>
    <row r="28" spans="5:116" ht="8.1" customHeight="1">
      <c r="E28" s="395"/>
      <c r="F28" s="396"/>
      <c r="G28" s="400"/>
      <c r="H28" s="401"/>
      <c r="I28" s="402"/>
      <c r="J28" s="654"/>
      <c r="K28" s="654"/>
      <c r="L28" s="654"/>
      <c r="M28" s="655"/>
      <c r="N28" s="363"/>
      <c r="O28" s="364"/>
      <c r="P28" s="364"/>
      <c r="Q28" s="364"/>
      <c r="R28" s="364"/>
      <c r="S28" s="364"/>
      <c r="T28" s="364"/>
      <c r="U28" s="364"/>
      <c r="V28" s="365"/>
      <c r="W28" s="570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  <c r="AI28" s="571"/>
      <c r="AJ28" s="571"/>
      <c r="AK28" s="571"/>
      <c r="AL28" s="571"/>
      <c r="AM28" s="571"/>
      <c r="AN28" s="571"/>
      <c r="AO28" s="572"/>
      <c r="AP28" s="300"/>
      <c r="AQ28" s="622"/>
      <c r="AR28" s="622"/>
      <c r="AS28" s="622"/>
      <c r="AT28" s="622"/>
      <c r="AU28" s="622"/>
      <c r="AV28" s="622"/>
      <c r="AW28" s="622"/>
      <c r="AX28" s="622"/>
      <c r="AY28" s="622"/>
      <c r="AZ28" s="622"/>
      <c r="BA28" s="622"/>
      <c r="BB28" s="622"/>
      <c r="BC28" s="622"/>
      <c r="BD28" s="622"/>
      <c r="BE28" s="622"/>
      <c r="BF28" s="622"/>
      <c r="BG28" s="622"/>
      <c r="BH28" s="302"/>
      <c r="BI28" s="84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626"/>
      <c r="BU28" s="627"/>
      <c r="BV28" s="627"/>
      <c r="BW28" s="628"/>
      <c r="BX28" s="265"/>
      <c r="BY28" s="280"/>
      <c r="BZ28" s="280"/>
      <c r="CA28" s="280"/>
      <c r="CB28" s="551"/>
      <c r="CC28" s="535"/>
      <c r="CD28" s="535"/>
      <c r="CE28" s="552"/>
      <c r="CF28" s="237"/>
      <c r="CG28" s="482"/>
      <c r="CH28" s="482"/>
      <c r="CI28" s="239"/>
      <c r="CK28" s="20" t="s">
        <v>192</v>
      </c>
      <c r="CL28" s="28"/>
      <c r="CM28" s="18">
        <v>6</v>
      </c>
      <c r="CN28" s="18">
        <v>6</v>
      </c>
      <c r="CO28" s="18">
        <v>6</v>
      </c>
      <c r="CP28" s="18">
        <v>1000</v>
      </c>
      <c r="CQ28" s="10"/>
      <c r="CS28" s="10"/>
      <c r="CT28" s="12"/>
      <c r="CU28" s="10"/>
      <c r="CV28" s="10"/>
      <c r="CW28" s="10"/>
      <c r="CX28" s="10"/>
      <c r="CY28" s="10"/>
      <c r="CZ28" s="10"/>
      <c r="DB28" s="13" t="s">
        <v>174</v>
      </c>
      <c r="DC28" s="78" t="s">
        <v>161</v>
      </c>
      <c r="DD28" s="21" t="s">
        <v>132</v>
      </c>
      <c r="DE28" s="18">
        <v>450</v>
      </c>
      <c r="DF28" s="18">
        <v>105</v>
      </c>
      <c r="DG28" s="20" t="s">
        <v>163</v>
      </c>
      <c r="DH28" s="11" t="s">
        <v>148</v>
      </c>
      <c r="DI28" s="18" t="s">
        <v>135</v>
      </c>
      <c r="DJ28" s="18" t="s">
        <v>225</v>
      </c>
      <c r="DK28" s="18" t="s">
        <v>134</v>
      </c>
      <c r="DL28" s="18" t="s">
        <v>135</v>
      </c>
    </row>
    <row r="29" spans="5:116" ht="8.1" customHeight="1">
      <c r="E29" s="395"/>
      <c r="F29" s="396"/>
      <c r="G29" s="400"/>
      <c r="H29" s="401"/>
      <c r="I29" s="402"/>
      <c r="J29" s="654"/>
      <c r="K29" s="654"/>
      <c r="L29" s="654"/>
      <c r="M29" s="655"/>
      <c r="N29" s="363"/>
      <c r="O29" s="366"/>
      <c r="P29" s="366"/>
      <c r="Q29" s="366"/>
      <c r="R29" s="366"/>
      <c r="S29" s="366"/>
      <c r="T29" s="366"/>
      <c r="U29" s="366"/>
      <c r="V29" s="365"/>
      <c r="W29" s="570"/>
      <c r="X29" s="571"/>
      <c r="Y29" s="571"/>
      <c r="Z29" s="571"/>
      <c r="AA29" s="571"/>
      <c r="AB29" s="571"/>
      <c r="AC29" s="571"/>
      <c r="AD29" s="571"/>
      <c r="AE29" s="571"/>
      <c r="AF29" s="571"/>
      <c r="AG29" s="571"/>
      <c r="AH29" s="571"/>
      <c r="AI29" s="571"/>
      <c r="AJ29" s="571"/>
      <c r="AK29" s="571"/>
      <c r="AL29" s="571"/>
      <c r="AM29" s="571"/>
      <c r="AN29" s="571"/>
      <c r="AO29" s="572"/>
      <c r="AP29" s="636"/>
      <c r="AQ29" s="637"/>
      <c r="AR29" s="637"/>
      <c r="AS29" s="637"/>
      <c r="AT29" s="637"/>
      <c r="AU29" s="637"/>
      <c r="AV29" s="637"/>
      <c r="AW29" s="637"/>
      <c r="AX29" s="637"/>
      <c r="AY29" s="637"/>
      <c r="AZ29" s="637"/>
      <c r="BA29" s="637"/>
      <c r="BB29" s="637"/>
      <c r="BC29" s="637"/>
      <c r="BD29" s="637"/>
      <c r="BE29" s="637"/>
      <c r="BF29" s="637"/>
      <c r="BG29" s="637"/>
      <c r="BH29" s="638"/>
      <c r="BI29" s="90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626"/>
      <c r="BU29" s="627"/>
      <c r="BV29" s="627"/>
      <c r="BW29" s="628"/>
      <c r="BX29" s="642"/>
      <c r="BY29" s="643"/>
      <c r="BZ29" s="643"/>
      <c r="CA29" s="643"/>
      <c r="CB29" s="616"/>
      <c r="CC29" s="617"/>
      <c r="CD29" s="617"/>
      <c r="CE29" s="618"/>
      <c r="CF29" s="240"/>
      <c r="CG29" s="241"/>
      <c r="CH29" s="241"/>
      <c r="CI29" s="242"/>
      <c r="CK29" s="20" t="s">
        <v>193</v>
      </c>
      <c r="CL29" s="28"/>
      <c r="CM29" s="18">
        <v>7</v>
      </c>
      <c r="CN29" s="18">
        <v>7</v>
      </c>
      <c r="CO29" s="18">
        <v>7</v>
      </c>
      <c r="CP29" s="10"/>
      <c r="CQ29" s="10"/>
      <c r="CS29" s="10"/>
      <c r="CT29" s="12"/>
      <c r="CU29" s="10"/>
      <c r="CV29" s="10"/>
      <c r="CW29" s="10"/>
      <c r="CX29" s="10"/>
      <c r="CY29" s="10"/>
      <c r="CZ29" s="10"/>
      <c r="DB29" s="13" t="s">
        <v>174</v>
      </c>
      <c r="DC29" s="78" t="s">
        <v>161</v>
      </c>
      <c r="DD29" s="21" t="s">
        <v>132</v>
      </c>
      <c r="DE29" s="18">
        <v>600</v>
      </c>
      <c r="DF29" s="18">
        <v>45</v>
      </c>
      <c r="DG29" s="20" t="s">
        <v>162</v>
      </c>
      <c r="DH29" s="11" t="s">
        <v>148</v>
      </c>
      <c r="DI29" s="18" t="s">
        <v>134</v>
      </c>
      <c r="DJ29" s="18" t="s">
        <v>225</v>
      </c>
      <c r="DK29" s="18" t="s">
        <v>134</v>
      </c>
      <c r="DL29" s="18" t="s">
        <v>135</v>
      </c>
    </row>
    <row r="30" spans="5:116" ht="8.1" customHeight="1">
      <c r="E30" s="395"/>
      <c r="F30" s="396"/>
      <c r="G30" s="400"/>
      <c r="H30" s="401"/>
      <c r="I30" s="402"/>
      <c r="J30" s="654"/>
      <c r="K30" s="654"/>
      <c r="L30" s="654"/>
      <c r="M30" s="655"/>
      <c r="N30" s="367"/>
      <c r="O30" s="368"/>
      <c r="P30" s="368"/>
      <c r="Q30" s="368"/>
      <c r="R30" s="368"/>
      <c r="S30" s="368"/>
      <c r="T30" s="368"/>
      <c r="U30" s="368"/>
      <c r="V30" s="369"/>
      <c r="W30" s="570"/>
      <c r="X30" s="571"/>
      <c r="Y30" s="571"/>
      <c r="Z30" s="571"/>
      <c r="AA30" s="571"/>
      <c r="AB30" s="571"/>
      <c r="AC30" s="571"/>
      <c r="AD30" s="571"/>
      <c r="AE30" s="571"/>
      <c r="AF30" s="571"/>
      <c r="AG30" s="571"/>
      <c r="AH30" s="571"/>
      <c r="AI30" s="571"/>
      <c r="AJ30" s="571"/>
      <c r="AK30" s="571"/>
      <c r="AL30" s="571"/>
      <c r="AM30" s="571"/>
      <c r="AN30" s="571"/>
      <c r="AO30" s="572"/>
      <c r="AP30" s="619" t="s">
        <v>25</v>
      </c>
      <c r="AQ30" s="620"/>
      <c r="AR30" s="620"/>
      <c r="AS30" s="620"/>
      <c r="AT30" s="620"/>
      <c r="AU30" s="620"/>
      <c r="AV30" s="620"/>
      <c r="AW30" s="620"/>
      <c r="AX30" s="620"/>
      <c r="AY30" s="620"/>
      <c r="AZ30" s="620"/>
      <c r="BA30" s="620"/>
      <c r="BB30" s="620"/>
      <c r="BC30" s="620"/>
      <c r="BD30" s="620"/>
      <c r="BE30" s="620"/>
      <c r="BF30" s="620"/>
      <c r="BG30" s="620"/>
      <c r="BH30" s="621"/>
      <c r="BI30" s="84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626"/>
      <c r="BU30" s="627"/>
      <c r="BV30" s="627"/>
      <c r="BW30" s="628"/>
      <c r="BX30" s="265" t="s">
        <v>18</v>
      </c>
      <c r="BY30" s="467"/>
      <c r="BZ30" s="467"/>
      <c r="CA30" s="467"/>
      <c r="CB30" s="632"/>
      <c r="CC30" s="627"/>
      <c r="CD30" s="627"/>
      <c r="CE30" s="633"/>
      <c r="CF30" s="234" t="s">
        <v>24</v>
      </c>
      <c r="CG30" s="235"/>
      <c r="CH30" s="235"/>
      <c r="CI30" s="236"/>
      <c r="CK30" s="20"/>
      <c r="CL30" s="28"/>
      <c r="CM30" s="18">
        <v>8</v>
      </c>
      <c r="CN30" s="18">
        <v>8</v>
      </c>
      <c r="CO30" s="18">
        <v>8</v>
      </c>
      <c r="CP30" s="10"/>
      <c r="CQ30" s="10"/>
      <c r="DB30" s="13" t="s">
        <v>174</v>
      </c>
      <c r="DC30" s="78" t="s">
        <v>161</v>
      </c>
      <c r="DD30" s="21" t="s">
        <v>132</v>
      </c>
      <c r="DE30" s="18">
        <v>600</v>
      </c>
      <c r="DF30" s="18">
        <v>45</v>
      </c>
      <c r="DG30" s="20" t="s">
        <v>164</v>
      </c>
      <c r="DH30" s="11" t="s">
        <v>148</v>
      </c>
      <c r="DI30" s="18" t="s">
        <v>136</v>
      </c>
      <c r="DJ30" s="18" t="s">
        <v>226</v>
      </c>
      <c r="DK30" s="18" t="s">
        <v>136</v>
      </c>
      <c r="DL30" s="18" t="s">
        <v>137</v>
      </c>
    </row>
    <row r="31" spans="5:116" ht="8.1" customHeight="1">
      <c r="E31" s="395"/>
      <c r="F31" s="396"/>
      <c r="G31" s="400"/>
      <c r="H31" s="401"/>
      <c r="I31" s="402"/>
      <c r="J31" s="654"/>
      <c r="K31" s="654"/>
      <c r="L31" s="654"/>
      <c r="M31" s="655"/>
      <c r="N31" s="367"/>
      <c r="O31" s="368"/>
      <c r="P31" s="368"/>
      <c r="Q31" s="368"/>
      <c r="R31" s="368"/>
      <c r="S31" s="368"/>
      <c r="T31" s="368"/>
      <c r="U31" s="368"/>
      <c r="V31" s="369"/>
      <c r="W31" s="570"/>
      <c r="X31" s="571"/>
      <c r="Y31" s="571"/>
      <c r="Z31" s="571"/>
      <c r="AA31" s="571"/>
      <c r="AB31" s="571"/>
      <c r="AC31" s="571"/>
      <c r="AD31" s="571"/>
      <c r="AE31" s="571"/>
      <c r="AF31" s="571"/>
      <c r="AG31" s="571"/>
      <c r="AH31" s="571"/>
      <c r="AI31" s="571"/>
      <c r="AJ31" s="571"/>
      <c r="AK31" s="571"/>
      <c r="AL31" s="571"/>
      <c r="AM31" s="571"/>
      <c r="AN31" s="571"/>
      <c r="AO31" s="572"/>
      <c r="AP31" s="300"/>
      <c r="AQ31" s="622"/>
      <c r="AR31" s="622"/>
      <c r="AS31" s="622"/>
      <c r="AT31" s="622"/>
      <c r="AU31" s="622"/>
      <c r="AV31" s="622"/>
      <c r="AW31" s="622"/>
      <c r="AX31" s="622"/>
      <c r="AY31" s="622"/>
      <c r="AZ31" s="622"/>
      <c r="BA31" s="622"/>
      <c r="BB31" s="622"/>
      <c r="BC31" s="622"/>
      <c r="BD31" s="622"/>
      <c r="BE31" s="622"/>
      <c r="BF31" s="622"/>
      <c r="BG31" s="622"/>
      <c r="BH31" s="302"/>
      <c r="BI31" s="84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626"/>
      <c r="BU31" s="627"/>
      <c r="BV31" s="627"/>
      <c r="BW31" s="628"/>
      <c r="BX31" s="336"/>
      <c r="BY31" s="467"/>
      <c r="BZ31" s="467"/>
      <c r="CA31" s="467"/>
      <c r="CB31" s="632"/>
      <c r="CC31" s="627"/>
      <c r="CD31" s="627"/>
      <c r="CE31" s="633"/>
      <c r="CF31" s="237"/>
      <c r="CG31" s="482"/>
      <c r="CH31" s="482"/>
      <c r="CI31" s="239"/>
      <c r="CK31" s="52" t="s">
        <v>194</v>
      </c>
      <c r="CL31" s="28"/>
      <c r="CM31" s="18">
        <v>9</v>
      </c>
      <c r="CN31" s="18">
        <v>9</v>
      </c>
      <c r="CO31" s="18">
        <v>9</v>
      </c>
      <c r="CP31" s="10"/>
      <c r="CQ31" s="10"/>
      <c r="DB31" s="13" t="s">
        <v>174</v>
      </c>
      <c r="DC31" s="78" t="s">
        <v>161</v>
      </c>
      <c r="DD31" s="21" t="s">
        <v>132</v>
      </c>
      <c r="DE31" s="18">
        <v>600</v>
      </c>
      <c r="DF31" s="18">
        <v>60</v>
      </c>
      <c r="DG31" s="20" t="s">
        <v>162</v>
      </c>
      <c r="DH31" s="11" t="s">
        <v>148</v>
      </c>
      <c r="DI31" s="18" t="s">
        <v>134</v>
      </c>
      <c r="DJ31" s="18" t="s">
        <v>225</v>
      </c>
      <c r="DK31" s="18" t="s">
        <v>134</v>
      </c>
      <c r="DL31" s="18" t="s">
        <v>135</v>
      </c>
    </row>
    <row r="32" spans="5:116" ht="8.1" customHeight="1">
      <c r="E32" s="395"/>
      <c r="F32" s="396"/>
      <c r="G32" s="400"/>
      <c r="H32" s="401"/>
      <c r="I32" s="402"/>
      <c r="J32" s="656"/>
      <c r="K32" s="656"/>
      <c r="L32" s="656"/>
      <c r="M32" s="657"/>
      <c r="N32" s="370"/>
      <c r="O32" s="371"/>
      <c r="P32" s="371"/>
      <c r="Q32" s="371"/>
      <c r="R32" s="371"/>
      <c r="S32" s="371"/>
      <c r="T32" s="371"/>
      <c r="U32" s="371"/>
      <c r="V32" s="372"/>
      <c r="W32" s="573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4"/>
      <c r="AL32" s="574"/>
      <c r="AM32" s="574"/>
      <c r="AN32" s="574"/>
      <c r="AO32" s="575"/>
      <c r="AP32" s="623"/>
      <c r="AQ32" s="624"/>
      <c r="AR32" s="624"/>
      <c r="AS32" s="624"/>
      <c r="AT32" s="624"/>
      <c r="AU32" s="624"/>
      <c r="AV32" s="624"/>
      <c r="AW32" s="624"/>
      <c r="AX32" s="624"/>
      <c r="AY32" s="624"/>
      <c r="AZ32" s="624"/>
      <c r="BA32" s="624"/>
      <c r="BB32" s="624"/>
      <c r="BC32" s="624"/>
      <c r="BD32" s="624"/>
      <c r="BE32" s="624"/>
      <c r="BF32" s="624"/>
      <c r="BG32" s="624"/>
      <c r="BH32" s="625"/>
      <c r="BI32" s="92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629"/>
      <c r="BU32" s="630"/>
      <c r="BV32" s="630"/>
      <c r="BW32" s="631"/>
      <c r="BX32" s="339"/>
      <c r="BY32" s="340"/>
      <c r="BZ32" s="340"/>
      <c r="CA32" s="340"/>
      <c r="CB32" s="634"/>
      <c r="CC32" s="630"/>
      <c r="CD32" s="630"/>
      <c r="CE32" s="635"/>
      <c r="CF32" s="240"/>
      <c r="CG32" s="241"/>
      <c r="CH32" s="241"/>
      <c r="CI32" s="242"/>
      <c r="CK32" s="13"/>
      <c r="CL32" s="28"/>
      <c r="CM32" s="18">
        <v>10</v>
      </c>
      <c r="CN32" s="18">
        <v>10</v>
      </c>
      <c r="CO32" s="18">
        <v>10</v>
      </c>
      <c r="CP32" s="10"/>
      <c r="CQ32" s="10"/>
      <c r="DB32" s="13" t="s">
        <v>174</v>
      </c>
      <c r="DC32" s="78" t="s">
        <v>161</v>
      </c>
      <c r="DD32" s="21" t="s">
        <v>132</v>
      </c>
      <c r="DE32" s="18">
        <v>600</v>
      </c>
      <c r="DF32" s="18">
        <v>60</v>
      </c>
      <c r="DG32" s="20" t="s">
        <v>164</v>
      </c>
      <c r="DH32" s="11" t="s">
        <v>148</v>
      </c>
      <c r="DI32" s="18" t="s">
        <v>136</v>
      </c>
      <c r="DJ32" s="18" t="s">
        <v>226</v>
      </c>
      <c r="DK32" s="18" t="s">
        <v>136</v>
      </c>
      <c r="DL32" s="18" t="s">
        <v>137</v>
      </c>
    </row>
    <row r="33" spans="5:116" ht="8.1" customHeight="1">
      <c r="E33" s="395"/>
      <c r="F33" s="396"/>
      <c r="G33" s="400"/>
      <c r="H33" s="401"/>
      <c r="I33" s="402"/>
      <c r="J33" s="658" t="s">
        <v>69</v>
      </c>
      <c r="K33" s="652"/>
      <c r="L33" s="652"/>
      <c r="M33" s="653"/>
      <c r="N33" s="360" t="s">
        <v>70</v>
      </c>
      <c r="O33" s="361"/>
      <c r="P33" s="361"/>
      <c r="Q33" s="361"/>
      <c r="R33" s="361"/>
      <c r="S33" s="361"/>
      <c r="T33" s="361"/>
      <c r="U33" s="361"/>
      <c r="V33" s="362"/>
      <c r="W33" s="360" t="s">
        <v>168</v>
      </c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2"/>
      <c r="AP33" s="577" t="s">
        <v>240</v>
      </c>
      <c r="AQ33" s="662"/>
      <c r="AR33" s="662"/>
      <c r="AS33" s="662"/>
      <c r="AT33" s="662"/>
      <c r="AU33" s="662"/>
      <c r="AV33" s="662"/>
      <c r="AW33" s="662"/>
      <c r="AX33" s="662"/>
      <c r="AY33" s="662"/>
      <c r="AZ33" s="662"/>
      <c r="BA33" s="662"/>
      <c r="BB33" s="662"/>
      <c r="BC33" s="662"/>
      <c r="BD33" s="662"/>
      <c r="BE33" s="662"/>
      <c r="BF33" s="662"/>
      <c r="BG33" s="662"/>
      <c r="BH33" s="663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245" t="str">
        <f>IF(AND(CM63="〇",CM65="〇"),"〇","")</f>
        <v/>
      </c>
      <c r="BU33" s="246"/>
      <c r="BV33" s="246"/>
      <c r="BW33" s="247"/>
      <c r="BX33" s="333" t="str">
        <f>IF(AND(CM63="×",CM65="〇"),"〇","")</f>
        <v/>
      </c>
      <c r="BY33" s="334"/>
      <c r="BZ33" s="334"/>
      <c r="CA33" s="335"/>
      <c r="CB33" s="263" t="str">
        <f>IF(CM65="×","〇","")</f>
        <v/>
      </c>
      <c r="CC33" s="246"/>
      <c r="CD33" s="246"/>
      <c r="CE33" s="264"/>
      <c r="CF33" s="234" t="s">
        <v>186</v>
      </c>
      <c r="CG33" s="235"/>
      <c r="CH33" s="235"/>
      <c r="CI33" s="236"/>
      <c r="CK33" s="13"/>
      <c r="CL33" s="28"/>
      <c r="CM33" s="18">
        <v>11</v>
      </c>
      <c r="CN33" s="18">
        <v>11</v>
      </c>
      <c r="CO33" s="18">
        <v>11</v>
      </c>
      <c r="CP33" s="10"/>
      <c r="CQ33" s="10"/>
      <c r="DB33" s="13" t="s">
        <v>174</v>
      </c>
      <c r="DC33" s="78" t="s">
        <v>161</v>
      </c>
      <c r="DD33" s="19" t="s">
        <v>132</v>
      </c>
      <c r="DE33" s="18">
        <v>600</v>
      </c>
      <c r="DF33" s="18">
        <v>90</v>
      </c>
      <c r="DG33" s="20" t="s">
        <v>165</v>
      </c>
      <c r="DH33" s="11" t="s">
        <v>148</v>
      </c>
      <c r="DI33" s="18" t="s">
        <v>137</v>
      </c>
      <c r="DJ33" s="18" t="s">
        <v>226</v>
      </c>
      <c r="DK33" s="18" t="s">
        <v>136</v>
      </c>
      <c r="DL33" s="18" t="s">
        <v>137</v>
      </c>
    </row>
    <row r="34" spans="5:116" ht="8.1" customHeight="1">
      <c r="E34" s="395"/>
      <c r="F34" s="396"/>
      <c r="G34" s="400"/>
      <c r="H34" s="401"/>
      <c r="I34" s="402"/>
      <c r="J34" s="659"/>
      <c r="K34" s="660"/>
      <c r="L34" s="660"/>
      <c r="M34" s="655"/>
      <c r="N34" s="363"/>
      <c r="O34" s="366"/>
      <c r="P34" s="366"/>
      <c r="Q34" s="366"/>
      <c r="R34" s="366"/>
      <c r="S34" s="366"/>
      <c r="T34" s="366"/>
      <c r="U34" s="366"/>
      <c r="V34" s="365"/>
      <c r="W34" s="363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5"/>
      <c r="AP34" s="664"/>
      <c r="AQ34" s="665"/>
      <c r="AR34" s="665"/>
      <c r="AS34" s="665"/>
      <c r="AT34" s="665"/>
      <c r="AU34" s="665"/>
      <c r="AV34" s="665"/>
      <c r="AW34" s="665"/>
      <c r="AX34" s="665"/>
      <c r="AY34" s="665"/>
      <c r="AZ34" s="665"/>
      <c r="BA34" s="665"/>
      <c r="BB34" s="665"/>
      <c r="BC34" s="665"/>
      <c r="BD34" s="665"/>
      <c r="BE34" s="665"/>
      <c r="BF34" s="665"/>
      <c r="BG34" s="665"/>
      <c r="BH34" s="666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248"/>
      <c r="BU34" s="249"/>
      <c r="BV34" s="249"/>
      <c r="BW34" s="250"/>
      <c r="BX34" s="336"/>
      <c r="BY34" s="337"/>
      <c r="BZ34" s="337"/>
      <c r="CA34" s="338"/>
      <c r="CB34" s="265"/>
      <c r="CC34" s="249"/>
      <c r="CD34" s="249"/>
      <c r="CE34" s="266"/>
      <c r="CF34" s="237"/>
      <c r="CG34" s="238"/>
      <c r="CH34" s="238"/>
      <c r="CI34" s="239"/>
      <c r="CK34" s="13"/>
      <c r="CL34" s="28"/>
      <c r="CM34" s="18">
        <v>12</v>
      </c>
      <c r="CN34" s="18">
        <v>12</v>
      </c>
      <c r="CO34" s="18">
        <v>12</v>
      </c>
      <c r="CP34" s="10"/>
      <c r="CQ34" s="10"/>
      <c r="DB34" s="13" t="s">
        <v>174</v>
      </c>
      <c r="DC34" s="78" t="s">
        <v>161</v>
      </c>
      <c r="DD34" s="19" t="s">
        <v>132</v>
      </c>
      <c r="DE34" s="18">
        <v>600</v>
      </c>
      <c r="DF34" s="18">
        <v>105</v>
      </c>
      <c r="DG34" s="20" t="s">
        <v>165</v>
      </c>
      <c r="DH34" s="11" t="s">
        <v>148</v>
      </c>
      <c r="DI34" s="18" t="s">
        <v>137</v>
      </c>
      <c r="DJ34" s="18" t="s">
        <v>226</v>
      </c>
      <c r="DK34" s="18" t="s">
        <v>136</v>
      </c>
      <c r="DL34" s="18" t="s">
        <v>137</v>
      </c>
    </row>
    <row r="35" spans="5:116" ht="8.1" customHeight="1">
      <c r="E35" s="395"/>
      <c r="F35" s="396"/>
      <c r="G35" s="400"/>
      <c r="H35" s="401"/>
      <c r="I35" s="402"/>
      <c r="J35" s="659"/>
      <c r="K35" s="660"/>
      <c r="L35" s="660"/>
      <c r="M35" s="655"/>
      <c r="N35" s="363"/>
      <c r="O35" s="366"/>
      <c r="P35" s="366"/>
      <c r="Q35" s="366"/>
      <c r="R35" s="366"/>
      <c r="S35" s="366"/>
      <c r="T35" s="366"/>
      <c r="U35" s="366"/>
      <c r="V35" s="365"/>
      <c r="W35" s="363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5"/>
      <c r="AP35" s="664"/>
      <c r="AQ35" s="665"/>
      <c r="AR35" s="665"/>
      <c r="AS35" s="665"/>
      <c r="AT35" s="665"/>
      <c r="AU35" s="665"/>
      <c r="AV35" s="665"/>
      <c r="AW35" s="665"/>
      <c r="AX35" s="665"/>
      <c r="AY35" s="665"/>
      <c r="AZ35" s="665"/>
      <c r="BA35" s="665"/>
      <c r="BB35" s="665"/>
      <c r="BC35" s="665"/>
      <c r="BD35" s="665"/>
      <c r="BE35" s="665"/>
      <c r="BF35" s="665"/>
      <c r="BG35" s="665"/>
      <c r="BH35" s="666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248"/>
      <c r="BU35" s="249"/>
      <c r="BV35" s="249"/>
      <c r="BW35" s="250"/>
      <c r="BX35" s="336"/>
      <c r="BY35" s="337"/>
      <c r="BZ35" s="337"/>
      <c r="CA35" s="338"/>
      <c r="CB35" s="265"/>
      <c r="CC35" s="249"/>
      <c r="CD35" s="249"/>
      <c r="CE35" s="266"/>
      <c r="CF35" s="237"/>
      <c r="CG35" s="238"/>
      <c r="CH35" s="238"/>
      <c r="CI35" s="239"/>
      <c r="CK35" s="13"/>
      <c r="CL35" s="28"/>
      <c r="CM35" s="18">
        <v>13</v>
      </c>
      <c r="CN35" s="18"/>
      <c r="CO35" s="18">
        <v>13</v>
      </c>
      <c r="CP35" s="10"/>
      <c r="CQ35" s="10"/>
      <c r="CR35" s="14"/>
      <c r="DB35" s="13" t="s">
        <v>174</v>
      </c>
      <c r="DC35" s="78" t="s">
        <v>161</v>
      </c>
      <c r="DD35" s="19" t="s">
        <v>132</v>
      </c>
      <c r="DE35" s="18">
        <v>750</v>
      </c>
      <c r="DF35" s="18">
        <v>45</v>
      </c>
      <c r="DG35" s="20" t="s">
        <v>164</v>
      </c>
      <c r="DH35" s="11" t="s">
        <v>148</v>
      </c>
      <c r="DI35" s="18" t="s">
        <v>136</v>
      </c>
      <c r="DJ35" s="18" t="s">
        <v>226</v>
      </c>
      <c r="DK35" s="18" t="s">
        <v>136</v>
      </c>
      <c r="DL35" s="18" t="s">
        <v>137</v>
      </c>
    </row>
    <row r="36" spans="5:116" ht="8.1" customHeight="1">
      <c r="E36" s="395"/>
      <c r="F36" s="396"/>
      <c r="G36" s="400"/>
      <c r="H36" s="401"/>
      <c r="I36" s="402"/>
      <c r="J36" s="659"/>
      <c r="K36" s="660"/>
      <c r="L36" s="660"/>
      <c r="M36" s="655"/>
      <c r="N36" s="363"/>
      <c r="O36" s="366"/>
      <c r="P36" s="366"/>
      <c r="Q36" s="366"/>
      <c r="R36" s="366"/>
      <c r="S36" s="366"/>
      <c r="T36" s="366"/>
      <c r="U36" s="366"/>
      <c r="V36" s="365"/>
      <c r="W36" s="363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5"/>
      <c r="AP36" s="664"/>
      <c r="AQ36" s="665"/>
      <c r="AR36" s="665"/>
      <c r="AS36" s="665"/>
      <c r="AT36" s="665"/>
      <c r="AU36" s="665"/>
      <c r="AV36" s="665"/>
      <c r="AW36" s="665"/>
      <c r="AX36" s="665"/>
      <c r="AY36" s="665"/>
      <c r="AZ36" s="665"/>
      <c r="BA36" s="665"/>
      <c r="BB36" s="665"/>
      <c r="BC36" s="665"/>
      <c r="BD36" s="665"/>
      <c r="BE36" s="665"/>
      <c r="BF36" s="665"/>
      <c r="BG36" s="665"/>
      <c r="BH36" s="666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248"/>
      <c r="BU36" s="249"/>
      <c r="BV36" s="249"/>
      <c r="BW36" s="250"/>
      <c r="BX36" s="336"/>
      <c r="BY36" s="337"/>
      <c r="BZ36" s="337"/>
      <c r="CA36" s="338"/>
      <c r="CB36" s="265"/>
      <c r="CC36" s="249"/>
      <c r="CD36" s="249"/>
      <c r="CE36" s="266"/>
      <c r="CF36" s="237"/>
      <c r="CG36" s="238"/>
      <c r="CH36" s="238"/>
      <c r="CI36" s="239"/>
      <c r="CL36" s="29"/>
      <c r="CM36" s="18">
        <v>14</v>
      </c>
      <c r="CN36" s="18"/>
      <c r="CO36" s="18">
        <v>14</v>
      </c>
      <c r="CP36" s="10"/>
      <c r="CQ36" s="10"/>
      <c r="CR36" s="14"/>
      <c r="DB36" s="13" t="s">
        <v>174</v>
      </c>
      <c r="DC36" s="78" t="s">
        <v>161</v>
      </c>
      <c r="DD36" s="19" t="s">
        <v>132</v>
      </c>
      <c r="DE36" s="18">
        <v>750</v>
      </c>
      <c r="DF36" s="18">
        <v>60</v>
      </c>
      <c r="DG36" s="20" t="s">
        <v>164</v>
      </c>
      <c r="DH36" s="11" t="s">
        <v>148</v>
      </c>
      <c r="DI36" s="18" t="s">
        <v>136</v>
      </c>
      <c r="DJ36" s="18" t="s">
        <v>226</v>
      </c>
      <c r="DK36" s="18" t="s">
        <v>136</v>
      </c>
      <c r="DL36" s="18" t="s">
        <v>137</v>
      </c>
    </row>
    <row r="37" spans="5:116" ht="8.1" customHeight="1">
      <c r="E37" s="395"/>
      <c r="F37" s="396"/>
      <c r="G37" s="400"/>
      <c r="H37" s="401"/>
      <c r="I37" s="402"/>
      <c r="J37" s="659"/>
      <c r="K37" s="660"/>
      <c r="L37" s="660"/>
      <c r="M37" s="655"/>
      <c r="N37" s="363"/>
      <c r="O37" s="366"/>
      <c r="P37" s="366"/>
      <c r="Q37" s="366"/>
      <c r="R37" s="366"/>
      <c r="S37" s="366"/>
      <c r="T37" s="366"/>
      <c r="U37" s="366"/>
      <c r="V37" s="365"/>
      <c r="W37" s="363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5"/>
      <c r="AP37" s="664"/>
      <c r="AQ37" s="665"/>
      <c r="AR37" s="665"/>
      <c r="AS37" s="665"/>
      <c r="AT37" s="665"/>
      <c r="AU37" s="665"/>
      <c r="AV37" s="665"/>
      <c r="AW37" s="665"/>
      <c r="AX37" s="665"/>
      <c r="AY37" s="665"/>
      <c r="AZ37" s="665"/>
      <c r="BA37" s="665"/>
      <c r="BB37" s="665"/>
      <c r="BC37" s="665"/>
      <c r="BD37" s="665"/>
      <c r="BE37" s="665"/>
      <c r="BF37" s="665"/>
      <c r="BG37" s="665"/>
      <c r="BH37" s="666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248"/>
      <c r="BU37" s="249"/>
      <c r="BV37" s="249"/>
      <c r="BW37" s="250"/>
      <c r="BX37" s="336"/>
      <c r="BY37" s="337"/>
      <c r="BZ37" s="337"/>
      <c r="CA37" s="338"/>
      <c r="CB37" s="265"/>
      <c r="CC37" s="249"/>
      <c r="CD37" s="249"/>
      <c r="CE37" s="266"/>
      <c r="CF37" s="237"/>
      <c r="CG37" s="238"/>
      <c r="CH37" s="238"/>
      <c r="CI37" s="239"/>
      <c r="CL37" s="29"/>
      <c r="CM37" s="18">
        <v>15</v>
      </c>
      <c r="CN37" s="18"/>
      <c r="CO37" s="18">
        <v>15</v>
      </c>
      <c r="CP37" s="10"/>
      <c r="CQ37" s="10"/>
      <c r="CR37" s="14"/>
      <c r="DB37" s="13" t="s">
        <v>174</v>
      </c>
      <c r="DC37" s="78" t="s">
        <v>161</v>
      </c>
      <c r="DD37" s="19" t="s">
        <v>132</v>
      </c>
      <c r="DE37" s="18">
        <v>750</v>
      </c>
      <c r="DF37" s="18">
        <v>90</v>
      </c>
      <c r="DG37" s="20" t="s">
        <v>165</v>
      </c>
      <c r="DH37" s="11" t="s">
        <v>148</v>
      </c>
      <c r="DI37" s="18" t="s">
        <v>137</v>
      </c>
      <c r="DJ37" s="18" t="s">
        <v>226</v>
      </c>
      <c r="DK37" s="18" t="s">
        <v>136</v>
      </c>
      <c r="DL37" s="18" t="s">
        <v>137</v>
      </c>
    </row>
    <row r="38" spans="5:116" ht="8.1" customHeight="1">
      <c r="E38" s="395"/>
      <c r="F38" s="396"/>
      <c r="G38" s="400"/>
      <c r="H38" s="401"/>
      <c r="I38" s="402"/>
      <c r="J38" s="659"/>
      <c r="K38" s="660"/>
      <c r="L38" s="660"/>
      <c r="M38" s="655"/>
      <c r="N38" s="363"/>
      <c r="O38" s="366"/>
      <c r="P38" s="366"/>
      <c r="Q38" s="366"/>
      <c r="R38" s="366"/>
      <c r="S38" s="366"/>
      <c r="T38" s="366"/>
      <c r="U38" s="366"/>
      <c r="V38" s="365"/>
      <c r="W38" s="363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5"/>
      <c r="AP38" s="301" t="s">
        <v>78</v>
      </c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2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248"/>
      <c r="BU38" s="249"/>
      <c r="BV38" s="249"/>
      <c r="BW38" s="250"/>
      <c r="BX38" s="336"/>
      <c r="BY38" s="337"/>
      <c r="BZ38" s="337"/>
      <c r="CA38" s="338"/>
      <c r="CB38" s="265"/>
      <c r="CC38" s="249"/>
      <c r="CD38" s="249"/>
      <c r="CE38" s="266"/>
      <c r="CF38" s="237"/>
      <c r="CG38" s="238"/>
      <c r="CH38" s="238"/>
      <c r="CI38" s="239"/>
      <c r="CL38" s="29"/>
      <c r="CM38" s="18">
        <v>16</v>
      </c>
      <c r="CN38" s="18"/>
      <c r="CO38" s="18">
        <v>16</v>
      </c>
      <c r="CP38" s="10"/>
      <c r="CQ38" s="10"/>
      <c r="CR38" s="14"/>
      <c r="DB38" s="13" t="s">
        <v>174</v>
      </c>
      <c r="DC38" s="78" t="s">
        <v>161</v>
      </c>
      <c r="DD38" s="19" t="s">
        <v>132</v>
      </c>
      <c r="DE38" s="18">
        <v>750</v>
      </c>
      <c r="DF38" s="18">
        <v>105</v>
      </c>
      <c r="DG38" s="20" t="s">
        <v>165</v>
      </c>
      <c r="DH38" s="11" t="s">
        <v>148</v>
      </c>
      <c r="DI38" s="18" t="s">
        <v>137</v>
      </c>
      <c r="DJ38" s="18" t="s">
        <v>226</v>
      </c>
      <c r="DK38" s="18" t="s">
        <v>136</v>
      </c>
      <c r="DL38" s="18" t="s">
        <v>137</v>
      </c>
    </row>
    <row r="39" spans="5:116" ht="8.1" customHeight="1">
      <c r="E39" s="395"/>
      <c r="F39" s="396"/>
      <c r="G39" s="400"/>
      <c r="H39" s="401"/>
      <c r="I39" s="402"/>
      <c r="J39" s="659"/>
      <c r="K39" s="660"/>
      <c r="L39" s="660"/>
      <c r="M39" s="655"/>
      <c r="N39" s="363"/>
      <c r="O39" s="366"/>
      <c r="P39" s="366"/>
      <c r="Q39" s="366"/>
      <c r="R39" s="366"/>
      <c r="S39" s="366"/>
      <c r="T39" s="366"/>
      <c r="U39" s="366"/>
      <c r="V39" s="365"/>
      <c r="W39" s="363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5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2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248"/>
      <c r="BU39" s="249"/>
      <c r="BV39" s="249"/>
      <c r="BW39" s="250"/>
      <c r="BX39" s="336"/>
      <c r="BY39" s="337"/>
      <c r="BZ39" s="337"/>
      <c r="CA39" s="338"/>
      <c r="CB39" s="265"/>
      <c r="CC39" s="249"/>
      <c r="CD39" s="249"/>
      <c r="CE39" s="266"/>
      <c r="CF39" s="237"/>
      <c r="CG39" s="238"/>
      <c r="CH39" s="238"/>
      <c r="CI39" s="239"/>
      <c r="CK39" s="13"/>
      <c r="CL39" s="28"/>
      <c r="CM39" s="18">
        <v>17</v>
      </c>
      <c r="CN39" s="18"/>
      <c r="CO39" s="18">
        <v>17</v>
      </c>
      <c r="CP39" s="10"/>
      <c r="CQ39" s="10"/>
      <c r="CR39" s="14"/>
      <c r="DB39" s="13" t="s">
        <v>174</v>
      </c>
      <c r="DC39" s="78" t="s">
        <v>161</v>
      </c>
      <c r="DD39" s="19" t="s">
        <v>133</v>
      </c>
      <c r="DE39" s="18">
        <v>900</v>
      </c>
      <c r="DF39" s="18">
        <v>45</v>
      </c>
      <c r="DG39" s="20" t="s">
        <v>164</v>
      </c>
      <c r="DH39" s="11" t="s">
        <v>148</v>
      </c>
      <c r="DI39" s="18" t="s">
        <v>136</v>
      </c>
      <c r="DJ39" s="18" t="s">
        <v>226</v>
      </c>
      <c r="DK39" s="18" t="s">
        <v>136</v>
      </c>
      <c r="DL39" s="18" t="s">
        <v>137</v>
      </c>
    </row>
    <row r="40" spans="5:116" ht="8.1" customHeight="1">
      <c r="E40" s="395"/>
      <c r="F40" s="396"/>
      <c r="G40" s="400"/>
      <c r="H40" s="401"/>
      <c r="I40" s="402"/>
      <c r="J40" s="659"/>
      <c r="K40" s="660"/>
      <c r="L40" s="660"/>
      <c r="M40" s="655"/>
      <c r="N40" s="363"/>
      <c r="O40" s="366"/>
      <c r="P40" s="366"/>
      <c r="Q40" s="366"/>
      <c r="R40" s="366"/>
      <c r="S40" s="366"/>
      <c r="T40" s="366"/>
      <c r="U40" s="366"/>
      <c r="V40" s="365"/>
      <c r="W40" s="363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5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2"/>
      <c r="BI40" s="272" t="s">
        <v>73</v>
      </c>
      <c r="BJ40" s="272"/>
      <c r="BK40" s="272"/>
      <c r="BL40" s="272"/>
      <c r="BM40" s="273"/>
      <c r="BN40" s="273"/>
      <c r="BO40" s="273"/>
      <c r="BP40" s="273"/>
      <c r="BQ40" s="305" t="s">
        <v>39</v>
      </c>
      <c r="BR40" s="305"/>
      <c r="BS40" s="305"/>
      <c r="BT40" s="248"/>
      <c r="BU40" s="249"/>
      <c r="BV40" s="249"/>
      <c r="BW40" s="250"/>
      <c r="BX40" s="336"/>
      <c r="BY40" s="337"/>
      <c r="BZ40" s="337"/>
      <c r="CA40" s="338"/>
      <c r="CB40" s="265"/>
      <c r="CC40" s="249"/>
      <c r="CD40" s="249"/>
      <c r="CE40" s="266"/>
      <c r="CF40" s="237"/>
      <c r="CG40" s="238"/>
      <c r="CH40" s="238"/>
      <c r="CI40" s="239"/>
      <c r="CK40" s="13"/>
      <c r="CL40" s="28"/>
      <c r="CM40" s="18">
        <v>18</v>
      </c>
      <c r="CN40" s="18"/>
      <c r="CO40" s="18">
        <v>18</v>
      </c>
      <c r="CP40" s="10"/>
      <c r="CQ40" s="10"/>
      <c r="CR40" s="14"/>
      <c r="DB40" s="13" t="s">
        <v>174</v>
      </c>
      <c r="DC40" s="78" t="s">
        <v>161</v>
      </c>
      <c r="DD40" s="19" t="s">
        <v>133</v>
      </c>
      <c r="DE40" s="18">
        <v>900</v>
      </c>
      <c r="DF40" s="18">
        <v>60</v>
      </c>
      <c r="DG40" s="20" t="s">
        <v>164</v>
      </c>
      <c r="DH40" s="11" t="s">
        <v>148</v>
      </c>
      <c r="DI40" s="18" t="s">
        <v>136</v>
      </c>
      <c r="DJ40" s="18" t="s">
        <v>226</v>
      </c>
      <c r="DK40" s="18" t="s">
        <v>136</v>
      </c>
      <c r="DL40" s="18" t="s">
        <v>137</v>
      </c>
    </row>
    <row r="41" spans="5:116" ht="8.1" customHeight="1">
      <c r="E41" s="395"/>
      <c r="F41" s="396"/>
      <c r="G41" s="400"/>
      <c r="H41" s="401"/>
      <c r="I41" s="402"/>
      <c r="J41" s="659"/>
      <c r="K41" s="660"/>
      <c r="L41" s="660"/>
      <c r="M41" s="655"/>
      <c r="N41" s="363"/>
      <c r="O41" s="366"/>
      <c r="P41" s="366"/>
      <c r="Q41" s="366"/>
      <c r="R41" s="366"/>
      <c r="S41" s="366"/>
      <c r="T41" s="366"/>
      <c r="U41" s="366"/>
      <c r="V41" s="365"/>
      <c r="W41" s="363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5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2"/>
      <c r="BI41" s="272"/>
      <c r="BJ41" s="272"/>
      <c r="BK41" s="272"/>
      <c r="BL41" s="272"/>
      <c r="BM41" s="274"/>
      <c r="BN41" s="274"/>
      <c r="BO41" s="274"/>
      <c r="BP41" s="274"/>
      <c r="BQ41" s="305"/>
      <c r="BR41" s="305"/>
      <c r="BS41" s="305"/>
      <c r="BT41" s="248"/>
      <c r="BU41" s="249"/>
      <c r="BV41" s="249"/>
      <c r="BW41" s="250"/>
      <c r="BX41" s="336"/>
      <c r="BY41" s="337"/>
      <c r="BZ41" s="337"/>
      <c r="CA41" s="338"/>
      <c r="CB41" s="265"/>
      <c r="CC41" s="249"/>
      <c r="CD41" s="249"/>
      <c r="CE41" s="266"/>
      <c r="CF41" s="237"/>
      <c r="CG41" s="238"/>
      <c r="CH41" s="238"/>
      <c r="CI41" s="239"/>
      <c r="CK41" s="13"/>
      <c r="CL41" s="28"/>
      <c r="CM41" s="18">
        <v>19</v>
      </c>
      <c r="CN41" s="18"/>
      <c r="CO41" s="18">
        <v>19</v>
      </c>
      <c r="CP41" s="10"/>
      <c r="CQ41" s="10"/>
      <c r="CR41" s="14"/>
      <c r="DB41" s="13" t="s">
        <v>174</v>
      </c>
      <c r="DC41" s="78" t="s">
        <v>161</v>
      </c>
      <c r="DD41" s="19" t="s">
        <v>133</v>
      </c>
      <c r="DE41" s="18">
        <v>900</v>
      </c>
      <c r="DF41" s="18">
        <v>90</v>
      </c>
      <c r="DG41" s="20" t="s">
        <v>165</v>
      </c>
      <c r="DH41" s="11" t="s">
        <v>148</v>
      </c>
      <c r="DI41" s="18" t="s">
        <v>137</v>
      </c>
      <c r="DJ41" s="18" t="s">
        <v>226</v>
      </c>
      <c r="DK41" s="18" t="s">
        <v>136</v>
      </c>
      <c r="DL41" s="18" t="s">
        <v>137</v>
      </c>
    </row>
    <row r="42" spans="5:116" ht="8.1" customHeight="1">
      <c r="E42" s="395"/>
      <c r="F42" s="396"/>
      <c r="G42" s="400"/>
      <c r="H42" s="401"/>
      <c r="I42" s="402"/>
      <c r="J42" s="659"/>
      <c r="K42" s="660"/>
      <c r="L42" s="660"/>
      <c r="M42" s="655"/>
      <c r="N42" s="363"/>
      <c r="O42" s="366"/>
      <c r="P42" s="366"/>
      <c r="Q42" s="366"/>
      <c r="R42" s="366"/>
      <c r="S42" s="366"/>
      <c r="T42" s="366"/>
      <c r="U42" s="366"/>
      <c r="V42" s="365"/>
      <c r="W42" s="363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5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2"/>
      <c r="BI42" s="96"/>
      <c r="BJ42" s="96"/>
      <c r="BK42" s="97"/>
      <c r="BL42" s="97"/>
      <c r="BM42" s="96"/>
      <c r="BN42" s="96"/>
      <c r="BO42" s="97"/>
      <c r="BP42" s="97"/>
      <c r="BQ42" s="97"/>
      <c r="BR42" s="97"/>
      <c r="BS42" s="98"/>
      <c r="BT42" s="248"/>
      <c r="BU42" s="249"/>
      <c r="BV42" s="249"/>
      <c r="BW42" s="250"/>
      <c r="BX42" s="336"/>
      <c r="BY42" s="337"/>
      <c r="BZ42" s="337"/>
      <c r="CA42" s="338"/>
      <c r="CB42" s="265"/>
      <c r="CC42" s="249"/>
      <c r="CD42" s="249"/>
      <c r="CE42" s="266"/>
      <c r="CF42" s="237"/>
      <c r="CG42" s="238"/>
      <c r="CH42" s="238"/>
      <c r="CI42" s="239"/>
      <c r="CK42" s="13"/>
      <c r="CL42" s="28"/>
      <c r="CM42" s="18">
        <v>20</v>
      </c>
      <c r="CN42" s="18"/>
      <c r="CO42" s="18">
        <v>20</v>
      </c>
      <c r="CP42" s="10"/>
      <c r="CQ42" s="10"/>
      <c r="CR42" s="14"/>
      <c r="DB42" s="13" t="s">
        <v>174</v>
      </c>
      <c r="DC42" s="78" t="s">
        <v>161</v>
      </c>
      <c r="DD42" s="19" t="s">
        <v>133</v>
      </c>
      <c r="DE42" s="18">
        <v>900</v>
      </c>
      <c r="DF42" s="18">
        <v>105</v>
      </c>
      <c r="DG42" s="20" t="s">
        <v>165</v>
      </c>
      <c r="DH42" s="11" t="s">
        <v>148</v>
      </c>
      <c r="DI42" s="18" t="s">
        <v>137</v>
      </c>
      <c r="DJ42" s="18" t="s">
        <v>226</v>
      </c>
      <c r="DK42" s="18" t="s">
        <v>136</v>
      </c>
      <c r="DL42" s="18" t="s">
        <v>137</v>
      </c>
    </row>
    <row r="43" spans="5:116" ht="8.1" customHeight="1">
      <c r="E43" s="395"/>
      <c r="F43" s="396"/>
      <c r="G43" s="400"/>
      <c r="H43" s="401"/>
      <c r="I43" s="402"/>
      <c r="J43" s="659"/>
      <c r="K43" s="660"/>
      <c r="L43" s="660"/>
      <c r="M43" s="655"/>
      <c r="N43" s="363"/>
      <c r="O43" s="366"/>
      <c r="P43" s="366"/>
      <c r="Q43" s="366"/>
      <c r="R43" s="366"/>
      <c r="S43" s="366"/>
      <c r="T43" s="366"/>
      <c r="U43" s="366"/>
      <c r="V43" s="365"/>
      <c r="W43" s="363"/>
      <c r="X43" s="366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5"/>
      <c r="AP43" s="304" t="s">
        <v>77</v>
      </c>
      <c r="AQ43" s="304"/>
      <c r="AR43" s="304"/>
      <c r="AS43" s="304"/>
      <c r="AT43" s="304"/>
      <c r="AU43" s="304"/>
      <c r="AV43" s="304"/>
      <c r="AW43" s="304"/>
      <c r="AX43" s="304"/>
      <c r="AY43" s="304"/>
      <c r="AZ43" s="298"/>
      <c r="BA43" s="298"/>
      <c r="BB43" s="298"/>
      <c r="BC43" s="298"/>
      <c r="BD43" s="298"/>
      <c r="BE43" s="306" t="s">
        <v>39</v>
      </c>
      <c r="BF43" s="306"/>
      <c r="BG43" s="306"/>
      <c r="BH43" s="99"/>
      <c r="BI43" s="272" t="s">
        <v>72</v>
      </c>
      <c r="BJ43" s="307"/>
      <c r="BK43" s="307"/>
      <c r="BL43" s="307"/>
      <c r="BM43" s="273"/>
      <c r="BN43" s="273"/>
      <c r="BO43" s="273"/>
      <c r="BP43" s="273"/>
      <c r="BQ43" s="275" t="s">
        <v>39</v>
      </c>
      <c r="BR43" s="275"/>
      <c r="BS43" s="276"/>
      <c r="BT43" s="248"/>
      <c r="BU43" s="249"/>
      <c r="BV43" s="249"/>
      <c r="BW43" s="250"/>
      <c r="BX43" s="336"/>
      <c r="BY43" s="337"/>
      <c r="BZ43" s="337"/>
      <c r="CA43" s="338"/>
      <c r="CB43" s="265"/>
      <c r="CC43" s="249"/>
      <c r="CD43" s="249"/>
      <c r="CE43" s="266"/>
      <c r="CF43" s="237"/>
      <c r="CG43" s="238"/>
      <c r="CH43" s="238"/>
      <c r="CI43" s="239"/>
      <c r="CK43" s="13"/>
      <c r="CL43" s="28"/>
      <c r="CM43" s="18">
        <v>21</v>
      </c>
      <c r="CN43" s="18"/>
      <c r="CO43" s="18">
        <v>21</v>
      </c>
      <c r="CP43" s="10"/>
      <c r="CQ43" s="10"/>
      <c r="CR43" s="14"/>
      <c r="DB43" s="13" t="s">
        <v>174</v>
      </c>
      <c r="DC43" s="78" t="s">
        <v>161</v>
      </c>
      <c r="DD43" s="19" t="s">
        <v>133</v>
      </c>
      <c r="DE43" s="18">
        <v>1000</v>
      </c>
      <c r="DF43" s="18">
        <v>45</v>
      </c>
      <c r="DG43" s="20" t="s">
        <v>164</v>
      </c>
      <c r="DH43" s="11" t="s">
        <v>148</v>
      </c>
      <c r="DI43" s="18" t="s">
        <v>136</v>
      </c>
      <c r="DJ43" s="18" t="s">
        <v>226</v>
      </c>
      <c r="DK43" s="18" t="s">
        <v>136</v>
      </c>
      <c r="DL43" s="18" t="s">
        <v>137</v>
      </c>
    </row>
    <row r="44" spans="5:116" ht="8.1" customHeight="1">
      <c r="E44" s="395"/>
      <c r="F44" s="396"/>
      <c r="G44" s="400"/>
      <c r="H44" s="401"/>
      <c r="I44" s="402"/>
      <c r="J44" s="659"/>
      <c r="K44" s="660"/>
      <c r="L44" s="660"/>
      <c r="M44" s="655"/>
      <c r="N44" s="363"/>
      <c r="O44" s="366"/>
      <c r="P44" s="366"/>
      <c r="Q44" s="366"/>
      <c r="R44" s="366"/>
      <c r="S44" s="366"/>
      <c r="T44" s="366"/>
      <c r="U44" s="366"/>
      <c r="V44" s="365"/>
      <c r="W44" s="363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5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299"/>
      <c r="BA44" s="299"/>
      <c r="BB44" s="299"/>
      <c r="BC44" s="299"/>
      <c r="BD44" s="299"/>
      <c r="BE44" s="306"/>
      <c r="BF44" s="306"/>
      <c r="BG44" s="306"/>
      <c r="BH44" s="99"/>
      <c r="BI44" s="272"/>
      <c r="BJ44" s="307"/>
      <c r="BK44" s="307"/>
      <c r="BL44" s="307"/>
      <c r="BM44" s="274"/>
      <c r="BN44" s="274"/>
      <c r="BO44" s="274"/>
      <c r="BP44" s="274"/>
      <c r="BQ44" s="275"/>
      <c r="BR44" s="275"/>
      <c r="BS44" s="276"/>
      <c r="BT44" s="248"/>
      <c r="BU44" s="249"/>
      <c r="BV44" s="249"/>
      <c r="BW44" s="250"/>
      <c r="BX44" s="336"/>
      <c r="BY44" s="337"/>
      <c r="BZ44" s="337"/>
      <c r="CA44" s="338"/>
      <c r="CB44" s="265"/>
      <c r="CC44" s="249"/>
      <c r="CD44" s="249"/>
      <c r="CE44" s="266"/>
      <c r="CF44" s="237"/>
      <c r="CG44" s="238"/>
      <c r="CH44" s="238"/>
      <c r="CI44" s="239"/>
      <c r="CK44" s="13"/>
      <c r="CL44" s="28"/>
      <c r="CM44" s="18">
        <v>22</v>
      </c>
      <c r="CN44" s="18"/>
      <c r="CO44" s="18">
        <v>22</v>
      </c>
      <c r="CP44" s="10"/>
      <c r="CQ44" s="10"/>
      <c r="CR44" s="14"/>
      <c r="DB44" s="13" t="s">
        <v>174</v>
      </c>
      <c r="DC44" s="78" t="s">
        <v>161</v>
      </c>
      <c r="DD44" s="19" t="s">
        <v>133</v>
      </c>
      <c r="DE44" s="18">
        <v>1000</v>
      </c>
      <c r="DF44" s="18">
        <v>60</v>
      </c>
      <c r="DG44" s="20" t="s">
        <v>164</v>
      </c>
      <c r="DH44" s="11" t="s">
        <v>148</v>
      </c>
      <c r="DI44" s="18" t="s">
        <v>136</v>
      </c>
      <c r="DJ44" s="18" t="s">
        <v>226</v>
      </c>
      <c r="DK44" s="18" t="s">
        <v>136</v>
      </c>
      <c r="DL44" s="18" t="s">
        <v>137</v>
      </c>
    </row>
    <row r="45" spans="5:116" ht="8.1" customHeight="1">
      <c r="E45" s="395"/>
      <c r="F45" s="396"/>
      <c r="G45" s="400"/>
      <c r="H45" s="401"/>
      <c r="I45" s="402"/>
      <c r="J45" s="659"/>
      <c r="K45" s="660"/>
      <c r="L45" s="660"/>
      <c r="M45" s="655"/>
      <c r="N45" s="363"/>
      <c r="O45" s="366"/>
      <c r="P45" s="366"/>
      <c r="Q45" s="366"/>
      <c r="R45" s="366"/>
      <c r="S45" s="366"/>
      <c r="T45" s="366"/>
      <c r="U45" s="366"/>
      <c r="V45" s="365"/>
      <c r="W45" s="363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5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99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248"/>
      <c r="BU45" s="249"/>
      <c r="BV45" s="249"/>
      <c r="BW45" s="250"/>
      <c r="BX45" s="336"/>
      <c r="BY45" s="337"/>
      <c r="BZ45" s="337"/>
      <c r="CA45" s="338"/>
      <c r="CB45" s="265"/>
      <c r="CC45" s="249"/>
      <c r="CD45" s="249"/>
      <c r="CE45" s="266"/>
      <c r="CF45" s="237"/>
      <c r="CG45" s="238"/>
      <c r="CH45" s="238"/>
      <c r="CI45" s="239"/>
      <c r="CK45" s="13"/>
      <c r="CL45" s="28"/>
      <c r="CM45" s="18">
        <v>23</v>
      </c>
      <c r="CN45" s="18"/>
      <c r="CO45" s="18">
        <v>23</v>
      </c>
      <c r="CP45" s="10"/>
      <c r="CQ45" s="10"/>
      <c r="CR45" s="14"/>
      <c r="DB45" s="13" t="s">
        <v>174</v>
      </c>
      <c r="DC45" s="78" t="s">
        <v>161</v>
      </c>
      <c r="DD45" s="19" t="s">
        <v>133</v>
      </c>
      <c r="DE45" s="18">
        <v>1000</v>
      </c>
      <c r="DF45" s="18">
        <v>90</v>
      </c>
      <c r="DG45" s="20" t="s">
        <v>165</v>
      </c>
      <c r="DH45" s="11" t="s">
        <v>148</v>
      </c>
      <c r="DI45" s="18" t="s">
        <v>137</v>
      </c>
      <c r="DJ45" s="18" t="s">
        <v>226</v>
      </c>
      <c r="DK45" s="18" t="s">
        <v>136</v>
      </c>
      <c r="DL45" s="18" t="s">
        <v>137</v>
      </c>
    </row>
    <row r="46" spans="5:116" ht="8.1" customHeight="1">
      <c r="E46" s="395"/>
      <c r="F46" s="396"/>
      <c r="G46" s="400"/>
      <c r="H46" s="401"/>
      <c r="I46" s="402"/>
      <c r="J46" s="659"/>
      <c r="K46" s="660"/>
      <c r="L46" s="660"/>
      <c r="M46" s="655"/>
      <c r="N46" s="363"/>
      <c r="O46" s="366"/>
      <c r="P46" s="366"/>
      <c r="Q46" s="366"/>
      <c r="R46" s="366"/>
      <c r="S46" s="366"/>
      <c r="T46" s="366"/>
      <c r="U46" s="366"/>
      <c r="V46" s="365"/>
      <c r="W46" s="363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5"/>
      <c r="AP46" s="304" t="s">
        <v>76</v>
      </c>
      <c r="AQ46" s="304"/>
      <c r="AR46" s="304"/>
      <c r="AS46" s="304"/>
      <c r="AT46" s="304"/>
      <c r="AU46" s="304"/>
      <c r="AV46" s="304"/>
      <c r="AW46" s="304"/>
      <c r="AX46" s="304"/>
      <c r="AY46" s="304"/>
      <c r="AZ46" s="298"/>
      <c r="BA46" s="298"/>
      <c r="BB46" s="298"/>
      <c r="BC46" s="298"/>
      <c r="BD46" s="298"/>
      <c r="BE46" s="306" t="s">
        <v>39</v>
      </c>
      <c r="BF46" s="306"/>
      <c r="BG46" s="306"/>
      <c r="BH46" s="95"/>
      <c r="BI46" s="272" t="s">
        <v>111</v>
      </c>
      <c r="BJ46" s="307"/>
      <c r="BK46" s="307"/>
      <c r="BL46" s="307"/>
      <c r="BM46" s="281" t="str">
        <f>IF(OR(BM40="",BM43=""),"",BM43-BM40)</f>
        <v/>
      </c>
      <c r="BN46" s="281"/>
      <c r="BO46" s="281"/>
      <c r="BP46" s="281"/>
      <c r="BQ46" s="275" t="s">
        <v>39</v>
      </c>
      <c r="BR46" s="275"/>
      <c r="BS46" s="276"/>
      <c r="BT46" s="248"/>
      <c r="BU46" s="249"/>
      <c r="BV46" s="249"/>
      <c r="BW46" s="250"/>
      <c r="BX46" s="336"/>
      <c r="BY46" s="337"/>
      <c r="BZ46" s="337"/>
      <c r="CA46" s="338"/>
      <c r="CB46" s="265"/>
      <c r="CC46" s="249"/>
      <c r="CD46" s="249"/>
      <c r="CE46" s="266"/>
      <c r="CF46" s="237"/>
      <c r="CG46" s="238"/>
      <c r="CH46" s="238"/>
      <c r="CI46" s="239"/>
      <c r="CK46" s="13"/>
      <c r="CL46" s="28"/>
      <c r="CM46" s="18">
        <v>24</v>
      </c>
      <c r="CN46" s="18"/>
      <c r="CO46" s="18">
        <v>24</v>
      </c>
      <c r="CP46" s="10"/>
      <c r="CQ46" s="10"/>
      <c r="CR46" s="14"/>
      <c r="DB46" s="13" t="s">
        <v>174</v>
      </c>
      <c r="DC46" s="78" t="s">
        <v>161</v>
      </c>
      <c r="DD46" s="19" t="s">
        <v>133</v>
      </c>
      <c r="DE46" s="18">
        <v>1000</v>
      </c>
      <c r="DF46" s="18">
        <v>105</v>
      </c>
      <c r="DG46" s="20" t="s">
        <v>165</v>
      </c>
      <c r="DH46" s="11" t="s">
        <v>148</v>
      </c>
      <c r="DI46" s="18" t="s">
        <v>137</v>
      </c>
      <c r="DJ46" s="18" t="s">
        <v>226</v>
      </c>
      <c r="DK46" s="18" t="s">
        <v>136</v>
      </c>
      <c r="DL46" s="18" t="s">
        <v>137</v>
      </c>
    </row>
    <row r="47" spans="5:116" ht="8.1" customHeight="1">
      <c r="E47" s="395"/>
      <c r="F47" s="396"/>
      <c r="G47" s="400"/>
      <c r="H47" s="401"/>
      <c r="I47" s="402"/>
      <c r="J47" s="659"/>
      <c r="K47" s="660"/>
      <c r="L47" s="660"/>
      <c r="M47" s="655"/>
      <c r="N47" s="363"/>
      <c r="O47" s="366"/>
      <c r="P47" s="366"/>
      <c r="Q47" s="366"/>
      <c r="R47" s="366"/>
      <c r="S47" s="366"/>
      <c r="T47" s="366"/>
      <c r="U47" s="366"/>
      <c r="V47" s="365"/>
      <c r="W47" s="363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5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299"/>
      <c r="BA47" s="299"/>
      <c r="BB47" s="299"/>
      <c r="BC47" s="299"/>
      <c r="BD47" s="299"/>
      <c r="BE47" s="306"/>
      <c r="BF47" s="306"/>
      <c r="BG47" s="306"/>
      <c r="BH47" s="95"/>
      <c r="BI47" s="272"/>
      <c r="BJ47" s="307"/>
      <c r="BK47" s="307"/>
      <c r="BL47" s="307"/>
      <c r="BM47" s="308"/>
      <c r="BN47" s="308"/>
      <c r="BO47" s="308"/>
      <c r="BP47" s="308"/>
      <c r="BQ47" s="275"/>
      <c r="BR47" s="275"/>
      <c r="BS47" s="276"/>
      <c r="BT47" s="248"/>
      <c r="BU47" s="249"/>
      <c r="BV47" s="249"/>
      <c r="BW47" s="250"/>
      <c r="BX47" s="336"/>
      <c r="BY47" s="337"/>
      <c r="BZ47" s="337"/>
      <c r="CA47" s="338"/>
      <c r="CB47" s="265"/>
      <c r="CC47" s="249"/>
      <c r="CD47" s="249"/>
      <c r="CE47" s="266"/>
      <c r="CF47" s="237"/>
      <c r="CG47" s="238"/>
      <c r="CH47" s="238"/>
      <c r="CI47" s="239"/>
      <c r="CK47" s="13"/>
      <c r="CL47" s="28"/>
      <c r="CM47" s="18">
        <v>25</v>
      </c>
      <c r="CN47" s="18"/>
      <c r="CO47" s="18">
        <v>25</v>
      </c>
      <c r="CP47" s="10"/>
      <c r="CQ47" s="10"/>
      <c r="CR47" s="14"/>
      <c r="DC47" s="13" t="s">
        <v>173</v>
      </c>
      <c r="DD47" s="19" t="s">
        <v>160</v>
      </c>
      <c r="DE47" s="18">
        <v>320</v>
      </c>
      <c r="DF47" s="18">
        <v>45</v>
      </c>
      <c r="DG47" s="20" t="s">
        <v>162</v>
      </c>
      <c r="DH47" s="11" t="s">
        <v>147</v>
      </c>
      <c r="DI47" s="18" t="s">
        <v>139</v>
      </c>
      <c r="DJ47" s="18" t="s">
        <v>227</v>
      </c>
      <c r="DK47" s="18" t="s">
        <v>139</v>
      </c>
      <c r="DL47" s="18" t="s">
        <v>140</v>
      </c>
    </row>
    <row r="48" spans="5:116" ht="8.1" customHeight="1">
      <c r="E48" s="395"/>
      <c r="F48" s="396"/>
      <c r="G48" s="400"/>
      <c r="H48" s="401"/>
      <c r="I48" s="402"/>
      <c r="J48" s="661"/>
      <c r="K48" s="656"/>
      <c r="L48" s="656"/>
      <c r="M48" s="657"/>
      <c r="N48" s="407"/>
      <c r="O48" s="408"/>
      <c r="P48" s="408"/>
      <c r="Q48" s="408"/>
      <c r="R48" s="408"/>
      <c r="S48" s="408"/>
      <c r="T48" s="408"/>
      <c r="U48" s="408"/>
      <c r="V48" s="446"/>
      <c r="W48" s="407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46"/>
      <c r="AP48" s="101"/>
      <c r="AQ48" s="101"/>
      <c r="AR48" s="101"/>
      <c r="AS48" s="101"/>
      <c r="AT48" s="101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1"/>
      <c r="BG48" s="101"/>
      <c r="BH48" s="103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5"/>
      <c r="BT48" s="251"/>
      <c r="BU48" s="252"/>
      <c r="BV48" s="252"/>
      <c r="BW48" s="253"/>
      <c r="BX48" s="339"/>
      <c r="BY48" s="340"/>
      <c r="BZ48" s="340"/>
      <c r="CA48" s="341"/>
      <c r="CB48" s="267"/>
      <c r="CC48" s="252"/>
      <c r="CD48" s="252"/>
      <c r="CE48" s="268"/>
      <c r="CF48" s="240"/>
      <c r="CG48" s="241"/>
      <c r="CH48" s="241"/>
      <c r="CI48" s="242"/>
      <c r="CK48" s="13"/>
      <c r="CL48" s="28"/>
      <c r="CM48" s="18">
        <v>26</v>
      </c>
      <c r="CN48" s="18"/>
      <c r="CO48" s="18">
        <v>26</v>
      </c>
      <c r="CP48" s="10"/>
      <c r="CQ48" s="10"/>
      <c r="CR48" s="14"/>
      <c r="DC48" s="13" t="s">
        <v>173</v>
      </c>
      <c r="DD48" s="19" t="s">
        <v>160</v>
      </c>
      <c r="DE48" s="18">
        <v>450</v>
      </c>
      <c r="DF48" s="18">
        <v>45</v>
      </c>
      <c r="DG48" s="20" t="s">
        <v>162</v>
      </c>
      <c r="DH48" s="11" t="s">
        <v>147</v>
      </c>
      <c r="DI48" s="18" t="s">
        <v>139</v>
      </c>
      <c r="DJ48" s="18" t="s">
        <v>227</v>
      </c>
      <c r="DK48" s="18" t="s">
        <v>139</v>
      </c>
      <c r="DL48" s="18" t="s">
        <v>140</v>
      </c>
    </row>
    <row r="49" spans="5:116" ht="8.1" customHeight="1">
      <c r="E49" s="395"/>
      <c r="F49" s="396"/>
      <c r="G49" s="400"/>
      <c r="H49" s="401"/>
      <c r="I49" s="402"/>
      <c r="J49" s="403" t="s">
        <v>26</v>
      </c>
      <c r="K49" s="398"/>
      <c r="L49" s="398"/>
      <c r="M49" s="404"/>
      <c r="N49" s="360" t="s">
        <v>27</v>
      </c>
      <c r="O49" s="361"/>
      <c r="P49" s="361"/>
      <c r="Q49" s="361"/>
      <c r="R49" s="361"/>
      <c r="S49" s="361"/>
      <c r="T49" s="361"/>
      <c r="U49" s="361"/>
      <c r="V49" s="361"/>
      <c r="W49" s="315" t="s">
        <v>169</v>
      </c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7"/>
      <c r="AP49" s="416" t="s">
        <v>241</v>
      </c>
      <c r="AQ49" s="609"/>
      <c r="AR49" s="609"/>
      <c r="AS49" s="609"/>
      <c r="AT49" s="609"/>
      <c r="AU49" s="609"/>
      <c r="AV49" s="609"/>
      <c r="AW49" s="609"/>
      <c r="AX49" s="609"/>
      <c r="AY49" s="609"/>
      <c r="AZ49" s="609"/>
      <c r="BA49" s="609"/>
      <c r="BB49" s="609"/>
      <c r="BC49" s="609"/>
      <c r="BD49" s="609"/>
      <c r="BE49" s="609"/>
      <c r="BF49" s="609"/>
      <c r="BG49" s="609"/>
      <c r="BH49" s="610"/>
      <c r="BI49" s="311" t="s">
        <v>112</v>
      </c>
      <c r="BJ49" s="255"/>
      <c r="BK49" s="255"/>
      <c r="BL49" s="255"/>
      <c r="BM49" s="255"/>
      <c r="BN49" s="255"/>
      <c r="BO49" s="255"/>
      <c r="BP49" s="255"/>
      <c r="BQ49" s="255"/>
      <c r="BR49" s="255"/>
      <c r="BS49" s="312"/>
      <c r="BT49" s="246" t="str">
        <f>IF(AND(CP77="〇",CQ77="〇"),"〇","")</f>
        <v/>
      </c>
      <c r="BU49" s="246"/>
      <c r="BV49" s="246"/>
      <c r="BW49" s="247"/>
      <c r="BX49" s="333" t="str">
        <f>IF(AND(CP77="×",CQ77="〇"),"〇","")</f>
        <v/>
      </c>
      <c r="BY49" s="334"/>
      <c r="BZ49" s="334"/>
      <c r="CA49" s="335"/>
      <c r="CB49" s="263" t="str">
        <f>IF(CQ77="×","〇","")</f>
        <v/>
      </c>
      <c r="CC49" s="246"/>
      <c r="CD49" s="246"/>
      <c r="CE49" s="264"/>
      <c r="CF49" s="234" t="s">
        <v>186</v>
      </c>
      <c r="CG49" s="235"/>
      <c r="CH49" s="235"/>
      <c r="CI49" s="236"/>
      <c r="CK49" s="13"/>
      <c r="CL49" s="28"/>
      <c r="CM49" s="18">
        <v>27</v>
      </c>
      <c r="CN49" s="18"/>
      <c r="CO49" s="18">
        <v>27</v>
      </c>
      <c r="CP49" s="10"/>
      <c r="CQ49" s="10"/>
      <c r="CR49" s="14"/>
      <c r="DC49" s="13" t="s">
        <v>173</v>
      </c>
      <c r="DD49" s="19" t="s">
        <v>160</v>
      </c>
      <c r="DE49" s="18">
        <v>450</v>
      </c>
      <c r="DF49" s="18">
        <v>60</v>
      </c>
      <c r="DG49" s="20" t="s">
        <v>162</v>
      </c>
      <c r="DH49" s="11" t="s">
        <v>147</v>
      </c>
      <c r="DI49" s="18" t="s">
        <v>139</v>
      </c>
      <c r="DJ49" s="18" t="s">
        <v>227</v>
      </c>
      <c r="DK49" s="18" t="s">
        <v>139</v>
      </c>
      <c r="DL49" s="18" t="s">
        <v>140</v>
      </c>
    </row>
    <row r="50" spans="5:116" ht="8.1" customHeight="1">
      <c r="E50" s="395"/>
      <c r="F50" s="396"/>
      <c r="G50" s="400"/>
      <c r="H50" s="401"/>
      <c r="I50" s="402"/>
      <c r="J50" s="405"/>
      <c r="K50" s="401"/>
      <c r="L50" s="401"/>
      <c r="M50" s="406"/>
      <c r="N50" s="363"/>
      <c r="O50" s="366"/>
      <c r="P50" s="366"/>
      <c r="Q50" s="366"/>
      <c r="R50" s="366"/>
      <c r="S50" s="366"/>
      <c r="T50" s="366"/>
      <c r="U50" s="366"/>
      <c r="V50" s="366"/>
      <c r="W50" s="318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20"/>
      <c r="AP50" s="611"/>
      <c r="AQ50" s="612"/>
      <c r="AR50" s="612"/>
      <c r="AS50" s="612"/>
      <c r="AT50" s="612"/>
      <c r="AU50" s="612"/>
      <c r="AV50" s="612"/>
      <c r="AW50" s="612"/>
      <c r="AX50" s="612"/>
      <c r="AY50" s="612"/>
      <c r="AZ50" s="612"/>
      <c r="BA50" s="612"/>
      <c r="BB50" s="612"/>
      <c r="BC50" s="612"/>
      <c r="BD50" s="612"/>
      <c r="BE50" s="612"/>
      <c r="BF50" s="612"/>
      <c r="BG50" s="612"/>
      <c r="BH50" s="613"/>
      <c r="BI50" s="269"/>
      <c r="BJ50" s="258"/>
      <c r="BK50" s="258"/>
      <c r="BL50" s="258"/>
      <c r="BM50" s="258"/>
      <c r="BN50" s="258"/>
      <c r="BO50" s="258"/>
      <c r="BP50" s="258"/>
      <c r="BQ50" s="258"/>
      <c r="BR50" s="258"/>
      <c r="BS50" s="270"/>
      <c r="BT50" s="249"/>
      <c r="BU50" s="249"/>
      <c r="BV50" s="249"/>
      <c r="BW50" s="250"/>
      <c r="BX50" s="336"/>
      <c r="BY50" s="337"/>
      <c r="BZ50" s="337"/>
      <c r="CA50" s="338"/>
      <c r="CB50" s="265"/>
      <c r="CC50" s="249"/>
      <c r="CD50" s="249"/>
      <c r="CE50" s="266"/>
      <c r="CF50" s="237"/>
      <c r="CG50" s="238"/>
      <c r="CH50" s="238"/>
      <c r="CI50" s="239"/>
      <c r="CK50" s="13"/>
      <c r="CL50" s="28"/>
      <c r="CM50" s="18">
        <v>28</v>
      </c>
      <c r="CN50" s="18"/>
      <c r="CO50" s="18">
        <v>28</v>
      </c>
      <c r="CP50" s="10"/>
      <c r="CQ50" s="10"/>
      <c r="CR50" s="14"/>
      <c r="DC50" s="13" t="s">
        <v>173</v>
      </c>
      <c r="DD50" s="19" t="s">
        <v>160</v>
      </c>
      <c r="DE50" s="18">
        <v>600</v>
      </c>
      <c r="DF50" s="18">
        <v>45</v>
      </c>
      <c r="DG50" s="20" t="s">
        <v>162</v>
      </c>
      <c r="DH50" s="11" t="s">
        <v>147</v>
      </c>
      <c r="DI50" s="18" t="s">
        <v>140</v>
      </c>
      <c r="DJ50" s="18" t="s">
        <v>227</v>
      </c>
      <c r="DK50" s="18" t="s">
        <v>139</v>
      </c>
      <c r="DL50" s="18" t="s">
        <v>140</v>
      </c>
    </row>
    <row r="51" spans="5:116" ht="8.1" customHeight="1">
      <c r="E51" s="395"/>
      <c r="F51" s="396"/>
      <c r="G51" s="400"/>
      <c r="H51" s="401"/>
      <c r="I51" s="402"/>
      <c r="J51" s="405"/>
      <c r="K51" s="401"/>
      <c r="L51" s="401"/>
      <c r="M51" s="406"/>
      <c r="N51" s="363"/>
      <c r="O51" s="366"/>
      <c r="P51" s="366"/>
      <c r="Q51" s="366"/>
      <c r="R51" s="366"/>
      <c r="S51" s="366"/>
      <c r="T51" s="366"/>
      <c r="U51" s="366"/>
      <c r="V51" s="366"/>
      <c r="W51" s="318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20"/>
      <c r="AP51" s="611"/>
      <c r="AQ51" s="612"/>
      <c r="AR51" s="612"/>
      <c r="AS51" s="612"/>
      <c r="AT51" s="612"/>
      <c r="AU51" s="612"/>
      <c r="AV51" s="612"/>
      <c r="AW51" s="612"/>
      <c r="AX51" s="612"/>
      <c r="AY51" s="612"/>
      <c r="AZ51" s="612"/>
      <c r="BA51" s="612"/>
      <c r="BB51" s="612"/>
      <c r="BC51" s="612"/>
      <c r="BD51" s="612"/>
      <c r="BE51" s="612"/>
      <c r="BF51" s="612"/>
      <c r="BG51" s="612"/>
      <c r="BH51" s="613"/>
      <c r="BI51" s="269" t="s">
        <v>74</v>
      </c>
      <c r="BJ51" s="258"/>
      <c r="BK51" s="258"/>
      <c r="BL51" s="119"/>
      <c r="BM51" s="277"/>
      <c r="BN51" s="277"/>
      <c r="BO51" s="277"/>
      <c r="BP51" s="277"/>
      <c r="BQ51" s="243" t="s">
        <v>115</v>
      </c>
      <c r="BR51" s="243"/>
      <c r="BS51" s="244"/>
      <c r="BT51" s="249"/>
      <c r="BU51" s="249"/>
      <c r="BV51" s="249"/>
      <c r="BW51" s="250"/>
      <c r="BX51" s="336"/>
      <c r="BY51" s="337"/>
      <c r="BZ51" s="337"/>
      <c r="CA51" s="338"/>
      <c r="CB51" s="265"/>
      <c r="CC51" s="249"/>
      <c r="CD51" s="249"/>
      <c r="CE51" s="266"/>
      <c r="CF51" s="237"/>
      <c r="CG51" s="238"/>
      <c r="CH51" s="238"/>
      <c r="CI51" s="239"/>
      <c r="CK51" s="13"/>
      <c r="CL51" s="28"/>
      <c r="CM51" s="18">
        <v>29</v>
      </c>
      <c r="CN51" s="18"/>
      <c r="CO51" s="18">
        <v>29</v>
      </c>
      <c r="CP51" s="10"/>
      <c r="CQ51" s="10"/>
      <c r="CR51" s="14"/>
      <c r="DC51" s="13" t="s">
        <v>173</v>
      </c>
      <c r="DD51" s="19" t="s">
        <v>160</v>
      </c>
      <c r="DE51" s="18">
        <v>600</v>
      </c>
      <c r="DF51" s="18">
        <v>60</v>
      </c>
      <c r="DG51" s="20" t="s">
        <v>162</v>
      </c>
      <c r="DH51" s="11" t="s">
        <v>147</v>
      </c>
      <c r="DI51" s="18" t="s">
        <v>140</v>
      </c>
      <c r="DJ51" s="18" t="s">
        <v>227</v>
      </c>
      <c r="DK51" s="18" t="s">
        <v>139</v>
      </c>
      <c r="DL51" s="18" t="s">
        <v>140</v>
      </c>
    </row>
    <row r="52" spans="5:116" ht="8.1" customHeight="1">
      <c r="E52" s="395"/>
      <c r="F52" s="396"/>
      <c r="G52" s="400"/>
      <c r="H52" s="401"/>
      <c r="I52" s="402"/>
      <c r="J52" s="405"/>
      <c r="K52" s="401"/>
      <c r="L52" s="401"/>
      <c r="M52" s="406"/>
      <c r="N52" s="363"/>
      <c r="O52" s="366"/>
      <c r="P52" s="366"/>
      <c r="Q52" s="366"/>
      <c r="R52" s="366"/>
      <c r="S52" s="366"/>
      <c r="T52" s="366"/>
      <c r="U52" s="366"/>
      <c r="V52" s="366"/>
      <c r="W52" s="318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20"/>
      <c r="AP52" s="611"/>
      <c r="AQ52" s="612"/>
      <c r="AR52" s="612"/>
      <c r="AS52" s="612"/>
      <c r="AT52" s="612"/>
      <c r="AU52" s="612"/>
      <c r="AV52" s="612"/>
      <c r="AW52" s="612"/>
      <c r="AX52" s="612"/>
      <c r="AY52" s="612"/>
      <c r="AZ52" s="612"/>
      <c r="BA52" s="612"/>
      <c r="BB52" s="612"/>
      <c r="BC52" s="612"/>
      <c r="BD52" s="612"/>
      <c r="BE52" s="612"/>
      <c r="BF52" s="612"/>
      <c r="BG52" s="612"/>
      <c r="BH52" s="613"/>
      <c r="BI52" s="269"/>
      <c r="BJ52" s="258"/>
      <c r="BK52" s="258"/>
      <c r="BL52" s="109"/>
      <c r="BM52" s="278"/>
      <c r="BN52" s="278"/>
      <c r="BO52" s="278"/>
      <c r="BP52" s="278"/>
      <c r="BQ52" s="243"/>
      <c r="BR52" s="243"/>
      <c r="BS52" s="244"/>
      <c r="BT52" s="249"/>
      <c r="BU52" s="249"/>
      <c r="BV52" s="249"/>
      <c r="BW52" s="250"/>
      <c r="BX52" s="336"/>
      <c r="BY52" s="337"/>
      <c r="BZ52" s="337"/>
      <c r="CA52" s="338"/>
      <c r="CB52" s="265"/>
      <c r="CC52" s="249"/>
      <c r="CD52" s="249"/>
      <c r="CE52" s="266"/>
      <c r="CF52" s="237"/>
      <c r="CG52" s="238"/>
      <c r="CH52" s="238"/>
      <c r="CI52" s="239"/>
      <c r="CK52" s="13"/>
      <c r="CL52" s="28"/>
      <c r="CM52" s="18">
        <v>30</v>
      </c>
      <c r="CN52" s="18"/>
      <c r="CO52" s="18">
        <v>30</v>
      </c>
      <c r="CP52" s="10"/>
      <c r="CQ52" s="10"/>
      <c r="CR52" s="14"/>
      <c r="DD52" s="24"/>
      <c r="DE52" s="22"/>
      <c r="DF52" s="22"/>
      <c r="DG52" s="23"/>
      <c r="DH52" s="11"/>
      <c r="DI52" s="22"/>
      <c r="DJ52" s="10"/>
      <c r="DK52" s="10"/>
      <c r="DL52" s="10"/>
    </row>
    <row r="53" spans="5:116" ht="8.1" customHeight="1">
      <c r="E53" s="395"/>
      <c r="F53" s="396"/>
      <c r="G53" s="400"/>
      <c r="H53" s="401"/>
      <c r="I53" s="402"/>
      <c r="J53" s="405"/>
      <c r="K53" s="401"/>
      <c r="L53" s="401"/>
      <c r="M53" s="406"/>
      <c r="N53" s="363"/>
      <c r="O53" s="366"/>
      <c r="P53" s="366"/>
      <c r="Q53" s="366"/>
      <c r="R53" s="366"/>
      <c r="S53" s="366"/>
      <c r="T53" s="366"/>
      <c r="U53" s="366"/>
      <c r="V53" s="366"/>
      <c r="W53" s="318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20"/>
      <c r="AP53" s="611"/>
      <c r="AQ53" s="612"/>
      <c r="AR53" s="612"/>
      <c r="AS53" s="612"/>
      <c r="AT53" s="612"/>
      <c r="AU53" s="612"/>
      <c r="AV53" s="612"/>
      <c r="AW53" s="612"/>
      <c r="AX53" s="612"/>
      <c r="AY53" s="612"/>
      <c r="AZ53" s="612"/>
      <c r="BA53" s="612"/>
      <c r="BB53" s="612"/>
      <c r="BC53" s="612"/>
      <c r="BD53" s="612"/>
      <c r="BE53" s="612"/>
      <c r="BF53" s="612"/>
      <c r="BG53" s="612"/>
      <c r="BH53" s="613"/>
      <c r="BI53" s="269" t="s">
        <v>75</v>
      </c>
      <c r="BJ53" s="258"/>
      <c r="BK53" s="258"/>
      <c r="BL53" s="119"/>
      <c r="BM53" s="277"/>
      <c r="BN53" s="277"/>
      <c r="BO53" s="277"/>
      <c r="BP53" s="277"/>
      <c r="BQ53" s="243" t="s">
        <v>115</v>
      </c>
      <c r="BR53" s="243"/>
      <c r="BS53" s="244"/>
      <c r="BT53" s="249"/>
      <c r="BU53" s="249"/>
      <c r="BV53" s="249"/>
      <c r="BW53" s="250"/>
      <c r="BX53" s="336"/>
      <c r="BY53" s="337"/>
      <c r="BZ53" s="337"/>
      <c r="CA53" s="338"/>
      <c r="CB53" s="265"/>
      <c r="CC53" s="249"/>
      <c r="CD53" s="249"/>
      <c r="CE53" s="266"/>
      <c r="CF53" s="237"/>
      <c r="CG53" s="238"/>
      <c r="CH53" s="238"/>
      <c r="CI53" s="239"/>
      <c r="CK53" s="13"/>
      <c r="CL53" s="28"/>
      <c r="CM53" s="18">
        <v>31</v>
      </c>
      <c r="CN53" s="18"/>
      <c r="CO53" s="18">
        <v>31</v>
      </c>
      <c r="CP53" s="10"/>
      <c r="CQ53" s="10"/>
      <c r="CR53" s="14"/>
      <c r="DD53" s="24"/>
      <c r="DE53" s="22"/>
      <c r="DF53" s="22"/>
      <c r="DG53" s="23"/>
      <c r="DH53" s="11"/>
      <c r="DI53" s="22"/>
      <c r="DJ53" s="10"/>
      <c r="DK53" s="10"/>
      <c r="DL53" s="10"/>
    </row>
    <row r="54" spans="5:116" ht="8.1" customHeight="1">
      <c r="E54" s="395"/>
      <c r="F54" s="396"/>
      <c r="G54" s="400"/>
      <c r="H54" s="401"/>
      <c r="I54" s="402"/>
      <c r="J54" s="405"/>
      <c r="K54" s="401"/>
      <c r="L54" s="401"/>
      <c r="M54" s="406"/>
      <c r="N54" s="363"/>
      <c r="O54" s="366"/>
      <c r="P54" s="366"/>
      <c r="Q54" s="366"/>
      <c r="R54" s="366"/>
      <c r="S54" s="366"/>
      <c r="T54" s="366"/>
      <c r="U54" s="366"/>
      <c r="V54" s="366"/>
      <c r="W54" s="318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20"/>
      <c r="AP54" s="301" t="s">
        <v>103</v>
      </c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2"/>
      <c r="BI54" s="269"/>
      <c r="BJ54" s="258"/>
      <c r="BK54" s="258"/>
      <c r="BL54" s="109"/>
      <c r="BM54" s="278"/>
      <c r="BN54" s="278"/>
      <c r="BO54" s="278"/>
      <c r="BP54" s="278"/>
      <c r="BQ54" s="243"/>
      <c r="BR54" s="243"/>
      <c r="BS54" s="244"/>
      <c r="BT54" s="249"/>
      <c r="BU54" s="249"/>
      <c r="BV54" s="249"/>
      <c r="BW54" s="250"/>
      <c r="BX54" s="336"/>
      <c r="BY54" s="337"/>
      <c r="BZ54" s="337"/>
      <c r="CA54" s="338"/>
      <c r="CB54" s="265"/>
      <c r="CC54" s="249"/>
      <c r="CD54" s="249"/>
      <c r="CE54" s="266"/>
      <c r="CF54" s="237"/>
      <c r="CG54" s="238"/>
      <c r="CH54" s="238"/>
      <c r="CI54" s="239"/>
      <c r="CK54" s="13"/>
      <c r="CL54" s="28"/>
      <c r="CM54" s="18">
        <v>32</v>
      </c>
      <c r="CN54" s="18"/>
      <c r="CO54" s="18"/>
      <c r="CP54" s="10"/>
      <c r="CQ54" s="10"/>
      <c r="CR54" s="14"/>
      <c r="DD54" s="24"/>
      <c r="DE54" s="22"/>
      <c r="DF54" s="22"/>
      <c r="DG54" s="23"/>
      <c r="DH54" s="11"/>
      <c r="DI54" s="22"/>
      <c r="DJ54" s="10"/>
      <c r="DK54" s="10"/>
      <c r="DL54" s="10"/>
    </row>
    <row r="55" spans="5:116" ht="8.1" customHeight="1">
      <c r="E55" s="395"/>
      <c r="F55" s="396"/>
      <c r="G55" s="400"/>
      <c r="H55" s="401"/>
      <c r="I55" s="402"/>
      <c r="J55" s="405"/>
      <c r="K55" s="401"/>
      <c r="L55" s="401"/>
      <c r="M55" s="406"/>
      <c r="N55" s="363"/>
      <c r="O55" s="366"/>
      <c r="P55" s="366"/>
      <c r="Q55" s="366"/>
      <c r="R55" s="366"/>
      <c r="S55" s="366"/>
      <c r="T55" s="366"/>
      <c r="U55" s="366"/>
      <c r="V55" s="366"/>
      <c r="W55" s="318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20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2"/>
      <c r="BI55" s="269" t="s">
        <v>113</v>
      </c>
      <c r="BJ55" s="258"/>
      <c r="BK55" s="258"/>
      <c r="BL55" s="258"/>
      <c r="BM55" s="258"/>
      <c r="BN55" s="258"/>
      <c r="BO55" s="258"/>
      <c r="BP55" s="258"/>
      <c r="BQ55" s="258"/>
      <c r="BR55" s="258"/>
      <c r="BS55" s="270"/>
      <c r="BT55" s="249"/>
      <c r="BU55" s="249"/>
      <c r="BV55" s="249"/>
      <c r="BW55" s="250"/>
      <c r="BX55" s="336"/>
      <c r="BY55" s="337"/>
      <c r="BZ55" s="337"/>
      <c r="CA55" s="338"/>
      <c r="CB55" s="265"/>
      <c r="CC55" s="249"/>
      <c r="CD55" s="249"/>
      <c r="CE55" s="266"/>
      <c r="CF55" s="237"/>
      <c r="CG55" s="238"/>
      <c r="CH55" s="238"/>
      <c r="CI55" s="239"/>
      <c r="CK55" s="13"/>
      <c r="CL55" s="28"/>
      <c r="CM55" s="18">
        <v>33</v>
      </c>
      <c r="CN55" s="18"/>
      <c r="CO55" s="18"/>
      <c r="CP55" s="10"/>
      <c r="CQ55" s="10"/>
      <c r="CR55" s="14"/>
      <c r="DB55" s="13" t="s">
        <v>174</v>
      </c>
      <c r="DD55" s="19" t="s">
        <v>133</v>
      </c>
      <c r="DE55" s="18">
        <v>750</v>
      </c>
      <c r="DF55" s="18">
        <v>45</v>
      </c>
      <c r="DG55" s="20" t="s">
        <v>164</v>
      </c>
      <c r="DH55" s="11" t="s">
        <v>149</v>
      </c>
      <c r="DI55" s="18" t="s">
        <v>136</v>
      </c>
      <c r="DJ55" s="18" t="s">
        <v>226</v>
      </c>
      <c r="DK55" s="18" t="s">
        <v>136</v>
      </c>
      <c r="DL55" s="18" t="s">
        <v>137</v>
      </c>
    </row>
    <row r="56" spans="5:116" ht="8.1" customHeight="1">
      <c r="E56" s="395"/>
      <c r="F56" s="396"/>
      <c r="G56" s="400"/>
      <c r="H56" s="401"/>
      <c r="I56" s="402"/>
      <c r="J56" s="405"/>
      <c r="K56" s="401"/>
      <c r="L56" s="401"/>
      <c r="M56" s="406"/>
      <c r="N56" s="363"/>
      <c r="O56" s="366"/>
      <c r="P56" s="366"/>
      <c r="Q56" s="366"/>
      <c r="R56" s="366"/>
      <c r="S56" s="366"/>
      <c r="T56" s="366"/>
      <c r="U56" s="366"/>
      <c r="V56" s="366"/>
      <c r="W56" s="318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20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2"/>
      <c r="BI56" s="269"/>
      <c r="BJ56" s="258"/>
      <c r="BK56" s="258"/>
      <c r="BL56" s="258"/>
      <c r="BM56" s="258"/>
      <c r="BN56" s="258"/>
      <c r="BO56" s="258"/>
      <c r="BP56" s="258"/>
      <c r="BQ56" s="258"/>
      <c r="BR56" s="258"/>
      <c r="BS56" s="270"/>
      <c r="BT56" s="249"/>
      <c r="BU56" s="249"/>
      <c r="BV56" s="249"/>
      <c r="BW56" s="250"/>
      <c r="BX56" s="336"/>
      <c r="BY56" s="337"/>
      <c r="BZ56" s="337"/>
      <c r="CA56" s="338"/>
      <c r="CB56" s="265"/>
      <c r="CC56" s="249"/>
      <c r="CD56" s="249"/>
      <c r="CE56" s="266"/>
      <c r="CF56" s="237"/>
      <c r="CG56" s="238"/>
      <c r="CH56" s="238"/>
      <c r="CI56" s="239"/>
      <c r="DB56" s="13" t="s">
        <v>174</v>
      </c>
      <c r="DC56" s="13"/>
      <c r="DD56" s="19" t="s">
        <v>133</v>
      </c>
      <c r="DE56" s="18">
        <v>750</v>
      </c>
      <c r="DF56" s="18">
        <v>60</v>
      </c>
      <c r="DG56" s="20" t="s">
        <v>164</v>
      </c>
      <c r="DH56" s="11" t="s">
        <v>149</v>
      </c>
      <c r="DI56" s="18" t="s">
        <v>136</v>
      </c>
      <c r="DJ56" s="18" t="s">
        <v>226</v>
      </c>
      <c r="DK56" s="18" t="s">
        <v>136</v>
      </c>
      <c r="DL56" s="18" t="s">
        <v>137</v>
      </c>
    </row>
    <row r="57" spans="5:116" ht="8.1" customHeight="1">
      <c r="E57" s="395"/>
      <c r="F57" s="396"/>
      <c r="G57" s="400"/>
      <c r="H57" s="401"/>
      <c r="I57" s="402"/>
      <c r="J57" s="405"/>
      <c r="K57" s="401"/>
      <c r="L57" s="401"/>
      <c r="M57" s="406"/>
      <c r="N57" s="363"/>
      <c r="O57" s="366"/>
      <c r="P57" s="366"/>
      <c r="Q57" s="366"/>
      <c r="R57" s="366"/>
      <c r="S57" s="366"/>
      <c r="T57" s="366"/>
      <c r="U57" s="366"/>
      <c r="V57" s="366"/>
      <c r="W57" s="318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20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2"/>
      <c r="BI57" s="269" t="s">
        <v>74</v>
      </c>
      <c r="BJ57" s="258"/>
      <c r="BK57" s="258"/>
      <c r="BL57" s="119"/>
      <c r="BM57" s="277"/>
      <c r="BN57" s="277"/>
      <c r="BO57" s="277"/>
      <c r="BP57" s="277"/>
      <c r="BQ57" s="243" t="s">
        <v>115</v>
      </c>
      <c r="BR57" s="243"/>
      <c r="BS57" s="244"/>
      <c r="BT57" s="249"/>
      <c r="BU57" s="249"/>
      <c r="BV57" s="249"/>
      <c r="BW57" s="250"/>
      <c r="BX57" s="336"/>
      <c r="BY57" s="337"/>
      <c r="BZ57" s="337"/>
      <c r="CA57" s="338"/>
      <c r="CB57" s="265"/>
      <c r="CC57" s="249"/>
      <c r="CD57" s="249"/>
      <c r="CE57" s="266"/>
      <c r="CF57" s="237"/>
      <c r="CG57" s="238"/>
      <c r="CH57" s="238"/>
      <c r="CI57" s="239"/>
      <c r="DB57" s="13" t="s">
        <v>174</v>
      </c>
      <c r="DC57" s="13"/>
      <c r="DD57" s="19" t="s">
        <v>133</v>
      </c>
      <c r="DE57" s="18">
        <v>1000</v>
      </c>
      <c r="DF57" s="18">
        <v>45</v>
      </c>
      <c r="DG57" s="20" t="s">
        <v>164</v>
      </c>
      <c r="DH57" s="11" t="s">
        <v>149</v>
      </c>
      <c r="DI57" s="18" t="s">
        <v>136</v>
      </c>
      <c r="DJ57" s="18" t="s">
        <v>226</v>
      </c>
      <c r="DK57" s="18" t="s">
        <v>136</v>
      </c>
      <c r="DL57" s="18" t="s">
        <v>137</v>
      </c>
    </row>
    <row r="58" spans="5:116" ht="8.1" customHeight="1">
      <c r="E58" s="395"/>
      <c r="F58" s="396"/>
      <c r="G58" s="400"/>
      <c r="H58" s="401"/>
      <c r="I58" s="402"/>
      <c r="J58" s="405"/>
      <c r="K58" s="401"/>
      <c r="L58" s="401"/>
      <c r="M58" s="406"/>
      <c r="N58" s="363"/>
      <c r="O58" s="366"/>
      <c r="P58" s="366"/>
      <c r="Q58" s="366"/>
      <c r="R58" s="366"/>
      <c r="S58" s="366"/>
      <c r="T58" s="366"/>
      <c r="U58" s="366"/>
      <c r="V58" s="366"/>
      <c r="W58" s="318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20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2"/>
      <c r="BI58" s="269"/>
      <c r="BJ58" s="258"/>
      <c r="BK58" s="258"/>
      <c r="BL58" s="109"/>
      <c r="BM58" s="278"/>
      <c r="BN58" s="278"/>
      <c r="BO58" s="278"/>
      <c r="BP58" s="278"/>
      <c r="BQ58" s="243"/>
      <c r="BR58" s="243"/>
      <c r="BS58" s="244"/>
      <c r="BT58" s="249"/>
      <c r="BU58" s="249"/>
      <c r="BV58" s="249"/>
      <c r="BW58" s="250"/>
      <c r="BX58" s="336"/>
      <c r="BY58" s="337"/>
      <c r="BZ58" s="337"/>
      <c r="CA58" s="338"/>
      <c r="CB58" s="265"/>
      <c r="CC58" s="249"/>
      <c r="CD58" s="249"/>
      <c r="CE58" s="266"/>
      <c r="CF58" s="237"/>
      <c r="CG58" s="238"/>
      <c r="CH58" s="238"/>
      <c r="CI58" s="239"/>
      <c r="DB58" s="13" t="s">
        <v>174</v>
      </c>
      <c r="DC58" s="13"/>
      <c r="DD58" s="19" t="s">
        <v>133</v>
      </c>
      <c r="DE58" s="18">
        <v>1000</v>
      </c>
      <c r="DF58" s="18">
        <v>60</v>
      </c>
      <c r="DG58" s="20" t="s">
        <v>164</v>
      </c>
      <c r="DH58" s="11" t="s">
        <v>149</v>
      </c>
      <c r="DI58" s="18" t="s">
        <v>136</v>
      </c>
      <c r="DJ58" s="18" t="s">
        <v>226</v>
      </c>
      <c r="DK58" s="18" t="s">
        <v>136</v>
      </c>
      <c r="DL58" s="18" t="s">
        <v>137</v>
      </c>
    </row>
    <row r="59" spans="5:116" ht="8.1" customHeight="1">
      <c r="E59" s="395"/>
      <c r="F59" s="396"/>
      <c r="G59" s="400"/>
      <c r="H59" s="401"/>
      <c r="I59" s="402"/>
      <c r="J59" s="405"/>
      <c r="K59" s="401"/>
      <c r="L59" s="401"/>
      <c r="M59" s="406"/>
      <c r="N59" s="363"/>
      <c r="O59" s="366"/>
      <c r="P59" s="366"/>
      <c r="Q59" s="366"/>
      <c r="R59" s="366"/>
      <c r="S59" s="366"/>
      <c r="T59" s="366"/>
      <c r="U59" s="366"/>
      <c r="V59" s="366"/>
      <c r="W59" s="318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20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2"/>
      <c r="BI59" s="269" t="s">
        <v>75</v>
      </c>
      <c r="BJ59" s="258"/>
      <c r="BK59" s="258"/>
      <c r="BL59" s="119"/>
      <c r="BM59" s="277"/>
      <c r="BN59" s="277"/>
      <c r="BO59" s="277"/>
      <c r="BP59" s="277"/>
      <c r="BQ59" s="243" t="s">
        <v>115</v>
      </c>
      <c r="BR59" s="243"/>
      <c r="BS59" s="244"/>
      <c r="BT59" s="249"/>
      <c r="BU59" s="249"/>
      <c r="BV59" s="249"/>
      <c r="BW59" s="250"/>
      <c r="BX59" s="336"/>
      <c r="BY59" s="337"/>
      <c r="BZ59" s="337"/>
      <c r="CA59" s="338"/>
      <c r="CB59" s="265"/>
      <c r="CC59" s="249"/>
      <c r="CD59" s="249"/>
      <c r="CE59" s="266"/>
      <c r="CF59" s="237"/>
      <c r="CG59" s="238"/>
      <c r="CH59" s="238"/>
      <c r="CI59" s="239"/>
      <c r="DD59" s="10"/>
      <c r="DE59" s="10"/>
      <c r="DF59" s="10"/>
      <c r="DG59" s="10"/>
      <c r="DH59" s="10"/>
      <c r="DI59" s="10"/>
      <c r="DJ59" s="10"/>
      <c r="DK59" s="10"/>
    </row>
    <row r="60" spans="5:116" ht="8.1" customHeight="1">
      <c r="E60" s="395"/>
      <c r="F60" s="396"/>
      <c r="G60" s="400"/>
      <c r="H60" s="401"/>
      <c r="I60" s="402"/>
      <c r="J60" s="405"/>
      <c r="K60" s="401"/>
      <c r="L60" s="401"/>
      <c r="M60" s="406"/>
      <c r="N60" s="363"/>
      <c r="O60" s="366"/>
      <c r="P60" s="366"/>
      <c r="Q60" s="366"/>
      <c r="R60" s="366"/>
      <c r="S60" s="366"/>
      <c r="T60" s="366"/>
      <c r="U60" s="366"/>
      <c r="V60" s="366"/>
      <c r="W60" s="318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2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269"/>
      <c r="BJ60" s="258"/>
      <c r="BK60" s="258"/>
      <c r="BL60" s="109"/>
      <c r="BM60" s="278"/>
      <c r="BN60" s="278"/>
      <c r="BO60" s="278"/>
      <c r="BP60" s="278"/>
      <c r="BQ60" s="243"/>
      <c r="BR60" s="243"/>
      <c r="BS60" s="244"/>
      <c r="BT60" s="249"/>
      <c r="BU60" s="249"/>
      <c r="BV60" s="249"/>
      <c r="BW60" s="250"/>
      <c r="BX60" s="336"/>
      <c r="BY60" s="337"/>
      <c r="BZ60" s="337"/>
      <c r="CA60" s="338"/>
      <c r="CB60" s="265"/>
      <c r="CC60" s="249"/>
      <c r="CD60" s="249"/>
      <c r="CE60" s="266"/>
      <c r="CF60" s="237"/>
      <c r="CG60" s="238"/>
      <c r="CH60" s="238"/>
      <c r="CI60" s="239"/>
      <c r="CM60" s="20" t="s">
        <v>176</v>
      </c>
      <c r="CN60" s="20" t="s">
        <v>177</v>
      </c>
      <c r="CO60" s="20" t="s">
        <v>65</v>
      </c>
      <c r="CP60" s="20" t="s">
        <v>178</v>
      </c>
      <c r="CQ60" s="20" t="s">
        <v>179</v>
      </c>
      <c r="CR60" s="13"/>
      <c r="CS60" s="13"/>
      <c r="DD60" s="14"/>
      <c r="DE60" s="14"/>
      <c r="DF60" s="14"/>
      <c r="DG60" s="14"/>
      <c r="DH60" s="14"/>
      <c r="DI60" s="14"/>
      <c r="DJ60" s="14"/>
      <c r="DK60" s="14"/>
    </row>
    <row r="61" spans="5:116" ht="8.1" customHeight="1">
      <c r="E61" s="395"/>
      <c r="F61" s="396"/>
      <c r="G61" s="400"/>
      <c r="H61" s="401"/>
      <c r="I61" s="402"/>
      <c r="J61" s="405"/>
      <c r="K61" s="401"/>
      <c r="L61" s="401"/>
      <c r="M61" s="406"/>
      <c r="N61" s="363"/>
      <c r="O61" s="366"/>
      <c r="P61" s="366"/>
      <c r="Q61" s="366"/>
      <c r="R61" s="366"/>
      <c r="S61" s="366"/>
      <c r="T61" s="366"/>
      <c r="U61" s="366"/>
      <c r="V61" s="366"/>
      <c r="W61" s="318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20"/>
      <c r="AP61" s="304" t="s">
        <v>221</v>
      </c>
      <c r="AQ61" s="304"/>
      <c r="AR61" s="304"/>
      <c r="AS61" s="304"/>
      <c r="AT61" s="304"/>
      <c r="AU61" s="304"/>
      <c r="AV61" s="304"/>
      <c r="AW61" s="304"/>
      <c r="AX61" s="304"/>
      <c r="AY61" s="304"/>
      <c r="AZ61" s="298"/>
      <c r="BA61" s="298"/>
      <c r="BB61" s="298"/>
      <c r="BC61" s="298"/>
      <c r="BD61" s="298"/>
      <c r="BE61" s="306" t="s">
        <v>123</v>
      </c>
      <c r="BF61" s="306"/>
      <c r="BG61" s="306"/>
      <c r="BH61" s="60"/>
      <c r="BI61" s="269" t="s">
        <v>114</v>
      </c>
      <c r="BJ61" s="258"/>
      <c r="BK61" s="258"/>
      <c r="BL61" s="258"/>
      <c r="BM61" s="258"/>
      <c r="BN61" s="258"/>
      <c r="BO61" s="258"/>
      <c r="BP61" s="258"/>
      <c r="BQ61" s="258"/>
      <c r="BR61" s="258"/>
      <c r="BS61" s="270"/>
      <c r="BT61" s="249"/>
      <c r="BU61" s="249"/>
      <c r="BV61" s="249"/>
      <c r="BW61" s="250"/>
      <c r="BX61" s="336"/>
      <c r="BY61" s="337"/>
      <c r="BZ61" s="337"/>
      <c r="CA61" s="338"/>
      <c r="CB61" s="265"/>
      <c r="CC61" s="249"/>
      <c r="CD61" s="249"/>
      <c r="CE61" s="266"/>
      <c r="CF61" s="237"/>
      <c r="CG61" s="238"/>
      <c r="CH61" s="238"/>
      <c r="CI61" s="239"/>
      <c r="CM61" s="36" t="str">
        <f>IF(AZ43="","",AZ43)</f>
        <v/>
      </c>
      <c r="CN61" s="36" t="str">
        <f>IF(AZ46="","",AZ46)</f>
        <v/>
      </c>
      <c r="CO61" s="36" t="str">
        <f>IF(BM40="","",BM40)</f>
        <v/>
      </c>
      <c r="CP61" s="36" t="str">
        <f>IF(BM43="","",BM43)</f>
        <v/>
      </c>
      <c r="CQ61" s="36" t="str">
        <f>IF(OR(CP61="",CO61=""),"",CP61-CO61)</f>
        <v/>
      </c>
      <c r="CR61" s="13"/>
      <c r="CS61" s="13"/>
      <c r="DD61" s="14"/>
      <c r="DE61" s="14"/>
      <c r="DF61" s="14"/>
      <c r="DG61" s="14"/>
      <c r="DH61" s="14"/>
      <c r="DI61" s="14"/>
      <c r="DJ61" s="14"/>
      <c r="DK61" s="14"/>
    </row>
    <row r="62" spans="5:116" ht="8.1" customHeight="1">
      <c r="E62" s="395"/>
      <c r="F62" s="396"/>
      <c r="G62" s="400"/>
      <c r="H62" s="401"/>
      <c r="I62" s="402"/>
      <c r="J62" s="405"/>
      <c r="K62" s="401"/>
      <c r="L62" s="401"/>
      <c r="M62" s="406"/>
      <c r="N62" s="363"/>
      <c r="O62" s="366"/>
      <c r="P62" s="366"/>
      <c r="Q62" s="366"/>
      <c r="R62" s="366"/>
      <c r="S62" s="366"/>
      <c r="T62" s="366"/>
      <c r="U62" s="366"/>
      <c r="V62" s="366"/>
      <c r="W62" s="318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20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299"/>
      <c r="BA62" s="299"/>
      <c r="BB62" s="299"/>
      <c r="BC62" s="299"/>
      <c r="BD62" s="299"/>
      <c r="BE62" s="306"/>
      <c r="BF62" s="306"/>
      <c r="BG62" s="306"/>
      <c r="BH62" s="60"/>
      <c r="BI62" s="269"/>
      <c r="BJ62" s="258"/>
      <c r="BK62" s="258"/>
      <c r="BL62" s="258"/>
      <c r="BM62" s="258"/>
      <c r="BN62" s="258"/>
      <c r="BO62" s="258"/>
      <c r="BP62" s="258"/>
      <c r="BQ62" s="258"/>
      <c r="BR62" s="258"/>
      <c r="BS62" s="270"/>
      <c r="BT62" s="249"/>
      <c r="BU62" s="249"/>
      <c r="BV62" s="249"/>
      <c r="BW62" s="250"/>
      <c r="BX62" s="336"/>
      <c r="BY62" s="337"/>
      <c r="BZ62" s="337"/>
      <c r="CA62" s="338"/>
      <c r="CB62" s="265"/>
      <c r="CC62" s="249"/>
      <c r="CD62" s="249"/>
      <c r="CE62" s="266"/>
      <c r="CF62" s="237"/>
      <c r="CG62" s="238"/>
      <c r="CH62" s="238"/>
      <c r="CI62" s="239"/>
      <c r="CM62" s="20" t="s">
        <v>180</v>
      </c>
      <c r="CN62" s="28"/>
      <c r="CO62" s="28"/>
      <c r="CP62" s="28"/>
      <c r="CQ62" s="28"/>
      <c r="DD62" s="34"/>
      <c r="DE62" s="34"/>
      <c r="DF62" s="34"/>
      <c r="DG62" s="34"/>
      <c r="DH62" s="34"/>
      <c r="DI62" s="34"/>
      <c r="DJ62" s="34"/>
      <c r="DK62" s="34"/>
    </row>
    <row r="63" spans="5:116" ht="8.1" customHeight="1">
      <c r="E63" s="395"/>
      <c r="F63" s="396"/>
      <c r="G63" s="400"/>
      <c r="H63" s="401"/>
      <c r="I63" s="402"/>
      <c r="J63" s="405"/>
      <c r="K63" s="401"/>
      <c r="L63" s="401"/>
      <c r="M63" s="406"/>
      <c r="N63" s="363"/>
      <c r="O63" s="366"/>
      <c r="P63" s="366"/>
      <c r="Q63" s="366"/>
      <c r="R63" s="366"/>
      <c r="S63" s="366"/>
      <c r="T63" s="366"/>
      <c r="U63" s="366"/>
      <c r="V63" s="366"/>
      <c r="W63" s="318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2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100"/>
      <c r="BF63" s="100"/>
      <c r="BG63" s="100"/>
      <c r="BH63" s="60"/>
      <c r="BI63" s="269" t="s">
        <v>74</v>
      </c>
      <c r="BJ63" s="258"/>
      <c r="BK63" s="258"/>
      <c r="BL63" s="119"/>
      <c r="BM63" s="272" t="str">
        <f>IF(OR(BM51="",BM57=""),"",BM57-BM51)</f>
        <v/>
      </c>
      <c r="BN63" s="272"/>
      <c r="BO63" s="272"/>
      <c r="BP63" s="272"/>
      <c r="BQ63" s="243" t="s">
        <v>115</v>
      </c>
      <c r="BR63" s="243"/>
      <c r="BS63" s="244"/>
      <c r="BT63" s="249"/>
      <c r="BU63" s="249"/>
      <c r="BV63" s="249"/>
      <c r="BW63" s="250"/>
      <c r="BX63" s="336"/>
      <c r="BY63" s="337"/>
      <c r="BZ63" s="337"/>
      <c r="CA63" s="338"/>
      <c r="CB63" s="265"/>
      <c r="CC63" s="249"/>
      <c r="CD63" s="249"/>
      <c r="CE63" s="266"/>
      <c r="CF63" s="237"/>
      <c r="CG63" s="238"/>
      <c r="CH63" s="238"/>
      <c r="CI63" s="239"/>
      <c r="CM63" s="20" t="str">
        <f>IF(CQ61="","",IF(CP61&gt;(CM61-CQ61),"×","〇"))</f>
        <v/>
      </c>
      <c r="CN63" s="28"/>
      <c r="CO63" s="28"/>
      <c r="CP63" s="28"/>
      <c r="CQ63" s="28"/>
      <c r="DD63" s="32" t="s">
        <v>141</v>
      </c>
      <c r="DE63" s="32" t="s">
        <v>93</v>
      </c>
      <c r="DF63" s="32" t="s">
        <v>99</v>
      </c>
      <c r="DG63" s="32" t="s">
        <v>144</v>
      </c>
      <c r="DH63" s="33" t="s">
        <v>95</v>
      </c>
      <c r="DI63" s="32" t="s">
        <v>14</v>
      </c>
      <c r="DJ63" s="33"/>
      <c r="DK63" s="33"/>
      <c r="DL63" s="10"/>
    </row>
    <row r="64" spans="5:116" ht="8.1" customHeight="1">
      <c r="E64" s="395"/>
      <c r="F64" s="396"/>
      <c r="G64" s="400"/>
      <c r="H64" s="401"/>
      <c r="I64" s="402"/>
      <c r="J64" s="405"/>
      <c r="K64" s="401"/>
      <c r="L64" s="401"/>
      <c r="M64" s="406"/>
      <c r="N64" s="363"/>
      <c r="O64" s="366"/>
      <c r="P64" s="366"/>
      <c r="Q64" s="366"/>
      <c r="R64" s="366"/>
      <c r="S64" s="366"/>
      <c r="T64" s="366"/>
      <c r="U64" s="366"/>
      <c r="V64" s="366"/>
      <c r="W64" s="318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20"/>
      <c r="AP64" s="304" t="s">
        <v>222</v>
      </c>
      <c r="AQ64" s="304"/>
      <c r="AR64" s="304"/>
      <c r="AS64" s="304"/>
      <c r="AT64" s="304"/>
      <c r="AU64" s="304"/>
      <c r="AV64" s="304"/>
      <c r="AW64" s="304"/>
      <c r="AX64" s="304"/>
      <c r="AY64" s="304"/>
      <c r="AZ64" s="298"/>
      <c r="BA64" s="298"/>
      <c r="BB64" s="298"/>
      <c r="BC64" s="298"/>
      <c r="BD64" s="298"/>
      <c r="BE64" s="306" t="s">
        <v>123</v>
      </c>
      <c r="BF64" s="306"/>
      <c r="BG64" s="306"/>
      <c r="BH64" s="95"/>
      <c r="BI64" s="269"/>
      <c r="BJ64" s="258"/>
      <c r="BK64" s="258"/>
      <c r="BL64" s="109"/>
      <c r="BM64" s="309"/>
      <c r="BN64" s="309"/>
      <c r="BO64" s="309"/>
      <c r="BP64" s="309"/>
      <c r="BQ64" s="243"/>
      <c r="BR64" s="243"/>
      <c r="BS64" s="244"/>
      <c r="BT64" s="249"/>
      <c r="BU64" s="249"/>
      <c r="BV64" s="249"/>
      <c r="BW64" s="250"/>
      <c r="BX64" s="336"/>
      <c r="BY64" s="337"/>
      <c r="BZ64" s="337"/>
      <c r="CA64" s="338"/>
      <c r="CB64" s="265"/>
      <c r="CC64" s="249"/>
      <c r="CD64" s="249"/>
      <c r="CE64" s="266"/>
      <c r="CF64" s="237"/>
      <c r="CG64" s="238"/>
      <c r="CH64" s="238"/>
      <c r="CI64" s="239"/>
      <c r="CM64" s="20" t="s">
        <v>181</v>
      </c>
      <c r="CN64" s="28"/>
      <c r="CO64" s="28"/>
      <c r="CP64" s="28"/>
      <c r="CQ64" s="28"/>
      <c r="DD64" s="53" t="str">
        <f>BC5</f>
        <v>？</v>
      </c>
      <c r="DE64" s="53" t="str">
        <f>AQ8</f>
        <v>積載</v>
      </c>
      <c r="DF64" s="53" t="str">
        <f>AQ10</f>
        <v>速度</v>
      </c>
      <c r="DG64" s="53" t="str">
        <f>AQ12</f>
        <v>マシン</v>
      </c>
      <c r="DH64" s="31"/>
      <c r="DI64" s="53" t="e" cm="1">
        <f t="array" ref="DI64">INDEX(DD23:DJ59,MATCH(DD64&amp;DE64&amp;DF64&amp;DG64,DD23:DD59&amp;DE23:DE59&amp;DF23:DF59&amp;DG23:DG59,0),6)</f>
        <v>#N/A</v>
      </c>
      <c r="DJ64" s="31"/>
      <c r="DK64" s="53" t="e" cm="1">
        <f t="array" ref="DK64">INDEX(DD23:DL59,MATCH(DD64&amp;DE64&amp;DF64&amp;DG64,DD23:DD59&amp;DE23:DE59&amp;DF23:DF59&amp;DG23:DG59,0),8)</f>
        <v>#N/A</v>
      </c>
      <c r="DL64" s="53" t="e" cm="1">
        <f t="array" ref="DL64">INDEX(DD23:DL59,MATCH(DD64&amp;DE64&amp;DF64&amp;DG64,DD23:DD59&amp;DE23:DE59&amp;DF23:DF59&amp;DG23:DG59,0),9)</f>
        <v>#N/A</v>
      </c>
    </row>
    <row r="65" spans="5:115" ht="8.1" customHeight="1">
      <c r="E65" s="395"/>
      <c r="F65" s="396"/>
      <c r="G65" s="400"/>
      <c r="H65" s="401"/>
      <c r="I65" s="402"/>
      <c r="J65" s="405"/>
      <c r="K65" s="401"/>
      <c r="L65" s="401"/>
      <c r="M65" s="406"/>
      <c r="N65" s="363"/>
      <c r="O65" s="366"/>
      <c r="P65" s="366"/>
      <c r="Q65" s="366"/>
      <c r="R65" s="366"/>
      <c r="S65" s="366"/>
      <c r="T65" s="366"/>
      <c r="U65" s="366"/>
      <c r="V65" s="366"/>
      <c r="W65" s="318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20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299"/>
      <c r="BA65" s="299"/>
      <c r="BB65" s="299"/>
      <c r="BC65" s="299"/>
      <c r="BD65" s="299"/>
      <c r="BE65" s="306"/>
      <c r="BF65" s="306"/>
      <c r="BG65" s="306"/>
      <c r="BH65" s="95"/>
      <c r="BI65" s="269" t="s">
        <v>75</v>
      </c>
      <c r="BJ65" s="258"/>
      <c r="BK65" s="258"/>
      <c r="BL65" s="119"/>
      <c r="BM65" s="272" t="str">
        <f>IF(OR(BM53="",BM59=""),"",BM59-BM53)</f>
        <v/>
      </c>
      <c r="BN65" s="272"/>
      <c r="BO65" s="272"/>
      <c r="BP65" s="272"/>
      <c r="BQ65" s="243" t="s">
        <v>115</v>
      </c>
      <c r="BR65" s="243"/>
      <c r="BS65" s="244"/>
      <c r="BT65" s="249"/>
      <c r="BU65" s="249"/>
      <c r="BV65" s="249"/>
      <c r="BW65" s="250"/>
      <c r="BX65" s="336"/>
      <c r="BY65" s="337"/>
      <c r="BZ65" s="337"/>
      <c r="CA65" s="338"/>
      <c r="CB65" s="265"/>
      <c r="CC65" s="249"/>
      <c r="CD65" s="249"/>
      <c r="CE65" s="266"/>
      <c r="CF65" s="237"/>
      <c r="CG65" s="238"/>
      <c r="CH65" s="238"/>
      <c r="CI65" s="239"/>
      <c r="CM65" s="20" t="str">
        <f>IF(OR(CP61="",CQ61=""),"",IF(OR(CM61&lt;CP61,CN61&lt;CQ61),"×","〇"))</f>
        <v/>
      </c>
      <c r="CN65" s="28"/>
      <c r="CO65" s="28"/>
      <c r="CP65" s="28"/>
      <c r="CQ65" s="28"/>
      <c r="DD65" s="35"/>
      <c r="DE65" s="35"/>
      <c r="DF65" s="35"/>
      <c r="DG65" s="35"/>
      <c r="DH65" s="35"/>
      <c r="DI65" s="35"/>
      <c r="DJ65" s="35"/>
      <c r="DK65" s="35"/>
    </row>
    <row r="66" spans="5:115" ht="8.1" customHeight="1">
      <c r="E66" s="395"/>
      <c r="F66" s="396"/>
      <c r="G66" s="400"/>
      <c r="H66" s="401"/>
      <c r="I66" s="402"/>
      <c r="J66" s="405"/>
      <c r="K66" s="401"/>
      <c r="L66" s="401"/>
      <c r="M66" s="406"/>
      <c r="N66" s="363"/>
      <c r="O66" s="366"/>
      <c r="P66" s="366"/>
      <c r="Q66" s="366"/>
      <c r="R66" s="366"/>
      <c r="S66" s="366"/>
      <c r="T66" s="366"/>
      <c r="U66" s="366"/>
      <c r="V66" s="366"/>
      <c r="W66" s="318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2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1"/>
      <c r="BA66" s="111"/>
      <c r="BB66" s="111"/>
      <c r="BC66" s="111"/>
      <c r="BD66" s="111"/>
      <c r="BE66" s="112"/>
      <c r="BF66" s="112"/>
      <c r="BG66" s="112"/>
      <c r="BH66" s="95"/>
      <c r="BI66" s="269"/>
      <c r="BJ66" s="258"/>
      <c r="BK66" s="258"/>
      <c r="BL66" s="109"/>
      <c r="BM66" s="309"/>
      <c r="BN66" s="309"/>
      <c r="BO66" s="309"/>
      <c r="BP66" s="309"/>
      <c r="BQ66" s="243"/>
      <c r="BR66" s="243"/>
      <c r="BS66" s="244"/>
      <c r="BT66" s="249"/>
      <c r="BU66" s="249"/>
      <c r="BV66" s="249"/>
      <c r="BW66" s="250"/>
      <c r="BX66" s="336"/>
      <c r="BY66" s="337"/>
      <c r="BZ66" s="337"/>
      <c r="CA66" s="338"/>
      <c r="CB66" s="265"/>
      <c r="CC66" s="249"/>
      <c r="CD66" s="249"/>
      <c r="CE66" s="266"/>
      <c r="CF66" s="237"/>
      <c r="CG66" s="238"/>
      <c r="CH66" s="238"/>
      <c r="CI66" s="239"/>
      <c r="CJ66" s="6"/>
      <c r="CK66" s="15"/>
      <c r="CL66" s="15"/>
      <c r="CM66" s="15"/>
      <c r="DD66" s="14"/>
      <c r="DE66" s="14"/>
      <c r="DF66" s="14"/>
      <c r="DG66" s="14"/>
      <c r="DH66" s="14"/>
      <c r="DI66" s="14"/>
      <c r="DJ66" s="14"/>
      <c r="DK66" s="14"/>
    </row>
    <row r="67" spans="5:115" ht="8.1" customHeight="1">
      <c r="E67" s="395"/>
      <c r="F67" s="396"/>
      <c r="G67" s="400"/>
      <c r="H67" s="401"/>
      <c r="I67" s="402"/>
      <c r="J67" s="405"/>
      <c r="K67" s="401"/>
      <c r="L67" s="401"/>
      <c r="M67" s="406"/>
      <c r="N67" s="407"/>
      <c r="O67" s="408"/>
      <c r="P67" s="408"/>
      <c r="Q67" s="408"/>
      <c r="R67" s="408"/>
      <c r="S67" s="408"/>
      <c r="T67" s="408"/>
      <c r="U67" s="408"/>
      <c r="V67" s="408"/>
      <c r="W67" s="321"/>
      <c r="X67" s="322"/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3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3"/>
      <c r="BI67" s="113"/>
      <c r="BJ67" s="104"/>
      <c r="BK67" s="104"/>
      <c r="BL67" s="109"/>
      <c r="BM67" s="114"/>
      <c r="BN67" s="114"/>
      <c r="BO67" s="114"/>
      <c r="BP67" s="114"/>
      <c r="BQ67" s="109"/>
      <c r="BR67" s="109"/>
      <c r="BS67" s="115"/>
      <c r="BT67" s="252"/>
      <c r="BU67" s="252"/>
      <c r="BV67" s="252"/>
      <c r="BW67" s="253"/>
      <c r="BX67" s="339"/>
      <c r="BY67" s="340"/>
      <c r="BZ67" s="340"/>
      <c r="CA67" s="341"/>
      <c r="CB67" s="267"/>
      <c r="CC67" s="252"/>
      <c r="CD67" s="252"/>
      <c r="CE67" s="268"/>
      <c r="CF67" s="240"/>
      <c r="CG67" s="241"/>
      <c r="CH67" s="241"/>
      <c r="CI67" s="242"/>
      <c r="CJ67" s="6"/>
      <c r="CK67" s="15"/>
      <c r="CL67" s="15"/>
      <c r="CM67" s="15"/>
      <c r="DD67" s="14"/>
      <c r="DE67" s="14"/>
      <c r="DF67" s="14"/>
      <c r="DG67" s="14"/>
      <c r="DH67" s="14"/>
      <c r="DI67" s="14"/>
      <c r="DJ67" s="14"/>
      <c r="DK67" s="14"/>
    </row>
    <row r="68" spans="5:115" ht="8.1" customHeight="1">
      <c r="E68" s="395"/>
      <c r="F68" s="396"/>
      <c r="G68" s="400"/>
      <c r="H68" s="401"/>
      <c r="I68" s="402"/>
      <c r="J68" s="405"/>
      <c r="K68" s="401"/>
      <c r="L68" s="401"/>
      <c r="M68" s="406"/>
      <c r="N68" s="360" t="s">
        <v>28</v>
      </c>
      <c r="O68" s="361"/>
      <c r="P68" s="361"/>
      <c r="Q68" s="361"/>
      <c r="R68" s="361"/>
      <c r="S68" s="361"/>
      <c r="T68" s="361"/>
      <c r="U68" s="361"/>
      <c r="V68" s="362"/>
      <c r="W68" s="363" t="s">
        <v>170</v>
      </c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5"/>
      <c r="AP68" s="11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7"/>
      <c r="BI68" s="269" t="s">
        <v>122</v>
      </c>
      <c r="BJ68" s="310"/>
      <c r="BK68" s="310"/>
      <c r="BL68" s="310"/>
      <c r="BM68" s="310"/>
      <c r="BN68" s="310"/>
      <c r="BO68" s="310"/>
      <c r="BP68" s="310"/>
      <c r="BQ68" s="310"/>
      <c r="BR68" s="310"/>
      <c r="BS68" s="270"/>
      <c r="BT68" s="245" t="str">
        <f>IF(AND(CP90="〇",CQ90="〇"),"〇","")</f>
        <v/>
      </c>
      <c r="BU68" s="246"/>
      <c r="BV68" s="246"/>
      <c r="BW68" s="247"/>
      <c r="BX68" s="333" t="str">
        <f>IF(AND(CP90="×",CQ90="〇"),"〇","")</f>
        <v/>
      </c>
      <c r="BY68" s="334"/>
      <c r="BZ68" s="334"/>
      <c r="CA68" s="335"/>
      <c r="CB68" s="263" t="str">
        <f>IF(CQ90="×","〇","")</f>
        <v/>
      </c>
      <c r="CC68" s="246"/>
      <c r="CD68" s="246"/>
      <c r="CE68" s="264"/>
      <c r="CF68" s="234" t="s">
        <v>186</v>
      </c>
      <c r="CG68" s="235"/>
      <c r="CH68" s="235"/>
      <c r="CI68" s="236"/>
      <c r="CJ68" s="8"/>
      <c r="CK68" s="16"/>
      <c r="CL68" s="16"/>
      <c r="CM68" s="37" t="s">
        <v>182</v>
      </c>
      <c r="CN68" s="39" t="s">
        <v>183</v>
      </c>
      <c r="CO68" s="42"/>
      <c r="CP68" s="41"/>
      <c r="CQ68" s="41"/>
      <c r="DD68" s="14"/>
      <c r="DE68" s="14"/>
      <c r="DF68" s="14"/>
      <c r="DG68" s="14"/>
      <c r="DH68" s="14"/>
      <c r="DI68" s="14"/>
      <c r="DJ68" s="14"/>
      <c r="DK68" s="14"/>
    </row>
    <row r="69" spans="5:115" ht="8.1" customHeight="1">
      <c r="E69" s="395"/>
      <c r="F69" s="396"/>
      <c r="G69" s="400"/>
      <c r="H69" s="401"/>
      <c r="I69" s="402"/>
      <c r="J69" s="405"/>
      <c r="K69" s="401"/>
      <c r="L69" s="401"/>
      <c r="M69" s="406"/>
      <c r="N69" s="363"/>
      <c r="O69" s="366"/>
      <c r="P69" s="366"/>
      <c r="Q69" s="366"/>
      <c r="R69" s="366"/>
      <c r="S69" s="366"/>
      <c r="T69" s="366"/>
      <c r="U69" s="366"/>
      <c r="V69" s="365"/>
      <c r="W69" s="363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6"/>
      <c r="AN69" s="366"/>
      <c r="AO69" s="365"/>
      <c r="AP69" s="300" t="s">
        <v>71</v>
      </c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2"/>
      <c r="BI69" s="269"/>
      <c r="BJ69" s="310"/>
      <c r="BK69" s="310"/>
      <c r="BL69" s="310"/>
      <c r="BM69" s="310"/>
      <c r="BN69" s="310"/>
      <c r="BO69" s="310"/>
      <c r="BP69" s="310"/>
      <c r="BQ69" s="310"/>
      <c r="BR69" s="310"/>
      <c r="BS69" s="270"/>
      <c r="BT69" s="248"/>
      <c r="BU69" s="249"/>
      <c r="BV69" s="249"/>
      <c r="BW69" s="250"/>
      <c r="BX69" s="336"/>
      <c r="BY69" s="337"/>
      <c r="BZ69" s="337"/>
      <c r="CA69" s="338"/>
      <c r="CB69" s="265"/>
      <c r="CC69" s="249"/>
      <c r="CD69" s="249"/>
      <c r="CE69" s="266"/>
      <c r="CF69" s="237"/>
      <c r="CG69" s="238"/>
      <c r="CH69" s="238"/>
      <c r="CI69" s="239"/>
      <c r="CJ69" s="8"/>
      <c r="CK69" s="16"/>
      <c r="CL69" s="16"/>
      <c r="CM69" s="38">
        <f>AZ61</f>
        <v>0</v>
      </c>
      <c r="CN69" s="36">
        <f>AZ64</f>
        <v>0</v>
      </c>
      <c r="CO69" s="42"/>
      <c r="CP69" s="41"/>
      <c r="CQ69" s="41"/>
      <c r="DD69" s="14"/>
      <c r="DE69" s="14"/>
      <c r="DF69" s="14"/>
      <c r="DG69" s="14"/>
      <c r="DH69" s="14"/>
      <c r="DI69" s="14"/>
      <c r="DJ69" s="14"/>
      <c r="DK69" s="14"/>
    </row>
    <row r="70" spans="5:115" ht="8.1" customHeight="1">
      <c r="E70" s="395"/>
      <c r="F70" s="396"/>
      <c r="G70" s="400"/>
      <c r="H70" s="401"/>
      <c r="I70" s="402"/>
      <c r="J70" s="405"/>
      <c r="K70" s="401"/>
      <c r="L70" s="401"/>
      <c r="M70" s="406"/>
      <c r="N70" s="363"/>
      <c r="O70" s="366"/>
      <c r="P70" s="366"/>
      <c r="Q70" s="366"/>
      <c r="R70" s="366"/>
      <c r="S70" s="366"/>
      <c r="T70" s="366"/>
      <c r="U70" s="366"/>
      <c r="V70" s="365"/>
      <c r="W70" s="363"/>
      <c r="X70" s="366"/>
      <c r="Y70" s="366"/>
      <c r="Z70" s="366"/>
      <c r="AA70" s="366"/>
      <c r="AB70" s="366"/>
      <c r="AC70" s="366"/>
      <c r="AD70" s="366"/>
      <c r="AE70" s="366"/>
      <c r="AF70" s="366"/>
      <c r="AG70" s="366"/>
      <c r="AH70" s="366"/>
      <c r="AI70" s="366"/>
      <c r="AJ70" s="366"/>
      <c r="AK70" s="366"/>
      <c r="AL70" s="366"/>
      <c r="AM70" s="366"/>
      <c r="AN70" s="366"/>
      <c r="AO70" s="365"/>
      <c r="AP70" s="300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2"/>
      <c r="BI70" s="269" t="s">
        <v>236</v>
      </c>
      <c r="BJ70" s="258"/>
      <c r="BK70" s="258"/>
      <c r="BL70" s="108"/>
      <c r="BM70" s="277"/>
      <c r="BN70" s="277"/>
      <c r="BO70" s="277"/>
      <c r="BP70" s="277"/>
      <c r="BQ70" s="243" t="s">
        <v>121</v>
      </c>
      <c r="BR70" s="243"/>
      <c r="BS70" s="244"/>
      <c r="BT70" s="249"/>
      <c r="BU70" s="249"/>
      <c r="BV70" s="249"/>
      <c r="BW70" s="250"/>
      <c r="BX70" s="336"/>
      <c r="BY70" s="337"/>
      <c r="BZ70" s="337"/>
      <c r="CA70" s="338"/>
      <c r="CB70" s="265"/>
      <c r="CC70" s="249"/>
      <c r="CD70" s="249"/>
      <c r="CE70" s="266"/>
      <c r="CF70" s="237"/>
      <c r="CG70" s="238"/>
      <c r="CH70" s="238"/>
      <c r="CI70" s="239"/>
      <c r="CJ70" s="8"/>
      <c r="CK70" s="16"/>
      <c r="CL70" s="16"/>
      <c r="CM70" s="45" t="s">
        <v>184</v>
      </c>
      <c r="CN70" s="43"/>
      <c r="CO70" s="44"/>
      <c r="CP70" s="44"/>
      <c r="CQ70" s="44"/>
      <c r="DD70" s="14"/>
      <c r="DE70" s="14"/>
      <c r="DF70" s="14"/>
      <c r="DG70" s="14"/>
      <c r="DH70" s="14"/>
      <c r="DI70" s="14"/>
      <c r="DJ70" s="14"/>
      <c r="DK70" s="14"/>
    </row>
    <row r="71" spans="5:115" ht="8.1" customHeight="1">
      <c r="E71" s="395"/>
      <c r="F71" s="396"/>
      <c r="G71" s="400"/>
      <c r="H71" s="401"/>
      <c r="I71" s="402"/>
      <c r="J71" s="405"/>
      <c r="K71" s="401"/>
      <c r="L71" s="401"/>
      <c r="M71" s="406"/>
      <c r="N71" s="363"/>
      <c r="O71" s="366"/>
      <c r="P71" s="366"/>
      <c r="Q71" s="366"/>
      <c r="R71" s="366"/>
      <c r="S71" s="366"/>
      <c r="T71" s="366"/>
      <c r="U71" s="366"/>
      <c r="V71" s="365"/>
      <c r="W71" s="363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  <c r="AL71" s="366"/>
      <c r="AM71" s="366"/>
      <c r="AN71" s="366"/>
      <c r="AO71" s="365"/>
      <c r="AP71" s="300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2"/>
      <c r="BI71" s="269"/>
      <c r="BJ71" s="258"/>
      <c r="BK71" s="258"/>
      <c r="BL71" s="109"/>
      <c r="BM71" s="278"/>
      <c r="BN71" s="278"/>
      <c r="BO71" s="278"/>
      <c r="BP71" s="278"/>
      <c r="BQ71" s="243"/>
      <c r="BR71" s="243"/>
      <c r="BS71" s="244"/>
      <c r="BT71" s="249"/>
      <c r="BU71" s="249"/>
      <c r="BV71" s="249"/>
      <c r="BW71" s="250"/>
      <c r="BX71" s="336"/>
      <c r="BY71" s="337"/>
      <c r="BZ71" s="337"/>
      <c r="CA71" s="338"/>
      <c r="CB71" s="265"/>
      <c r="CC71" s="249"/>
      <c r="CD71" s="249"/>
      <c r="CE71" s="266"/>
      <c r="CF71" s="237"/>
      <c r="CG71" s="238"/>
      <c r="CH71" s="238"/>
      <c r="CI71" s="239"/>
      <c r="CM71" s="20" t="s">
        <v>65</v>
      </c>
      <c r="CN71" s="40" t="s">
        <v>178</v>
      </c>
      <c r="CO71" s="40" t="s">
        <v>179</v>
      </c>
      <c r="CP71" s="40" t="s">
        <v>180</v>
      </c>
      <c r="CQ71" s="40" t="s">
        <v>181</v>
      </c>
      <c r="DD71" s="14"/>
      <c r="DE71" s="14"/>
      <c r="DF71" s="14"/>
      <c r="DG71" s="14"/>
      <c r="DH71" s="14"/>
      <c r="DI71" s="14"/>
      <c r="DJ71" s="14"/>
      <c r="DK71" s="14"/>
    </row>
    <row r="72" spans="5:115" ht="8.1" customHeight="1">
      <c r="E72" s="395"/>
      <c r="F72" s="396"/>
      <c r="G72" s="400"/>
      <c r="H72" s="401"/>
      <c r="I72" s="402"/>
      <c r="J72" s="405"/>
      <c r="K72" s="401"/>
      <c r="L72" s="401"/>
      <c r="M72" s="406"/>
      <c r="N72" s="363"/>
      <c r="O72" s="366"/>
      <c r="P72" s="366"/>
      <c r="Q72" s="366"/>
      <c r="R72" s="366"/>
      <c r="S72" s="366"/>
      <c r="T72" s="366"/>
      <c r="U72" s="366"/>
      <c r="V72" s="365"/>
      <c r="W72" s="363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6"/>
      <c r="AN72" s="366"/>
      <c r="AO72" s="365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269" t="s">
        <v>237</v>
      </c>
      <c r="BJ72" s="258"/>
      <c r="BK72" s="258"/>
      <c r="BL72" s="108"/>
      <c r="BM72" s="277"/>
      <c r="BN72" s="277"/>
      <c r="BO72" s="277"/>
      <c r="BP72" s="277"/>
      <c r="BQ72" s="243" t="s">
        <v>121</v>
      </c>
      <c r="BR72" s="243"/>
      <c r="BS72" s="244"/>
      <c r="BT72" s="249"/>
      <c r="BU72" s="249"/>
      <c r="BV72" s="249"/>
      <c r="BW72" s="250"/>
      <c r="BX72" s="336"/>
      <c r="BY72" s="337"/>
      <c r="BZ72" s="337"/>
      <c r="CA72" s="338"/>
      <c r="CB72" s="265"/>
      <c r="CC72" s="249"/>
      <c r="CD72" s="249"/>
      <c r="CE72" s="266"/>
      <c r="CF72" s="237"/>
      <c r="CG72" s="238"/>
      <c r="CH72" s="238"/>
      <c r="CI72" s="239"/>
      <c r="CM72" s="20" t="str">
        <f>IF(BM51="","",BM51)</f>
        <v/>
      </c>
      <c r="CN72" s="20" t="str">
        <f>IF(BM57="","",BM57)</f>
        <v/>
      </c>
      <c r="CO72" s="20" t="str">
        <f>BM63</f>
        <v/>
      </c>
      <c r="CP72" s="20" t="str">
        <f>IF(OR(CN72="",CO72=""),"",IF(CN72&lt;(CM69+CO72),"×","〇"))</f>
        <v/>
      </c>
      <c r="CQ72" s="20" t="str">
        <f>IF(OR(CN72="",CO72=""),"",IF(OR(CN72&lt;CM69,CO72&lt;-CN69),"×","〇"))</f>
        <v/>
      </c>
      <c r="DD72" s="14"/>
      <c r="DE72" s="14"/>
      <c r="DF72" s="14"/>
      <c r="DG72" s="14"/>
      <c r="DH72" s="14"/>
      <c r="DI72" s="14"/>
      <c r="DJ72" s="14"/>
      <c r="DK72" s="14"/>
    </row>
    <row r="73" spans="5:115" ht="8.1" customHeight="1">
      <c r="E73" s="395"/>
      <c r="F73" s="396"/>
      <c r="G73" s="400"/>
      <c r="H73" s="401"/>
      <c r="I73" s="402"/>
      <c r="J73" s="405"/>
      <c r="K73" s="401"/>
      <c r="L73" s="401"/>
      <c r="M73" s="406"/>
      <c r="N73" s="363"/>
      <c r="O73" s="366"/>
      <c r="P73" s="366"/>
      <c r="Q73" s="366"/>
      <c r="R73" s="366"/>
      <c r="S73" s="366"/>
      <c r="T73" s="366"/>
      <c r="U73" s="366"/>
      <c r="V73" s="365"/>
      <c r="W73" s="363"/>
      <c r="X73" s="366"/>
      <c r="Y73" s="366"/>
      <c r="Z73" s="366"/>
      <c r="AA73" s="366"/>
      <c r="AB73" s="366"/>
      <c r="AC73" s="366"/>
      <c r="AD73" s="366"/>
      <c r="AE73" s="366"/>
      <c r="AF73" s="366"/>
      <c r="AG73" s="366"/>
      <c r="AH73" s="366"/>
      <c r="AI73" s="366"/>
      <c r="AJ73" s="366"/>
      <c r="AK73" s="366"/>
      <c r="AL73" s="366"/>
      <c r="AM73" s="366"/>
      <c r="AN73" s="366"/>
      <c r="AO73" s="365"/>
      <c r="AP73" s="295" t="s">
        <v>166</v>
      </c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7"/>
      <c r="BI73" s="269"/>
      <c r="BJ73" s="258"/>
      <c r="BK73" s="258"/>
      <c r="BL73" s="109"/>
      <c r="BM73" s="278"/>
      <c r="BN73" s="278"/>
      <c r="BO73" s="278"/>
      <c r="BP73" s="278"/>
      <c r="BQ73" s="243"/>
      <c r="BR73" s="243"/>
      <c r="BS73" s="244"/>
      <c r="BT73" s="249"/>
      <c r="BU73" s="249"/>
      <c r="BV73" s="249"/>
      <c r="BW73" s="250"/>
      <c r="BX73" s="336"/>
      <c r="BY73" s="337"/>
      <c r="BZ73" s="337"/>
      <c r="CA73" s="338"/>
      <c r="CB73" s="265"/>
      <c r="CC73" s="249"/>
      <c r="CD73" s="249"/>
      <c r="CE73" s="266"/>
      <c r="CF73" s="237"/>
      <c r="CG73" s="238"/>
      <c r="CH73" s="238"/>
      <c r="CI73" s="239"/>
      <c r="CM73" s="18" t="s">
        <v>185</v>
      </c>
      <c r="CN73" s="39"/>
      <c r="CO73" s="46"/>
      <c r="CP73" s="46"/>
      <c r="CQ73" s="46"/>
      <c r="DD73" s="14"/>
      <c r="DE73" s="14"/>
      <c r="DF73" s="14"/>
      <c r="DG73" s="14"/>
      <c r="DH73" s="14"/>
      <c r="DI73" s="14"/>
      <c r="DJ73" s="14"/>
      <c r="DK73" s="14"/>
    </row>
    <row r="74" spans="5:115" ht="8.1" customHeight="1">
      <c r="E74" s="395"/>
      <c r="F74" s="396"/>
      <c r="G74" s="400"/>
      <c r="H74" s="401"/>
      <c r="I74" s="402"/>
      <c r="J74" s="405"/>
      <c r="K74" s="401"/>
      <c r="L74" s="401"/>
      <c r="M74" s="406"/>
      <c r="N74" s="363"/>
      <c r="O74" s="366"/>
      <c r="P74" s="366"/>
      <c r="Q74" s="366"/>
      <c r="R74" s="366"/>
      <c r="S74" s="366"/>
      <c r="T74" s="366"/>
      <c r="U74" s="366"/>
      <c r="V74" s="365"/>
      <c r="W74" s="363"/>
      <c r="X74" s="366"/>
      <c r="Y74" s="366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366"/>
      <c r="AK74" s="366"/>
      <c r="AL74" s="366"/>
      <c r="AM74" s="366"/>
      <c r="AN74" s="366"/>
      <c r="AO74" s="365"/>
      <c r="AP74" s="295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7"/>
      <c r="BI74" s="117"/>
      <c r="BJ74" s="118"/>
      <c r="BK74" s="118"/>
      <c r="BL74" s="119"/>
      <c r="BM74" s="120"/>
      <c r="BN74" s="120"/>
      <c r="BO74" s="120"/>
      <c r="BP74" s="120"/>
      <c r="BQ74" s="121"/>
      <c r="BR74" s="121"/>
      <c r="BS74" s="122"/>
      <c r="BT74" s="248"/>
      <c r="BU74" s="249"/>
      <c r="BV74" s="249"/>
      <c r="BW74" s="250"/>
      <c r="BX74" s="336"/>
      <c r="BY74" s="337"/>
      <c r="BZ74" s="337"/>
      <c r="CA74" s="338"/>
      <c r="CB74" s="265"/>
      <c r="CC74" s="249"/>
      <c r="CD74" s="249"/>
      <c r="CE74" s="266"/>
      <c r="CF74" s="237"/>
      <c r="CG74" s="238"/>
      <c r="CH74" s="238"/>
      <c r="CI74" s="239"/>
      <c r="CM74" s="18" t="s">
        <v>65</v>
      </c>
      <c r="CN74" s="20" t="s">
        <v>178</v>
      </c>
      <c r="CO74" s="20" t="s">
        <v>179</v>
      </c>
      <c r="CP74" s="20" t="s">
        <v>180</v>
      </c>
      <c r="CQ74" s="20" t="s">
        <v>181</v>
      </c>
      <c r="DD74" s="14"/>
      <c r="DE74" s="14"/>
      <c r="DF74" s="14"/>
      <c r="DG74" s="14"/>
      <c r="DH74" s="14"/>
      <c r="DI74" s="14"/>
      <c r="DJ74" s="14"/>
      <c r="DK74" s="14"/>
    </row>
    <row r="75" spans="5:115" ht="8.1" customHeight="1">
      <c r="E75" s="395"/>
      <c r="F75" s="396"/>
      <c r="G75" s="400"/>
      <c r="H75" s="401"/>
      <c r="I75" s="402"/>
      <c r="J75" s="405"/>
      <c r="K75" s="401"/>
      <c r="L75" s="401"/>
      <c r="M75" s="406"/>
      <c r="N75" s="363"/>
      <c r="O75" s="366"/>
      <c r="P75" s="366"/>
      <c r="Q75" s="366"/>
      <c r="R75" s="366"/>
      <c r="S75" s="366"/>
      <c r="T75" s="366"/>
      <c r="U75" s="366"/>
      <c r="V75" s="365"/>
      <c r="W75" s="363"/>
      <c r="X75" s="366"/>
      <c r="Y75" s="366"/>
      <c r="Z75" s="366"/>
      <c r="AA75" s="366"/>
      <c r="AB75" s="366"/>
      <c r="AC75" s="366"/>
      <c r="AD75" s="366"/>
      <c r="AE75" s="366"/>
      <c r="AF75" s="366"/>
      <c r="AG75" s="366"/>
      <c r="AH75" s="366"/>
      <c r="AI75" s="366"/>
      <c r="AJ75" s="366"/>
      <c r="AK75" s="366"/>
      <c r="AL75" s="366"/>
      <c r="AM75" s="366"/>
      <c r="AN75" s="366"/>
      <c r="AO75" s="365"/>
      <c r="AP75" s="295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7"/>
      <c r="BI75" s="117"/>
      <c r="BJ75" s="118"/>
      <c r="BK75" s="118"/>
      <c r="BL75" s="119"/>
      <c r="BM75" s="120"/>
      <c r="BN75" s="120"/>
      <c r="BO75" s="120"/>
      <c r="BP75" s="120"/>
      <c r="BQ75" s="121"/>
      <c r="BR75" s="121"/>
      <c r="BS75" s="122"/>
      <c r="BT75" s="248"/>
      <c r="BU75" s="249"/>
      <c r="BV75" s="249"/>
      <c r="BW75" s="250"/>
      <c r="BX75" s="336"/>
      <c r="BY75" s="337"/>
      <c r="BZ75" s="337"/>
      <c r="CA75" s="338"/>
      <c r="CB75" s="265"/>
      <c r="CC75" s="249"/>
      <c r="CD75" s="249"/>
      <c r="CE75" s="266"/>
      <c r="CF75" s="237"/>
      <c r="CG75" s="238"/>
      <c r="CH75" s="238"/>
      <c r="CI75" s="239"/>
      <c r="CM75" s="20" t="str">
        <f>IF(BM53="","",BM53)</f>
        <v/>
      </c>
      <c r="CN75" s="20" t="str">
        <f>IF(BM59="","",BM59)</f>
        <v/>
      </c>
      <c r="CO75" s="20" t="str">
        <f>BM65</f>
        <v/>
      </c>
      <c r="CP75" s="20" t="str">
        <f>IF(OR(CN75="",CO75=""),"",IF(CN75&lt;(CM69+CO75),"×","〇"))</f>
        <v/>
      </c>
      <c r="CQ75" s="20" t="str">
        <f>IF(OR(CN75="",CO75=""),"",IF(OR(CN75&lt;CM69,CO75&lt;-CN69),"×","〇"))</f>
        <v/>
      </c>
      <c r="DD75" s="14"/>
      <c r="DE75" s="14"/>
      <c r="DF75" s="14"/>
      <c r="DG75" s="14"/>
      <c r="DH75" s="14"/>
      <c r="DI75" s="14"/>
      <c r="DJ75" s="14"/>
      <c r="DK75" s="14"/>
    </row>
    <row r="76" spans="5:115" ht="8.1" customHeight="1">
      <c r="E76" s="395"/>
      <c r="F76" s="396"/>
      <c r="G76" s="400"/>
      <c r="H76" s="401"/>
      <c r="I76" s="402"/>
      <c r="J76" s="405"/>
      <c r="K76" s="401"/>
      <c r="L76" s="401"/>
      <c r="M76" s="406"/>
      <c r="N76" s="363"/>
      <c r="O76" s="366"/>
      <c r="P76" s="366"/>
      <c r="Q76" s="366"/>
      <c r="R76" s="366"/>
      <c r="S76" s="366"/>
      <c r="T76" s="366"/>
      <c r="U76" s="366"/>
      <c r="V76" s="365"/>
      <c r="W76" s="363"/>
      <c r="X76" s="366"/>
      <c r="Y76" s="366"/>
      <c r="Z76" s="366"/>
      <c r="AA76" s="366"/>
      <c r="AB76" s="366"/>
      <c r="AC76" s="366"/>
      <c r="AD76" s="366"/>
      <c r="AE76" s="366"/>
      <c r="AF76" s="366"/>
      <c r="AG76" s="366"/>
      <c r="AH76" s="366"/>
      <c r="AI76" s="366"/>
      <c r="AJ76" s="366"/>
      <c r="AK76" s="366"/>
      <c r="AL76" s="366"/>
      <c r="AM76" s="366"/>
      <c r="AN76" s="366"/>
      <c r="AO76" s="365"/>
      <c r="AP76" s="295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7"/>
      <c r="BI76" s="269" t="s">
        <v>32</v>
      </c>
      <c r="BJ76" s="280"/>
      <c r="BK76" s="280"/>
      <c r="BL76" s="280"/>
      <c r="BM76" s="280"/>
      <c r="BN76" s="280"/>
      <c r="BO76" s="280"/>
      <c r="BP76" s="280"/>
      <c r="BQ76" s="280"/>
      <c r="BR76" s="280"/>
      <c r="BS76" s="266"/>
      <c r="BT76" s="248"/>
      <c r="BU76" s="249"/>
      <c r="BV76" s="249"/>
      <c r="BW76" s="250"/>
      <c r="BX76" s="336"/>
      <c r="BY76" s="337"/>
      <c r="BZ76" s="337"/>
      <c r="CA76" s="338"/>
      <c r="CB76" s="265"/>
      <c r="CC76" s="249"/>
      <c r="CD76" s="249"/>
      <c r="CE76" s="266"/>
      <c r="CF76" s="237"/>
      <c r="CG76" s="238"/>
      <c r="CH76" s="238"/>
      <c r="CI76" s="239"/>
      <c r="CM76" s="20"/>
      <c r="CN76" s="20"/>
      <c r="CO76" s="20"/>
      <c r="CP76" s="20"/>
      <c r="CQ76" s="20"/>
      <c r="DD76" s="14"/>
      <c r="DE76" s="14"/>
      <c r="DF76" s="14"/>
      <c r="DG76" s="14"/>
      <c r="DH76" s="14"/>
      <c r="DI76" s="14"/>
      <c r="DJ76" s="14"/>
      <c r="DK76" s="14"/>
    </row>
    <row r="77" spans="5:115" ht="8.1" customHeight="1">
      <c r="E77" s="395"/>
      <c r="F77" s="396"/>
      <c r="G77" s="400"/>
      <c r="H77" s="401"/>
      <c r="I77" s="402"/>
      <c r="J77" s="405"/>
      <c r="K77" s="401"/>
      <c r="L77" s="401"/>
      <c r="M77" s="406"/>
      <c r="N77" s="363"/>
      <c r="O77" s="366"/>
      <c r="P77" s="366"/>
      <c r="Q77" s="366"/>
      <c r="R77" s="366"/>
      <c r="S77" s="366"/>
      <c r="T77" s="366"/>
      <c r="U77" s="366"/>
      <c r="V77" s="365"/>
      <c r="W77" s="363"/>
      <c r="X77" s="366"/>
      <c r="Y77" s="366"/>
      <c r="Z77" s="366"/>
      <c r="AA77" s="366"/>
      <c r="AB77" s="366"/>
      <c r="AC77" s="366"/>
      <c r="AD77" s="366"/>
      <c r="AE77" s="366"/>
      <c r="AF77" s="366"/>
      <c r="AG77" s="366"/>
      <c r="AH77" s="366"/>
      <c r="AI77" s="366"/>
      <c r="AJ77" s="366"/>
      <c r="AK77" s="366"/>
      <c r="AL77" s="366"/>
      <c r="AM77" s="366"/>
      <c r="AN77" s="366"/>
      <c r="AO77" s="365"/>
      <c r="AP77" s="295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7"/>
      <c r="BI77" s="248"/>
      <c r="BJ77" s="280"/>
      <c r="BK77" s="280"/>
      <c r="BL77" s="280"/>
      <c r="BM77" s="280"/>
      <c r="BN77" s="280"/>
      <c r="BO77" s="280"/>
      <c r="BP77" s="280"/>
      <c r="BQ77" s="280"/>
      <c r="BR77" s="280"/>
      <c r="BS77" s="266"/>
      <c r="BT77" s="248"/>
      <c r="BU77" s="249"/>
      <c r="BV77" s="249"/>
      <c r="BW77" s="250"/>
      <c r="BX77" s="336"/>
      <c r="BY77" s="337"/>
      <c r="BZ77" s="337"/>
      <c r="CA77" s="338"/>
      <c r="CB77" s="265"/>
      <c r="CC77" s="249"/>
      <c r="CD77" s="249"/>
      <c r="CE77" s="266"/>
      <c r="CF77" s="237"/>
      <c r="CG77" s="238"/>
      <c r="CH77" s="238"/>
      <c r="CI77" s="239"/>
      <c r="CM77" s="47" t="s">
        <v>67</v>
      </c>
      <c r="CN77" s="47"/>
      <c r="CO77" s="47"/>
      <c r="CP77" s="47" t="str">
        <f>IF(OR(CP72="",CP75=""),"",IF(OR(CP72="×",CP75="×"),"×","〇"))</f>
        <v/>
      </c>
      <c r="CQ77" s="47" t="str">
        <f>IF(OR(CQ72="",CQ75=""),"",IF(OR(CQ72="×",CQ75="×"),"×","〇"))</f>
        <v/>
      </c>
      <c r="DD77" s="14"/>
      <c r="DE77" s="14"/>
      <c r="DF77" s="14"/>
      <c r="DG77" s="14"/>
      <c r="DH77" s="14"/>
      <c r="DI77" s="14"/>
      <c r="DJ77" s="14"/>
      <c r="DK77" s="14"/>
    </row>
    <row r="78" spans="5:115" ht="8.1" customHeight="1">
      <c r="E78" s="395"/>
      <c r="F78" s="396"/>
      <c r="G78" s="400"/>
      <c r="H78" s="401"/>
      <c r="I78" s="402"/>
      <c r="J78" s="405"/>
      <c r="K78" s="401"/>
      <c r="L78" s="401"/>
      <c r="M78" s="406"/>
      <c r="N78" s="363"/>
      <c r="O78" s="366"/>
      <c r="P78" s="366"/>
      <c r="Q78" s="366"/>
      <c r="R78" s="366"/>
      <c r="S78" s="366"/>
      <c r="T78" s="366"/>
      <c r="U78" s="366"/>
      <c r="V78" s="365"/>
      <c r="W78" s="363"/>
      <c r="X78" s="366"/>
      <c r="Y78" s="366"/>
      <c r="Z78" s="366"/>
      <c r="AA78" s="366"/>
      <c r="AB78" s="366"/>
      <c r="AC78" s="366"/>
      <c r="AD78" s="366"/>
      <c r="AE78" s="366"/>
      <c r="AF78" s="366"/>
      <c r="AG78" s="366"/>
      <c r="AH78" s="366"/>
      <c r="AI78" s="366"/>
      <c r="AJ78" s="366"/>
      <c r="AK78" s="366"/>
      <c r="AL78" s="366"/>
      <c r="AM78" s="366"/>
      <c r="AN78" s="366"/>
      <c r="AO78" s="365"/>
      <c r="AP78" s="295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7"/>
      <c r="BI78" s="269" t="s">
        <v>236</v>
      </c>
      <c r="BJ78" s="258"/>
      <c r="BK78" s="258"/>
      <c r="BL78" s="60"/>
      <c r="BM78" s="291"/>
      <c r="BN78" s="292"/>
      <c r="BO78" s="292"/>
      <c r="BP78" s="292"/>
      <c r="BQ78" s="243" t="s">
        <v>121</v>
      </c>
      <c r="BR78" s="342"/>
      <c r="BS78" s="343"/>
      <c r="BT78" s="249"/>
      <c r="BU78" s="249"/>
      <c r="BV78" s="249"/>
      <c r="BW78" s="250"/>
      <c r="BX78" s="336"/>
      <c r="BY78" s="337"/>
      <c r="BZ78" s="337"/>
      <c r="CA78" s="338"/>
      <c r="CB78" s="265"/>
      <c r="CC78" s="249"/>
      <c r="CD78" s="249"/>
      <c r="CE78" s="266"/>
      <c r="CF78" s="237"/>
      <c r="CG78" s="238"/>
      <c r="CH78" s="238"/>
      <c r="CI78" s="239"/>
      <c r="CM78" s="48"/>
      <c r="CN78" s="48"/>
      <c r="CO78" s="48"/>
      <c r="CP78" s="48"/>
      <c r="CQ78" s="48"/>
      <c r="DD78" s="14"/>
      <c r="DE78" s="14"/>
      <c r="DF78" s="14"/>
      <c r="DG78" s="14"/>
      <c r="DH78" s="14"/>
      <c r="DI78" s="14"/>
      <c r="DJ78" s="14"/>
      <c r="DK78" s="14"/>
    </row>
    <row r="79" spans="5:115" ht="8.1" customHeight="1">
      <c r="E79" s="395"/>
      <c r="F79" s="396"/>
      <c r="G79" s="400"/>
      <c r="H79" s="401"/>
      <c r="I79" s="402"/>
      <c r="J79" s="405"/>
      <c r="K79" s="401"/>
      <c r="L79" s="401"/>
      <c r="M79" s="406"/>
      <c r="N79" s="363"/>
      <c r="O79" s="366"/>
      <c r="P79" s="366"/>
      <c r="Q79" s="366"/>
      <c r="R79" s="366"/>
      <c r="S79" s="366"/>
      <c r="T79" s="366"/>
      <c r="U79" s="366"/>
      <c r="V79" s="365"/>
      <c r="W79" s="363"/>
      <c r="X79" s="366"/>
      <c r="Y79" s="366"/>
      <c r="Z79" s="366"/>
      <c r="AA79" s="366"/>
      <c r="AB79" s="366"/>
      <c r="AC79" s="366"/>
      <c r="AD79" s="366"/>
      <c r="AE79" s="366"/>
      <c r="AF79" s="366"/>
      <c r="AG79" s="366"/>
      <c r="AH79" s="366"/>
      <c r="AI79" s="366"/>
      <c r="AJ79" s="366"/>
      <c r="AK79" s="366"/>
      <c r="AL79" s="366"/>
      <c r="AM79" s="366"/>
      <c r="AN79" s="366"/>
      <c r="AO79" s="365"/>
      <c r="AP79" s="295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7"/>
      <c r="BI79" s="269"/>
      <c r="BJ79" s="258"/>
      <c r="BK79" s="258"/>
      <c r="BL79" s="72"/>
      <c r="BM79" s="278"/>
      <c r="BN79" s="278"/>
      <c r="BO79" s="278"/>
      <c r="BP79" s="278"/>
      <c r="BQ79" s="342"/>
      <c r="BR79" s="342"/>
      <c r="BS79" s="343"/>
      <c r="BT79" s="249"/>
      <c r="BU79" s="249"/>
      <c r="BV79" s="249"/>
      <c r="BW79" s="250"/>
      <c r="BX79" s="336"/>
      <c r="BY79" s="337"/>
      <c r="BZ79" s="337"/>
      <c r="CA79" s="338"/>
      <c r="CB79" s="265"/>
      <c r="CC79" s="249"/>
      <c r="CD79" s="249"/>
      <c r="CE79" s="266"/>
      <c r="CF79" s="237"/>
      <c r="CG79" s="238"/>
      <c r="CH79" s="238"/>
      <c r="CI79" s="239"/>
      <c r="CM79" s="41"/>
      <c r="CN79" s="41"/>
      <c r="CO79" s="41"/>
      <c r="CP79" s="41"/>
      <c r="CQ79" s="41"/>
      <c r="DD79" s="14"/>
      <c r="DE79" s="14"/>
      <c r="DF79" s="14"/>
      <c r="DG79" s="14"/>
      <c r="DH79" s="14"/>
      <c r="DI79" s="14"/>
      <c r="DJ79" s="14"/>
      <c r="DK79" s="14"/>
    </row>
    <row r="80" spans="5:115" ht="8.1" customHeight="1">
      <c r="E80" s="395"/>
      <c r="F80" s="396"/>
      <c r="G80" s="400"/>
      <c r="H80" s="401"/>
      <c r="I80" s="402"/>
      <c r="J80" s="405"/>
      <c r="K80" s="401"/>
      <c r="L80" s="401"/>
      <c r="M80" s="406"/>
      <c r="N80" s="363"/>
      <c r="O80" s="366"/>
      <c r="P80" s="366"/>
      <c r="Q80" s="366"/>
      <c r="R80" s="366"/>
      <c r="S80" s="366"/>
      <c r="T80" s="366"/>
      <c r="U80" s="366"/>
      <c r="V80" s="365"/>
      <c r="W80" s="363"/>
      <c r="X80" s="366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  <c r="AL80" s="366"/>
      <c r="AM80" s="366"/>
      <c r="AN80" s="366"/>
      <c r="AO80" s="365"/>
      <c r="AP80" s="295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7"/>
      <c r="BI80" s="269" t="s">
        <v>237</v>
      </c>
      <c r="BJ80" s="258"/>
      <c r="BK80" s="258"/>
      <c r="BL80" s="60"/>
      <c r="BM80" s="293"/>
      <c r="BN80" s="294"/>
      <c r="BO80" s="294"/>
      <c r="BP80" s="294"/>
      <c r="BQ80" s="243" t="s">
        <v>121</v>
      </c>
      <c r="BR80" s="342"/>
      <c r="BS80" s="343"/>
      <c r="BT80" s="249"/>
      <c r="BU80" s="249"/>
      <c r="BV80" s="249"/>
      <c r="BW80" s="250"/>
      <c r="BX80" s="336"/>
      <c r="BY80" s="337"/>
      <c r="BZ80" s="337"/>
      <c r="CA80" s="338"/>
      <c r="CB80" s="265"/>
      <c r="CC80" s="249"/>
      <c r="CD80" s="249"/>
      <c r="CE80" s="266"/>
      <c r="CF80" s="237"/>
      <c r="CG80" s="238"/>
      <c r="CH80" s="238"/>
      <c r="CI80" s="239"/>
      <c r="CM80" s="13"/>
      <c r="CN80" s="13"/>
      <c r="CO80" s="13"/>
      <c r="CP80" s="13"/>
      <c r="CQ80" s="13"/>
      <c r="DD80" s="14"/>
      <c r="DE80" s="14"/>
      <c r="DF80" s="14"/>
      <c r="DG80" s="14"/>
      <c r="DH80" s="14"/>
      <c r="DI80" s="14"/>
      <c r="DJ80" s="14"/>
      <c r="DK80" s="14"/>
    </row>
    <row r="81" spans="5:115" ht="8.1" customHeight="1">
      <c r="E81" s="395"/>
      <c r="F81" s="396"/>
      <c r="G81" s="400"/>
      <c r="H81" s="401"/>
      <c r="I81" s="402"/>
      <c r="J81" s="405"/>
      <c r="K81" s="401"/>
      <c r="L81" s="401"/>
      <c r="M81" s="406"/>
      <c r="N81" s="363"/>
      <c r="O81" s="366"/>
      <c r="P81" s="366"/>
      <c r="Q81" s="366"/>
      <c r="R81" s="366"/>
      <c r="S81" s="366"/>
      <c r="T81" s="366"/>
      <c r="U81" s="366"/>
      <c r="V81" s="365"/>
      <c r="W81" s="363"/>
      <c r="X81" s="366"/>
      <c r="Y81" s="366"/>
      <c r="Z81" s="366"/>
      <c r="AA81" s="366"/>
      <c r="AB81" s="366"/>
      <c r="AC81" s="366"/>
      <c r="AD81" s="366"/>
      <c r="AE81" s="366"/>
      <c r="AF81" s="366"/>
      <c r="AG81" s="366"/>
      <c r="AH81" s="366"/>
      <c r="AI81" s="366"/>
      <c r="AJ81" s="366"/>
      <c r="AK81" s="366"/>
      <c r="AL81" s="366"/>
      <c r="AM81" s="366"/>
      <c r="AN81" s="366"/>
      <c r="AO81" s="365"/>
      <c r="AP81" s="295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7"/>
      <c r="BI81" s="269"/>
      <c r="BJ81" s="258"/>
      <c r="BK81" s="258"/>
      <c r="BL81" s="73"/>
      <c r="BM81" s="278"/>
      <c r="BN81" s="278"/>
      <c r="BO81" s="278"/>
      <c r="BP81" s="278"/>
      <c r="BQ81" s="342"/>
      <c r="BR81" s="342"/>
      <c r="BS81" s="343"/>
      <c r="BT81" s="249"/>
      <c r="BU81" s="280"/>
      <c r="BV81" s="280"/>
      <c r="BW81" s="250"/>
      <c r="BX81" s="344"/>
      <c r="BY81" s="345"/>
      <c r="BZ81" s="345"/>
      <c r="CA81" s="346"/>
      <c r="CB81" s="265"/>
      <c r="CC81" s="280"/>
      <c r="CD81" s="280"/>
      <c r="CE81" s="266"/>
      <c r="CF81" s="237"/>
      <c r="CG81" s="238"/>
      <c r="CH81" s="238"/>
      <c r="CI81" s="239"/>
      <c r="CM81" s="37" t="s">
        <v>187</v>
      </c>
      <c r="CN81" s="39" t="s">
        <v>183</v>
      </c>
      <c r="CO81" s="42"/>
      <c r="CP81" s="41"/>
      <c r="CQ81" s="41"/>
      <c r="DD81" s="14"/>
      <c r="DE81" s="14"/>
      <c r="DF81" s="14"/>
      <c r="DG81" s="14"/>
      <c r="DH81" s="14"/>
      <c r="DI81" s="14"/>
      <c r="DJ81" s="14"/>
      <c r="DK81" s="14"/>
    </row>
    <row r="82" spans="5:115" ht="8.1" customHeight="1">
      <c r="E82" s="395"/>
      <c r="F82" s="396"/>
      <c r="G82" s="400"/>
      <c r="H82" s="401"/>
      <c r="I82" s="402"/>
      <c r="J82" s="405"/>
      <c r="K82" s="401"/>
      <c r="L82" s="401"/>
      <c r="M82" s="406"/>
      <c r="N82" s="363"/>
      <c r="O82" s="366"/>
      <c r="P82" s="366"/>
      <c r="Q82" s="366"/>
      <c r="R82" s="366"/>
      <c r="S82" s="366"/>
      <c r="T82" s="366"/>
      <c r="U82" s="366"/>
      <c r="V82" s="365"/>
      <c r="W82" s="363"/>
      <c r="X82" s="366"/>
      <c r="Y82" s="366"/>
      <c r="Z82" s="366"/>
      <c r="AA82" s="366"/>
      <c r="AB82" s="366"/>
      <c r="AC82" s="366"/>
      <c r="AD82" s="366"/>
      <c r="AE82" s="366"/>
      <c r="AF82" s="366"/>
      <c r="AG82" s="366"/>
      <c r="AH82" s="366"/>
      <c r="AI82" s="366"/>
      <c r="AJ82" s="366"/>
      <c r="AK82" s="366"/>
      <c r="AL82" s="366"/>
      <c r="AM82" s="366"/>
      <c r="AN82" s="366"/>
      <c r="AO82" s="365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123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248"/>
      <c r="BU82" s="280"/>
      <c r="BV82" s="280"/>
      <c r="BW82" s="250"/>
      <c r="BX82" s="344"/>
      <c r="BY82" s="345"/>
      <c r="BZ82" s="345"/>
      <c r="CA82" s="346"/>
      <c r="CB82" s="265"/>
      <c r="CC82" s="280"/>
      <c r="CD82" s="280"/>
      <c r="CE82" s="266"/>
      <c r="CF82" s="237"/>
      <c r="CG82" s="238"/>
      <c r="CH82" s="238"/>
      <c r="CI82" s="239"/>
      <c r="CM82" s="38">
        <f>AZ84</f>
        <v>0</v>
      </c>
      <c r="CN82" s="36">
        <f>AZ87</f>
        <v>0</v>
      </c>
      <c r="CO82" s="42"/>
      <c r="CP82" s="41"/>
      <c r="CQ82" s="41"/>
      <c r="DD82" s="14"/>
      <c r="DE82" s="14"/>
      <c r="DF82" s="14"/>
      <c r="DG82" s="14"/>
      <c r="DH82" s="14"/>
      <c r="DI82" s="14"/>
      <c r="DJ82" s="14"/>
      <c r="DK82" s="14"/>
    </row>
    <row r="83" spans="5:115" ht="8.1" customHeight="1">
      <c r="E83" s="395"/>
      <c r="F83" s="396"/>
      <c r="G83" s="400"/>
      <c r="H83" s="401"/>
      <c r="I83" s="402"/>
      <c r="J83" s="405"/>
      <c r="K83" s="401"/>
      <c r="L83" s="401"/>
      <c r="M83" s="406"/>
      <c r="N83" s="363"/>
      <c r="O83" s="366"/>
      <c r="P83" s="366"/>
      <c r="Q83" s="366"/>
      <c r="R83" s="366"/>
      <c r="S83" s="366"/>
      <c r="T83" s="366"/>
      <c r="U83" s="366"/>
      <c r="V83" s="365"/>
      <c r="W83" s="363"/>
      <c r="X83" s="366"/>
      <c r="Y83" s="366"/>
      <c r="Z83" s="366"/>
      <c r="AA83" s="366"/>
      <c r="AB83" s="366"/>
      <c r="AC83" s="366"/>
      <c r="AD83" s="366"/>
      <c r="AE83" s="366"/>
      <c r="AF83" s="366"/>
      <c r="AG83" s="366"/>
      <c r="AH83" s="366"/>
      <c r="AI83" s="366"/>
      <c r="AJ83" s="366"/>
      <c r="AK83" s="366"/>
      <c r="AL83" s="366"/>
      <c r="AM83" s="366"/>
      <c r="AN83" s="366"/>
      <c r="AO83" s="365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123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248"/>
      <c r="BU83" s="280"/>
      <c r="BV83" s="280"/>
      <c r="BW83" s="250"/>
      <c r="BX83" s="344"/>
      <c r="BY83" s="345"/>
      <c r="BZ83" s="345"/>
      <c r="CA83" s="346"/>
      <c r="CB83" s="265"/>
      <c r="CC83" s="280"/>
      <c r="CD83" s="280"/>
      <c r="CE83" s="266"/>
      <c r="CF83" s="237"/>
      <c r="CG83" s="238"/>
      <c r="CH83" s="238"/>
      <c r="CI83" s="239"/>
      <c r="CM83" s="45" t="s">
        <v>184</v>
      </c>
      <c r="CN83" s="43"/>
      <c r="CO83" s="44"/>
      <c r="CP83" s="44"/>
      <c r="CQ83" s="44"/>
      <c r="DD83" s="14"/>
      <c r="DE83" s="14"/>
      <c r="DF83" s="14"/>
      <c r="DG83" s="14"/>
      <c r="DH83" s="14"/>
      <c r="DI83" s="14"/>
      <c r="DJ83" s="14"/>
      <c r="DK83" s="14"/>
    </row>
    <row r="84" spans="5:115" ht="8.1" customHeight="1">
      <c r="E84" s="395"/>
      <c r="F84" s="396"/>
      <c r="G84" s="400"/>
      <c r="H84" s="401"/>
      <c r="I84" s="402"/>
      <c r="J84" s="405"/>
      <c r="K84" s="401"/>
      <c r="L84" s="401"/>
      <c r="M84" s="406"/>
      <c r="N84" s="363"/>
      <c r="O84" s="366"/>
      <c r="P84" s="366"/>
      <c r="Q84" s="366"/>
      <c r="R84" s="366"/>
      <c r="S84" s="366"/>
      <c r="T84" s="366"/>
      <c r="U84" s="366"/>
      <c r="V84" s="365"/>
      <c r="W84" s="363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66"/>
      <c r="AI84" s="366"/>
      <c r="AJ84" s="366"/>
      <c r="AK84" s="366"/>
      <c r="AL84" s="366"/>
      <c r="AM84" s="366"/>
      <c r="AN84" s="366"/>
      <c r="AO84" s="365"/>
      <c r="AP84" s="303" t="s">
        <v>223</v>
      </c>
      <c r="AQ84" s="304"/>
      <c r="AR84" s="304"/>
      <c r="AS84" s="304"/>
      <c r="AT84" s="304"/>
      <c r="AU84" s="304"/>
      <c r="AV84" s="304"/>
      <c r="AW84" s="304"/>
      <c r="AX84" s="304"/>
      <c r="AY84" s="304"/>
      <c r="AZ84" s="298"/>
      <c r="BA84" s="298"/>
      <c r="BB84" s="298"/>
      <c r="BC84" s="298"/>
      <c r="BD84" s="298"/>
      <c r="BE84" s="306" t="s">
        <v>124</v>
      </c>
      <c r="BF84" s="306"/>
      <c r="BG84" s="306"/>
      <c r="BH84" s="60"/>
      <c r="BI84" s="269" t="s">
        <v>79</v>
      </c>
      <c r="BJ84" s="258"/>
      <c r="BK84" s="258"/>
      <c r="BL84" s="258"/>
      <c r="BM84" s="258"/>
      <c r="BN84" s="258"/>
      <c r="BO84" s="258"/>
      <c r="BP84" s="258"/>
      <c r="BQ84" s="258"/>
      <c r="BR84" s="258"/>
      <c r="BS84" s="270"/>
      <c r="BT84" s="248"/>
      <c r="BU84" s="280"/>
      <c r="BV84" s="280"/>
      <c r="BW84" s="250"/>
      <c r="BX84" s="344"/>
      <c r="BY84" s="345"/>
      <c r="BZ84" s="345"/>
      <c r="CA84" s="346"/>
      <c r="CB84" s="265"/>
      <c r="CC84" s="280"/>
      <c r="CD84" s="280"/>
      <c r="CE84" s="266"/>
      <c r="CF84" s="237"/>
      <c r="CG84" s="238"/>
      <c r="CH84" s="238"/>
      <c r="CI84" s="239"/>
      <c r="CM84" s="20" t="s">
        <v>65</v>
      </c>
      <c r="CN84" s="40" t="s">
        <v>178</v>
      </c>
      <c r="CO84" s="40" t="s">
        <v>179</v>
      </c>
      <c r="CP84" s="40" t="s">
        <v>180</v>
      </c>
      <c r="CQ84" s="40" t="s">
        <v>181</v>
      </c>
      <c r="DD84" s="14"/>
      <c r="DE84" s="14"/>
      <c r="DF84" s="14"/>
      <c r="DG84" s="14"/>
      <c r="DH84" s="14"/>
      <c r="DI84" s="14"/>
      <c r="DJ84" s="14"/>
      <c r="DK84" s="14"/>
    </row>
    <row r="85" spans="5:115" ht="8.1" customHeight="1">
      <c r="E85" s="395"/>
      <c r="F85" s="396"/>
      <c r="G85" s="400"/>
      <c r="H85" s="401"/>
      <c r="I85" s="402"/>
      <c r="J85" s="405"/>
      <c r="K85" s="401"/>
      <c r="L85" s="401"/>
      <c r="M85" s="406"/>
      <c r="N85" s="363"/>
      <c r="O85" s="366"/>
      <c r="P85" s="366"/>
      <c r="Q85" s="366"/>
      <c r="R85" s="366"/>
      <c r="S85" s="366"/>
      <c r="T85" s="366"/>
      <c r="U85" s="366"/>
      <c r="V85" s="365"/>
      <c r="W85" s="363"/>
      <c r="X85" s="366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  <c r="AL85" s="366"/>
      <c r="AM85" s="366"/>
      <c r="AN85" s="366"/>
      <c r="AO85" s="365"/>
      <c r="AP85" s="303"/>
      <c r="AQ85" s="304"/>
      <c r="AR85" s="304"/>
      <c r="AS85" s="304"/>
      <c r="AT85" s="304"/>
      <c r="AU85" s="304"/>
      <c r="AV85" s="304"/>
      <c r="AW85" s="304"/>
      <c r="AX85" s="304"/>
      <c r="AY85" s="304"/>
      <c r="AZ85" s="299"/>
      <c r="BA85" s="299"/>
      <c r="BB85" s="299"/>
      <c r="BC85" s="299"/>
      <c r="BD85" s="299"/>
      <c r="BE85" s="306"/>
      <c r="BF85" s="306"/>
      <c r="BG85" s="306"/>
      <c r="BH85" s="60"/>
      <c r="BI85" s="269"/>
      <c r="BJ85" s="310"/>
      <c r="BK85" s="310"/>
      <c r="BL85" s="310"/>
      <c r="BM85" s="310"/>
      <c r="BN85" s="310"/>
      <c r="BO85" s="310"/>
      <c r="BP85" s="310"/>
      <c r="BQ85" s="310"/>
      <c r="BR85" s="310"/>
      <c r="BS85" s="270"/>
      <c r="BT85" s="248"/>
      <c r="BU85" s="280"/>
      <c r="BV85" s="280"/>
      <c r="BW85" s="250"/>
      <c r="BX85" s="344"/>
      <c r="BY85" s="345"/>
      <c r="BZ85" s="345"/>
      <c r="CA85" s="346"/>
      <c r="CB85" s="265"/>
      <c r="CC85" s="280"/>
      <c r="CD85" s="280"/>
      <c r="CE85" s="266"/>
      <c r="CF85" s="237"/>
      <c r="CG85" s="238"/>
      <c r="CH85" s="238"/>
      <c r="CI85" s="239"/>
      <c r="CM85" s="20" t="str">
        <f>IF(BM70="","",BM70)</f>
        <v/>
      </c>
      <c r="CN85" s="20" t="str">
        <f>IF(BM78="","",BM78)</f>
        <v/>
      </c>
      <c r="CO85" s="20" t="str">
        <f>BM86</f>
        <v/>
      </c>
      <c r="CP85" s="20" t="str">
        <f>IF(OR(CN85="",CO85=""),"",IF(CN85&gt;(CM82-CO85),"×","〇"))</f>
        <v/>
      </c>
      <c r="CQ85" s="20" t="str">
        <f>IF(OR(CN85="",CO85=""),"",IF(OR(CN85&gt;CM82,CO85&gt;CN82),"×","〇"))</f>
        <v/>
      </c>
    </row>
    <row r="86" spans="5:115" ht="8.1" customHeight="1">
      <c r="E86" s="395"/>
      <c r="F86" s="396"/>
      <c r="G86" s="400"/>
      <c r="H86" s="401"/>
      <c r="I86" s="402"/>
      <c r="J86" s="405"/>
      <c r="K86" s="401"/>
      <c r="L86" s="401"/>
      <c r="M86" s="406"/>
      <c r="N86" s="363"/>
      <c r="O86" s="366"/>
      <c r="P86" s="366"/>
      <c r="Q86" s="366"/>
      <c r="R86" s="366"/>
      <c r="S86" s="366"/>
      <c r="T86" s="366"/>
      <c r="U86" s="366"/>
      <c r="V86" s="365"/>
      <c r="W86" s="363"/>
      <c r="X86" s="366"/>
      <c r="Y86" s="366"/>
      <c r="Z86" s="366"/>
      <c r="AA86" s="366"/>
      <c r="AB86" s="366"/>
      <c r="AC86" s="366"/>
      <c r="AD86" s="366"/>
      <c r="AE86" s="366"/>
      <c r="AF86" s="366"/>
      <c r="AG86" s="366"/>
      <c r="AH86" s="366"/>
      <c r="AI86" s="366"/>
      <c r="AJ86" s="366"/>
      <c r="AK86" s="366"/>
      <c r="AL86" s="366"/>
      <c r="AM86" s="366"/>
      <c r="AN86" s="366"/>
      <c r="AO86" s="365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100"/>
      <c r="BF86" s="100"/>
      <c r="BG86" s="100"/>
      <c r="BH86" s="60"/>
      <c r="BI86" s="269" t="s">
        <v>236</v>
      </c>
      <c r="BJ86" s="258"/>
      <c r="BK86" s="258"/>
      <c r="BL86" s="108"/>
      <c r="BM86" s="272" t="str">
        <f>IF(OR(BM70="",BM78=""),"",BM78-BM70)</f>
        <v/>
      </c>
      <c r="BN86" s="272"/>
      <c r="BO86" s="272"/>
      <c r="BP86" s="272"/>
      <c r="BQ86" s="243" t="s">
        <v>121</v>
      </c>
      <c r="BR86" s="243"/>
      <c r="BS86" s="244"/>
      <c r="BT86" s="249"/>
      <c r="BU86" s="280"/>
      <c r="BV86" s="280"/>
      <c r="BW86" s="250"/>
      <c r="BX86" s="344"/>
      <c r="BY86" s="345"/>
      <c r="BZ86" s="345"/>
      <c r="CA86" s="346"/>
      <c r="CB86" s="265"/>
      <c r="CC86" s="280"/>
      <c r="CD86" s="280"/>
      <c r="CE86" s="266"/>
      <c r="CF86" s="237"/>
      <c r="CG86" s="238"/>
      <c r="CH86" s="238"/>
      <c r="CI86" s="239"/>
      <c r="CM86" s="18" t="s">
        <v>185</v>
      </c>
      <c r="CN86" s="39"/>
      <c r="CO86" s="46"/>
      <c r="CP86" s="46"/>
      <c r="CQ86" s="46"/>
    </row>
    <row r="87" spans="5:115" ht="8.1" customHeight="1">
      <c r="E87" s="395"/>
      <c r="F87" s="396"/>
      <c r="G87" s="400"/>
      <c r="H87" s="401"/>
      <c r="I87" s="402"/>
      <c r="J87" s="405"/>
      <c r="K87" s="401"/>
      <c r="L87" s="401"/>
      <c r="M87" s="406"/>
      <c r="N87" s="363"/>
      <c r="O87" s="366"/>
      <c r="P87" s="366"/>
      <c r="Q87" s="366"/>
      <c r="R87" s="366"/>
      <c r="S87" s="366"/>
      <c r="T87" s="366"/>
      <c r="U87" s="366"/>
      <c r="V87" s="365"/>
      <c r="W87" s="363"/>
      <c r="X87" s="366"/>
      <c r="Y87" s="366"/>
      <c r="Z87" s="366"/>
      <c r="AA87" s="366"/>
      <c r="AB87" s="366"/>
      <c r="AC87" s="366"/>
      <c r="AD87" s="366"/>
      <c r="AE87" s="366"/>
      <c r="AF87" s="366"/>
      <c r="AG87" s="366"/>
      <c r="AH87" s="366"/>
      <c r="AI87" s="366"/>
      <c r="AJ87" s="366"/>
      <c r="AK87" s="366"/>
      <c r="AL87" s="366"/>
      <c r="AM87" s="366"/>
      <c r="AN87" s="366"/>
      <c r="AO87" s="365"/>
      <c r="AP87" s="303" t="s">
        <v>222</v>
      </c>
      <c r="AQ87" s="304"/>
      <c r="AR87" s="304"/>
      <c r="AS87" s="304"/>
      <c r="AT87" s="304"/>
      <c r="AU87" s="304"/>
      <c r="AV87" s="304"/>
      <c r="AW87" s="304"/>
      <c r="AX87" s="304"/>
      <c r="AY87" s="304"/>
      <c r="AZ87" s="298"/>
      <c r="BA87" s="298"/>
      <c r="BB87" s="298"/>
      <c r="BC87" s="298"/>
      <c r="BD87" s="298"/>
      <c r="BE87" s="306" t="s">
        <v>124</v>
      </c>
      <c r="BF87" s="306"/>
      <c r="BG87" s="306"/>
      <c r="BH87" s="95"/>
      <c r="BI87" s="269"/>
      <c r="BJ87" s="258"/>
      <c r="BK87" s="258"/>
      <c r="BL87" s="109"/>
      <c r="BM87" s="309"/>
      <c r="BN87" s="309"/>
      <c r="BO87" s="309"/>
      <c r="BP87" s="309"/>
      <c r="BQ87" s="243"/>
      <c r="BR87" s="243"/>
      <c r="BS87" s="244"/>
      <c r="BT87" s="249"/>
      <c r="BU87" s="280"/>
      <c r="BV87" s="280"/>
      <c r="BW87" s="250"/>
      <c r="BX87" s="344"/>
      <c r="BY87" s="345"/>
      <c r="BZ87" s="345"/>
      <c r="CA87" s="346"/>
      <c r="CB87" s="265"/>
      <c r="CC87" s="280"/>
      <c r="CD87" s="280"/>
      <c r="CE87" s="266"/>
      <c r="CF87" s="237"/>
      <c r="CG87" s="238"/>
      <c r="CH87" s="238"/>
      <c r="CI87" s="239"/>
      <c r="CM87" s="18" t="s">
        <v>65</v>
      </c>
      <c r="CN87" s="20" t="s">
        <v>178</v>
      </c>
      <c r="CO87" s="20" t="s">
        <v>179</v>
      </c>
      <c r="CP87" s="20" t="s">
        <v>180</v>
      </c>
      <c r="CQ87" s="20" t="s">
        <v>181</v>
      </c>
    </row>
    <row r="88" spans="5:115" ht="8.1" customHeight="1">
      <c r="E88" s="395"/>
      <c r="F88" s="396"/>
      <c r="G88" s="400"/>
      <c r="H88" s="401"/>
      <c r="I88" s="402"/>
      <c r="J88" s="405"/>
      <c r="K88" s="401"/>
      <c r="L88" s="401"/>
      <c r="M88" s="406"/>
      <c r="N88" s="363"/>
      <c r="O88" s="366"/>
      <c r="P88" s="366"/>
      <c r="Q88" s="366"/>
      <c r="R88" s="366"/>
      <c r="S88" s="366"/>
      <c r="T88" s="366"/>
      <c r="U88" s="366"/>
      <c r="V88" s="365"/>
      <c r="W88" s="363"/>
      <c r="X88" s="366"/>
      <c r="Y88" s="366"/>
      <c r="Z88" s="366"/>
      <c r="AA88" s="366"/>
      <c r="AB88" s="366"/>
      <c r="AC88" s="366"/>
      <c r="AD88" s="366"/>
      <c r="AE88" s="366"/>
      <c r="AF88" s="366"/>
      <c r="AG88" s="366"/>
      <c r="AH88" s="366"/>
      <c r="AI88" s="366"/>
      <c r="AJ88" s="366"/>
      <c r="AK88" s="366"/>
      <c r="AL88" s="366"/>
      <c r="AM88" s="366"/>
      <c r="AN88" s="366"/>
      <c r="AO88" s="365"/>
      <c r="AP88" s="303"/>
      <c r="AQ88" s="304"/>
      <c r="AR88" s="304"/>
      <c r="AS88" s="304"/>
      <c r="AT88" s="304"/>
      <c r="AU88" s="304"/>
      <c r="AV88" s="304"/>
      <c r="AW88" s="304"/>
      <c r="AX88" s="304"/>
      <c r="AY88" s="304"/>
      <c r="AZ88" s="299"/>
      <c r="BA88" s="299"/>
      <c r="BB88" s="299"/>
      <c r="BC88" s="299"/>
      <c r="BD88" s="299"/>
      <c r="BE88" s="306"/>
      <c r="BF88" s="306"/>
      <c r="BG88" s="306"/>
      <c r="BH88" s="95"/>
      <c r="BI88" s="269" t="s">
        <v>237</v>
      </c>
      <c r="BJ88" s="258"/>
      <c r="BK88" s="258"/>
      <c r="BL88" s="108"/>
      <c r="BM88" s="272" t="str">
        <f>IF(OR(BM72="",BM80=""),"",BM80-BM72)</f>
        <v/>
      </c>
      <c r="BN88" s="272"/>
      <c r="BO88" s="272"/>
      <c r="BP88" s="272"/>
      <c r="BQ88" s="243" t="s">
        <v>121</v>
      </c>
      <c r="BR88" s="243"/>
      <c r="BS88" s="244"/>
      <c r="BT88" s="249"/>
      <c r="BU88" s="280"/>
      <c r="BV88" s="280"/>
      <c r="BW88" s="250"/>
      <c r="BX88" s="344"/>
      <c r="BY88" s="345"/>
      <c r="BZ88" s="345"/>
      <c r="CA88" s="346"/>
      <c r="CB88" s="265"/>
      <c r="CC88" s="280"/>
      <c r="CD88" s="280"/>
      <c r="CE88" s="266"/>
      <c r="CF88" s="237"/>
      <c r="CG88" s="238"/>
      <c r="CH88" s="238"/>
      <c r="CI88" s="239"/>
      <c r="CM88" s="20" t="str">
        <f>IF(BM72="","",BM72)</f>
        <v/>
      </c>
      <c r="CN88" s="20" t="str">
        <f>IF(BM80="","",BM80)</f>
        <v/>
      </c>
      <c r="CO88" s="20" t="str">
        <f>BM88</f>
        <v/>
      </c>
      <c r="CP88" s="20" t="str">
        <f>IF(OR(CN88="",CO88=""),"",IF(CN88&gt;(CM82-CO88),"×","〇"))</f>
        <v/>
      </c>
      <c r="CQ88" s="20" t="str">
        <f>IF(OR(CN88="",CO88=""),"",IF(OR(CN88&gt;CM82,CO88&gt;CN82),"×","〇"))</f>
        <v/>
      </c>
    </row>
    <row r="89" spans="5:115" ht="8.1" customHeight="1">
      <c r="E89" s="395"/>
      <c r="F89" s="396"/>
      <c r="G89" s="400"/>
      <c r="H89" s="401"/>
      <c r="I89" s="402"/>
      <c r="J89" s="405"/>
      <c r="K89" s="401"/>
      <c r="L89" s="401"/>
      <c r="M89" s="406"/>
      <c r="N89" s="363"/>
      <c r="O89" s="366"/>
      <c r="P89" s="366"/>
      <c r="Q89" s="366"/>
      <c r="R89" s="366"/>
      <c r="S89" s="366"/>
      <c r="T89" s="366"/>
      <c r="U89" s="366"/>
      <c r="V89" s="365"/>
      <c r="W89" s="363"/>
      <c r="X89" s="366"/>
      <c r="Y89" s="366"/>
      <c r="Z89" s="366"/>
      <c r="AA89" s="366"/>
      <c r="AB89" s="366"/>
      <c r="AC89" s="366"/>
      <c r="AD89" s="366"/>
      <c r="AE89" s="366"/>
      <c r="AF89" s="366"/>
      <c r="AG89" s="366"/>
      <c r="AH89" s="366"/>
      <c r="AI89" s="366"/>
      <c r="AJ89" s="366"/>
      <c r="AK89" s="366"/>
      <c r="AL89" s="366"/>
      <c r="AM89" s="366"/>
      <c r="AN89" s="366"/>
      <c r="AO89" s="365"/>
      <c r="AP89" s="124"/>
      <c r="AQ89" s="110"/>
      <c r="AR89" s="110"/>
      <c r="AS89" s="110"/>
      <c r="AT89" s="110"/>
      <c r="AU89" s="110"/>
      <c r="AV89" s="110"/>
      <c r="AW89" s="110"/>
      <c r="AX89" s="110"/>
      <c r="AY89" s="110"/>
      <c r="AZ89" s="125"/>
      <c r="BA89" s="125"/>
      <c r="BB89" s="125"/>
      <c r="BC89" s="125"/>
      <c r="BD89" s="125"/>
      <c r="BE89" s="164"/>
      <c r="BF89" s="164"/>
      <c r="BG89" s="164"/>
      <c r="BH89" s="95"/>
      <c r="BI89" s="269"/>
      <c r="BJ89" s="258"/>
      <c r="BK89" s="258"/>
      <c r="BL89" s="109"/>
      <c r="BM89" s="309"/>
      <c r="BN89" s="309"/>
      <c r="BO89" s="309"/>
      <c r="BP89" s="309"/>
      <c r="BQ89" s="243"/>
      <c r="BR89" s="243"/>
      <c r="BS89" s="244"/>
      <c r="BT89" s="249"/>
      <c r="BU89" s="280"/>
      <c r="BV89" s="280"/>
      <c r="BW89" s="250"/>
      <c r="BX89" s="344"/>
      <c r="BY89" s="345"/>
      <c r="BZ89" s="345"/>
      <c r="CA89" s="346"/>
      <c r="CB89" s="265"/>
      <c r="CC89" s="280"/>
      <c r="CD89" s="280"/>
      <c r="CE89" s="266"/>
      <c r="CF89" s="237"/>
      <c r="CG89" s="238"/>
      <c r="CH89" s="238"/>
      <c r="CI89" s="239"/>
      <c r="CM89" s="20"/>
      <c r="CN89" s="20"/>
      <c r="CO89" s="20"/>
      <c r="CP89" s="20"/>
      <c r="CQ89" s="20"/>
    </row>
    <row r="90" spans="5:115" ht="8.1" customHeight="1">
      <c r="E90" s="395"/>
      <c r="F90" s="396"/>
      <c r="G90" s="400"/>
      <c r="H90" s="401"/>
      <c r="I90" s="402"/>
      <c r="J90" s="405"/>
      <c r="K90" s="401"/>
      <c r="L90" s="401"/>
      <c r="M90" s="406"/>
      <c r="N90" s="363"/>
      <c r="O90" s="366"/>
      <c r="P90" s="366"/>
      <c r="Q90" s="366"/>
      <c r="R90" s="366"/>
      <c r="S90" s="366"/>
      <c r="T90" s="366"/>
      <c r="U90" s="366"/>
      <c r="V90" s="365"/>
      <c r="W90" s="363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5"/>
      <c r="AP90" s="124"/>
      <c r="AQ90" s="110"/>
      <c r="AR90" s="110"/>
      <c r="AS90" s="110"/>
      <c r="AT90" s="110"/>
      <c r="AU90" s="110"/>
      <c r="AV90" s="110"/>
      <c r="AW90" s="110"/>
      <c r="AX90" s="110"/>
      <c r="AY90" s="110"/>
      <c r="AZ90" s="126"/>
      <c r="BA90" s="126"/>
      <c r="BB90" s="126"/>
      <c r="BC90" s="126"/>
      <c r="BD90" s="126"/>
      <c r="BE90" s="127"/>
      <c r="BF90" s="127"/>
      <c r="BG90" s="127"/>
      <c r="BH90" s="95"/>
      <c r="BI90" s="113"/>
      <c r="BJ90" s="104"/>
      <c r="BK90" s="104"/>
      <c r="BL90" s="109"/>
      <c r="BM90" s="114"/>
      <c r="BN90" s="114"/>
      <c r="BO90" s="114"/>
      <c r="BP90" s="114"/>
      <c r="BQ90" s="109"/>
      <c r="BR90" s="109"/>
      <c r="BS90" s="115"/>
      <c r="BT90" s="251"/>
      <c r="BU90" s="252"/>
      <c r="BV90" s="252"/>
      <c r="BW90" s="253"/>
      <c r="BX90" s="347"/>
      <c r="BY90" s="348"/>
      <c r="BZ90" s="348"/>
      <c r="CA90" s="349"/>
      <c r="CB90" s="267"/>
      <c r="CC90" s="252"/>
      <c r="CD90" s="252"/>
      <c r="CE90" s="268"/>
      <c r="CF90" s="240"/>
      <c r="CG90" s="241"/>
      <c r="CH90" s="241"/>
      <c r="CI90" s="242"/>
      <c r="CM90" s="20" t="s">
        <v>67</v>
      </c>
      <c r="CN90" s="20"/>
      <c r="CO90" s="20"/>
      <c r="CP90" s="20" t="str">
        <f>IF(OR(CP85="",CP88=""),"",IF(OR(CP85="×",CP88="×"),"×","〇"))</f>
        <v/>
      </c>
      <c r="CQ90" s="20" t="str">
        <f>IF(OR(CQ85="",CQ88=""),"",IF(OR(CQ85="×",CQ88="×"),"×","〇"))</f>
        <v/>
      </c>
    </row>
    <row r="91" spans="5:115" ht="8.1" customHeight="1">
      <c r="E91" s="393" t="s">
        <v>29</v>
      </c>
      <c r="F91" s="394"/>
      <c r="G91" s="458" t="s">
        <v>30</v>
      </c>
      <c r="H91" s="459"/>
      <c r="I91" s="459"/>
      <c r="J91" s="459"/>
      <c r="K91" s="459"/>
      <c r="L91" s="459"/>
      <c r="M91" s="460"/>
      <c r="N91" s="360" t="s">
        <v>28</v>
      </c>
      <c r="O91" s="361"/>
      <c r="P91" s="361"/>
      <c r="Q91" s="361"/>
      <c r="R91" s="361"/>
      <c r="S91" s="361"/>
      <c r="T91" s="361"/>
      <c r="U91" s="361"/>
      <c r="V91" s="362"/>
      <c r="W91" s="360" t="s">
        <v>171</v>
      </c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2"/>
      <c r="AP91" s="219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1"/>
      <c r="BI91" s="311" t="s">
        <v>31</v>
      </c>
      <c r="BJ91" s="255"/>
      <c r="BK91" s="255"/>
      <c r="BL91" s="255"/>
      <c r="BM91" s="255"/>
      <c r="BN91" s="255"/>
      <c r="BO91" s="255"/>
      <c r="BP91" s="255"/>
      <c r="BQ91" s="255"/>
      <c r="BR91" s="255"/>
      <c r="BS91" s="312"/>
      <c r="BT91" s="245" t="str">
        <f>IF(CN102="〇","〇","")</f>
        <v/>
      </c>
      <c r="BU91" s="246"/>
      <c r="BV91" s="246"/>
      <c r="BW91" s="247"/>
      <c r="BX91" s="254" t="s">
        <v>18</v>
      </c>
      <c r="BY91" s="255"/>
      <c r="BZ91" s="255"/>
      <c r="CA91" s="256"/>
      <c r="CB91" s="263" t="str">
        <f>IF(CN102="×","〇","")</f>
        <v/>
      </c>
      <c r="CC91" s="246"/>
      <c r="CD91" s="246"/>
      <c r="CE91" s="264"/>
      <c r="CF91" s="282" t="s">
        <v>186</v>
      </c>
      <c r="CG91" s="283"/>
      <c r="CH91" s="283"/>
      <c r="CI91" s="284"/>
      <c r="CJ91" s="27"/>
      <c r="CK91" s="27"/>
      <c r="CL91" s="27"/>
      <c r="CM91" s="27"/>
    </row>
    <row r="92" spans="5:115" ht="8.1" customHeight="1">
      <c r="E92" s="395"/>
      <c r="F92" s="396"/>
      <c r="G92" s="461"/>
      <c r="H92" s="479"/>
      <c r="I92" s="479"/>
      <c r="J92" s="479"/>
      <c r="K92" s="479"/>
      <c r="L92" s="479"/>
      <c r="M92" s="463"/>
      <c r="N92" s="363"/>
      <c r="O92" s="366"/>
      <c r="P92" s="366"/>
      <c r="Q92" s="366"/>
      <c r="R92" s="366"/>
      <c r="S92" s="366"/>
      <c r="T92" s="366"/>
      <c r="U92" s="366"/>
      <c r="V92" s="365"/>
      <c r="W92" s="363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5"/>
      <c r="AP92" s="300" t="s">
        <v>116</v>
      </c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2"/>
      <c r="BI92" s="269"/>
      <c r="BJ92" s="258"/>
      <c r="BK92" s="258"/>
      <c r="BL92" s="258"/>
      <c r="BM92" s="258"/>
      <c r="BN92" s="258"/>
      <c r="BO92" s="258"/>
      <c r="BP92" s="258"/>
      <c r="BQ92" s="258"/>
      <c r="BR92" s="258"/>
      <c r="BS92" s="270"/>
      <c r="BT92" s="248"/>
      <c r="BU92" s="249"/>
      <c r="BV92" s="249"/>
      <c r="BW92" s="250"/>
      <c r="BX92" s="257"/>
      <c r="BY92" s="258"/>
      <c r="BZ92" s="258"/>
      <c r="CA92" s="259"/>
      <c r="CB92" s="265"/>
      <c r="CC92" s="249"/>
      <c r="CD92" s="249"/>
      <c r="CE92" s="266"/>
      <c r="CF92" s="285"/>
      <c r="CG92" s="286"/>
      <c r="CH92" s="286"/>
      <c r="CI92" s="287"/>
      <c r="CJ92" s="27"/>
      <c r="CK92" s="27"/>
      <c r="CL92" s="27"/>
      <c r="CM92" s="27"/>
    </row>
    <row r="93" spans="5:115" ht="8.1" customHeight="1">
      <c r="E93" s="395"/>
      <c r="F93" s="396"/>
      <c r="G93" s="461"/>
      <c r="H93" s="479"/>
      <c r="I93" s="479"/>
      <c r="J93" s="479"/>
      <c r="K93" s="479"/>
      <c r="L93" s="479"/>
      <c r="M93" s="463"/>
      <c r="N93" s="363"/>
      <c r="O93" s="366"/>
      <c r="P93" s="366"/>
      <c r="Q93" s="366"/>
      <c r="R93" s="366"/>
      <c r="S93" s="366"/>
      <c r="T93" s="366"/>
      <c r="U93" s="366"/>
      <c r="V93" s="365"/>
      <c r="W93" s="363"/>
      <c r="X93" s="366"/>
      <c r="Y93" s="366"/>
      <c r="Z93" s="366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/>
      <c r="AK93" s="366"/>
      <c r="AL93" s="366"/>
      <c r="AM93" s="366"/>
      <c r="AN93" s="366"/>
      <c r="AO93" s="365"/>
      <c r="AP93" s="300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2"/>
      <c r="BI93" s="269" t="str">
        <f>AQ100</f>
        <v>？</v>
      </c>
      <c r="BJ93" s="258"/>
      <c r="BK93" s="258"/>
      <c r="BL93" s="279" t="s">
        <v>119</v>
      </c>
      <c r="BM93" s="277"/>
      <c r="BN93" s="277"/>
      <c r="BO93" s="277"/>
      <c r="BP93" s="277"/>
      <c r="BQ93" s="243" t="s">
        <v>121</v>
      </c>
      <c r="BR93" s="243"/>
      <c r="BS93" s="244"/>
      <c r="BT93" s="249"/>
      <c r="BU93" s="249"/>
      <c r="BV93" s="249"/>
      <c r="BW93" s="250"/>
      <c r="BX93" s="257"/>
      <c r="BY93" s="258"/>
      <c r="BZ93" s="258"/>
      <c r="CA93" s="259"/>
      <c r="CB93" s="265"/>
      <c r="CC93" s="249"/>
      <c r="CD93" s="249"/>
      <c r="CE93" s="266"/>
      <c r="CF93" s="285"/>
      <c r="CG93" s="286"/>
      <c r="CH93" s="286"/>
      <c r="CI93" s="287"/>
      <c r="CJ93" s="27"/>
      <c r="CK93" s="27"/>
      <c r="CL93" s="27"/>
      <c r="CM93" s="27"/>
    </row>
    <row r="94" spans="5:115" ht="8.1" customHeight="1">
      <c r="E94" s="395"/>
      <c r="F94" s="396"/>
      <c r="G94" s="461"/>
      <c r="H94" s="479"/>
      <c r="I94" s="479"/>
      <c r="J94" s="479"/>
      <c r="K94" s="479"/>
      <c r="L94" s="479"/>
      <c r="M94" s="463"/>
      <c r="N94" s="363"/>
      <c r="O94" s="366"/>
      <c r="P94" s="366"/>
      <c r="Q94" s="366"/>
      <c r="R94" s="366"/>
      <c r="S94" s="366"/>
      <c r="T94" s="366"/>
      <c r="U94" s="366"/>
      <c r="V94" s="365"/>
      <c r="W94" s="363"/>
      <c r="X94" s="366"/>
      <c r="Y94" s="366"/>
      <c r="Z94" s="366"/>
      <c r="AA94" s="366"/>
      <c r="AB94" s="366"/>
      <c r="AC94" s="366"/>
      <c r="AD94" s="366"/>
      <c r="AE94" s="366"/>
      <c r="AF94" s="366"/>
      <c r="AG94" s="366"/>
      <c r="AH94" s="366"/>
      <c r="AI94" s="366"/>
      <c r="AJ94" s="366"/>
      <c r="AK94" s="366"/>
      <c r="AL94" s="366"/>
      <c r="AM94" s="366"/>
      <c r="AN94" s="366"/>
      <c r="AO94" s="365"/>
      <c r="AP94" s="300"/>
      <c r="AQ94" s="301"/>
      <c r="AR94" s="301"/>
      <c r="AS94" s="301"/>
      <c r="AT94" s="301"/>
      <c r="AU94" s="301"/>
      <c r="AV94" s="301"/>
      <c r="AW94" s="301"/>
      <c r="AX94" s="301"/>
      <c r="AY94" s="301"/>
      <c r="AZ94" s="301"/>
      <c r="BA94" s="301"/>
      <c r="BB94" s="301"/>
      <c r="BC94" s="301"/>
      <c r="BD94" s="301"/>
      <c r="BE94" s="301"/>
      <c r="BF94" s="301"/>
      <c r="BG94" s="301"/>
      <c r="BH94" s="302"/>
      <c r="BI94" s="269"/>
      <c r="BJ94" s="258"/>
      <c r="BK94" s="258"/>
      <c r="BL94" s="279"/>
      <c r="BM94" s="278"/>
      <c r="BN94" s="278"/>
      <c r="BO94" s="278"/>
      <c r="BP94" s="278"/>
      <c r="BQ94" s="243"/>
      <c r="BR94" s="243"/>
      <c r="BS94" s="244"/>
      <c r="BT94" s="249"/>
      <c r="BU94" s="249"/>
      <c r="BV94" s="249"/>
      <c r="BW94" s="250"/>
      <c r="BX94" s="257"/>
      <c r="BY94" s="258"/>
      <c r="BZ94" s="258"/>
      <c r="CA94" s="259"/>
      <c r="CB94" s="265"/>
      <c r="CC94" s="249"/>
      <c r="CD94" s="249"/>
      <c r="CE94" s="266"/>
      <c r="CF94" s="285"/>
      <c r="CG94" s="286"/>
      <c r="CH94" s="286"/>
      <c r="CI94" s="287"/>
      <c r="CJ94" s="27"/>
      <c r="CK94" s="27"/>
      <c r="CL94" s="27"/>
      <c r="CM94" s="27"/>
    </row>
    <row r="95" spans="5:115" ht="8.1" customHeight="1">
      <c r="E95" s="395"/>
      <c r="F95" s="396"/>
      <c r="G95" s="461"/>
      <c r="H95" s="479"/>
      <c r="I95" s="479"/>
      <c r="J95" s="479"/>
      <c r="K95" s="479"/>
      <c r="L95" s="479"/>
      <c r="M95" s="463"/>
      <c r="N95" s="363"/>
      <c r="O95" s="366"/>
      <c r="P95" s="366"/>
      <c r="Q95" s="366"/>
      <c r="R95" s="366"/>
      <c r="S95" s="366"/>
      <c r="T95" s="366"/>
      <c r="U95" s="366"/>
      <c r="V95" s="365"/>
      <c r="W95" s="363"/>
      <c r="X95" s="366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/>
      <c r="AN95" s="366"/>
      <c r="AO95" s="365"/>
      <c r="AP95" s="123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222"/>
      <c r="BI95" s="269" t="str">
        <f>AQ103</f>
        <v>？</v>
      </c>
      <c r="BJ95" s="258"/>
      <c r="BK95" s="258"/>
      <c r="BL95" s="279" t="s">
        <v>119</v>
      </c>
      <c r="BM95" s="277"/>
      <c r="BN95" s="277"/>
      <c r="BO95" s="277"/>
      <c r="BP95" s="277"/>
      <c r="BQ95" s="243" t="s">
        <v>121</v>
      </c>
      <c r="BR95" s="243"/>
      <c r="BS95" s="244"/>
      <c r="BT95" s="249"/>
      <c r="BU95" s="249"/>
      <c r="BV95" s="249"/>
      <c r="BW95" s="250"/>
      <c r="BX95" s="257"/>
      <c r="BY95" s="258"/>
      <c r="BZ95" s="258"/>
      <c r="CA95" s="259"/>
      <c r="CB95" s="265"/>
      <c r="CC95" s="249"/>
      <c r="CD95" s="249"/>
      <c r="CE95" s="266"/>
      <c r="CF95" s="285"/>
      <c r="CG95" s="286"/>
      <c r="CH95" s="286"/>
      <c r="CI95" s="287"/>
      <c r="CJ95" s="27"/>
      <c r="CK95" s="27"/>
      <c r="CL95" s="27"/>
      <c r="CM95" s="49" t="s">
        <v>229</v>
      </c>
      <c r="CN95" s="28"/>
      <c r="CO95" s="28"/>
      <c r="CP95" s="28"/>
      <c r="CQ95" s="28"/>
      <c r="CR95" s="28"/>
      <c r="CS95" s="28"/>
    </row>
    <row r="96" spans="5:115" ht="8.1" customHeight="1">
      <c r="E96" s="395"/>
      <c r="F96" s="396"/>
      <c r="G96" s="461"/>
      <c r="H96" s="479"/>
      <c r="I96" s="479"/>
      <c r="J96" s="479"/>
      <c r="K96" s="479"/>
      <c r="L96" s="479"/>
      <c r="M96" s="463"/>
      <c r="N96" s="363"/>
      <c r="O96" s="366"/>
      <c r="P96" s="366"/>
      <c r="Q96" s="366"/>
      <c r="R96" s="366"/>
      <c r="S96" s="366"/>
      <c r="T96" s="366"/>
      <c r="U96" s="366"/>
      <c r="V96" s="365"/>
      <c r="W96" s="363"/>
      <c r="X96" s="366"/>
      <c r="Y96" s="366"/>
      <c r="Z96" s="366"/>
      <c r="AA96" s="366"/>
      <c r="AB96" s="366"/>
      <c r="AC96" s="366"/>
      <c r="AD96" s="366"/>
      <c r="AE96" s="366"/>
      <c r="AF96" s="366"/>
      <c r="AG96" s="366"/>
      <c r="AH96" s="366"/>
      <c r="AI96" s="366"/>
      <c r="AJ96" s="366"/>
      <c r="AK96" s="366"/>
      <c r="AL96" s="366"/>
      <c r="AM96" s="366"/>
      <c r="AN96" s="366"/>
      <c r="AO96" s="365"/>
      <c r="AP96" s="300" t="s">
        <v>117</v>
      </c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222"/>
      <c r="BI96" s="269"/>
      <c r="BJ96" s="258"/>
      <c r="BK96" s="258"/>
      <c r="BL96" s="279"/>
      <c r="BM96" s="278"/>
      <c r="BN96" s="278"/>
      <c r="BO96" s="278"/>
      <c r="BP96" s="278"/>
      <c r="BQ96" s="243"/>
      <c r="BR96" s="243"/>
      <c r="BS96" s="244"/>
      <c r="BT96" s="249"/>
      <c r="BU96" s="249"/>
      <c r="BV96" s="249"/>
      <c r="BW96" s="250"/>
      <c r="BX96" s="257"/>
      <c r="BY96" s="258"/>
      <c r="BZ96" s="258"/>
      <c r="CA96" s="259"/>
      <c r="CB96" s="265"/>
      <c r="CC96" s="249"/>
      <c r="CD96" s="249"/>
      <c r="CE96" s="266"/>
      <c r="CF96" s="285"/>
      <c r="CG96" s="286"/>
      <c r="CH96" s="286"/>
      <c r="CI96" s="287"/>
      <c r="CJ96" s="27"/>
      <c r="CK96" s="27"/>
      <c r="CL96" s="27"/>
      <c r="CM96" s="49" t="s">
        <v>188</v>
      </c>
      <c r="CN96" s="51" t="s">
        <v>65</v>
      </c>
      <c r="CO96" s="20" t="s">
        <v>178</v>
      </c>
      <c r="CP96" s="20" t="s">
        <v>179</v>
      </c>
      <c r="CQ96" s="20" t="s">
        <v>189</v>
      </c>
      <c r="CR96" s="20" t="s">
        <v>190</v>
      </c>
      <c r="CS96" s="20" t="s">
        <v>191</v>
      </c>
    </row>
    <row r="97" spans="5:97" ht="8.1" customHeight="1">
      <c r="E97" s="395"/>
      <c r="F97" s="396"/>
      <c r="G97" s="461"/>
      <c r="H97" s="479"/>
      <c r="I97" s="479"/>
      <c r="J97" s="479"/>
      <c r="K97" s="479"/>
      <c r="L97" s="479"/>
      <c r="M97" s="463"/>
      <c r="N97" s="363"/>
      <c r="O97" s="366"/>
      <c r="P97" s="366"/>
      <c r="Q97" s="366"/>
      <c r="R97" s="366"/>
      <c r="S97" s="366"/>
      <c r="T97" s="366"/>
      <c r="U97" s="366"/>
      <c r="V97" s="365"/>
      <c r="W97" s="363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5"/>
      <c r="AP97" s="314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3"/>
      <c r="BH97" s="222"/>
      <c r="BI97" s="128"/>
      <c r="BJ97" s="96"/>
      <c r="BK97" s="96"/>
      <c r="BL97" s="96"/>
      <c r="BM97" s="96"/>
      <c r="BN97" s="96"/>
      <c r="BO97" s="96"/>
      <c r="BP97" s="96"/>
      <c r="BQ97" s="96"/>
      <c r="BR97" s="96"/>
      <c r="BS97" s="226"/>
      <c r="BT97" s="248"/>
      <c r="BU97" s="249"/>
      <c r="BV97" s="249"/>
      <c r="BW97" s="250"/>
      <c r="BX97" s="257"/>
      <c r="BY97" s="258"/>
      <c r="BZ97" s="258"/>
      <c r="CA97" s="259"/>
      <c r="CB97" s="265"/>
      <c r="CC97" s="249"/>
      <c r="CD97" s="249"/>
      <c r="CE97" s="266"/>
      <c r="CF97" s="285"/>
      <c r="CG97" s="286"/>
      <c r="CH97" s="286"/>
      <c r="CI97" s="287"/>
      <c r="CJ97" s="27"/>
      <c r="CK97" s="27"/>
      <c r="CL97" s="27"/>
      <c r="CM97" s="50">
        <f>AZ100</f>
        <v>0</v>
      </c>
      <c r="CN97" s="51" t="str">
        <f>IF(BM93="","",BM93)</f>
        <v/>
      </c>
      <c r="CO97" s="20" t="str">
        <f>IF(BM100="","",BM100)</f>
        <v/>
      </c>
      <c r="CP97" s="20" t="str">
        <f>IF(OR(BM93="",BM100=""),"",BM100-BM93)</f>
        <v/>
      </c>
      <c r="CQ97" s="20" t="str">
        <f>IF(CP97="","",IF(CO97&gt;(CM97-CP97),"×","〇"))</f>
        <v/>
      </c>
      <c r="CR97" s="20" t="str">
        <f>IF(OR(CM97="",CO97=""),"",IF(CO97&gt;CM97,"×","〇"))</f>
        <v/>
      </c>
      <c r="CS97" s="20" t="str">
        <f>IF(OR(CQ97="",CR97=""),"",IF(AND(CQ97="〇",CR97="〇"),"〇","×"))</f>
        <v/>
      </c>
    </row>
    <row r="98" spans="5:97" ht="8.1" customHeight="1">
      <c r="E98" s="395"/>
      <c r="F98" s="396"/>
      <c r="G98" s="461"/>
      <c r="H98" s="479"/>
      <c r="I98" s="479"/>
      <c r="J98" s="479"/>
      <c r="K98" s="479"/>
      <c r="L98" s="479"/>
      <c r="M98" s="463"/>
      <c r="N98" s="363"/>
      <c r="O98" s="366"/>
      <c r="P98" s="366"/>
      <c r="Q98" s="366"/>
      <c r="R98" s="366"/>
      <c r="S98" s="366"/>
      <c r="T98" s="366"/>
      <c r="U98" s="366"/>
      <c r="V98" s="365"/>
      <c r="W98" s="363"/>
      <c r="X98" s="366"/>
      <c r="Y98" s="366"/>
      <c r="Z98" s="366"/>
      <c r="AA98" s="366"/>
      <c r="AB98" s="366"/>
      <c r="AC98" s="366"/>
      <c r="AD98" s="366"/>
      <c r="AE98" s="366"/>
      <c r="AF98" s="366"/>
      <c r="AG98" s="366"/>
      <c r="AH98" s="366"/>
      <c r="AI98" s="366"/>
      <c r="AJ98" s="366"/>
      <c r="AK98" s="366"/>
      <c r="AL98" s="366"/>
      <c r="AM98" s="366"/>
      <c r="AN98" s="366"/>
      <c r="AO98" s="365"/>
      <c r="AP98" s="314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3"/>
      <c r="BH98" s="222"/>
      <c r="BI98" s="269" t="s">
        <v>32</v>
      </c>
      <c r="BJ98" s="258"/>
      <c r="BK98" s="258"/>
      <c r="BL98" s="258"/>
      <c r="BM98" s="258"/>
      <c r="BN98" s="258"/>
      <c r="BO98" s="258"/>
      <c r="BP98" s="258"/>
      <c r="BQ98" s="258"/>
      <c r="BR98" s="258"/>
      <c r="BS98" s="270"/>
      <c r="BT98" s="248"/>
      <c r="BU98" s="249"/>
      <c r="BV98" s="249"/>
      <c r="BW98" s="250"/>
      <c r="BX98" s="257"/>
      <c r="BY98" s="258"/>
      <c r="BZ98" s="258"/>
      <c r="CA98" s="259"/>
      <c r="CB98" s="265"/>
      <c r="CC98" s="249"/>
      <c r="CD98" s="249"/>
      <c r="CE98" s="266"/>
      <c r="CF98" s="285"/>
      <c r="CG98" s="286"/>
      <c r="CH98" s="286"/>
      <c r="CI98" s="287"/>
      <c r="CJ98" s="27"/>
      <c r="CK98" s="27"/>
      <c r="CL98" s="27"/>
      <c r="CM98" s="49" t="s">
        <v>230</v>
      </c>
      <c r="CN98" s="28"/>
      <c r="CO98" s="28"/>
      <c r="CP98" s="28"/>
      <c r="CQ98" s="28"/>
      <c r="CR98" s="28"/>
      <c r="CS98" s="28"/>
    </row>
    <row r="99" spans="5:97" ht="8.1" customHeight="1">
      <c r="E99" s="395"/>
      <c r="F99" s="396"/>
      <c r="G99" s="461"/>
      <c r="H99" s="479"/>
      <c r="I99" s="479"/>
      <c r="J99" s="479"/>
      <c r="K99" s="479"/>
      <c r="L99" s="479"/>
      <c r="M99" s="463"/>
      <c r="N99" s="363"/>
      <c r="O99" s="366"/>
      <c r="P99" s="366"/>
      <c r="Q99" s="366"/>
      <c r="R99" s="366"/>
      <c r="S99" s="366"/>
      <c r="T99" s="366"/>
      <c r="U99" s="366"/>
      <c r="V99" s="365"/>
      <c r="W99" s="363"/>
      <c r="X99" s="366"/>
      <c r="Y99" s="366"/>
      <c r="Z99" s="366"/>
      <c r="AA99" s="366"/>
      <c r="AB99" s="366"/>
      <c r="AC99" s="366"/>
      <c r="AD99" s="366"/>
      <c r="AE99" s="366"/>
      <c r="AF99" s="366"/>
      <c r="AG99" s="366"/>
      <c r="AH99" s="366"/>
      <c r="AI99" s="366"/>
      <c r="AJ99" s="366"/>
      <c r="AK99" s="366"/>
      <c r="AL99" s="366"/>
      <c r="AM99" s="366"/>
      <c r="AN99" s="366"/>
      <c r="AO99" s="365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222"/>
      <c r="BI99" s="269"/>
      <c r="BJ99" s="258"/>
      <c r="BK99" s="258"/>
      <c r="BL99" s="258"/>
      <c r="BM99" s="258"/>
      <c r="BN99" s="258"/>
      <c r="BO99" s="258"/>
      <c r="BP99" s="258"/>
      <c r="BQ99" s="258"/>
      <c r="BR99" s="258"/>
      <c r="BS99" s="270"/>
      <c r="BT99" s="248"/>
      <c r="BU99" s="249"/>
      <c r="BV99" s="249"/>
      <c r="BW99" s="250"/>
      <c r="BX99" s="257"/>
      <c r="BY99" s="258"/>
      <c r="BZ99" s="258"/>
      <c r="CA99" s="259"/>
      <c r="CB99" s="265"/>
      <c r="CC99" s="249"/>
      <c r="CD99" s="249"/>
      <c r="CE99" s="266"/>
      <c r="CF99" s="285"/>
      <c r="CG99" s="286"/>
      <c r="CH99" s="286"/>
      <c r="CI99" s="287"/>
      <c r="CJ99" s="27"/>
      <c r="CK99" s="27"/>
      <c r="CL99" s="27"/>
      <c r="CM99" s="49" t="s">
        <v>188</v>
      </c>
      <c r="CN99" s="20" t="s">
        <v>65</v>
      </c>
      <c r="CO99" s="20" t="s">
        <v>178</v>
      </c>
      <c r="CP99" s="20" t="s">
        <v>179</v>
      </c>
      <c r="CQ99" s="20" t="s">
        <v>189</v>
      </c>
      <c r="CR99" s="20" t="s">
        <v>190</v>
      </c>
      <c r="CS99" s="20" t="s">
        <v>191</v>
      </c>
    </row>
    <row r="100" spans="5:97" ht="8.1" customHeight="1">
      <c r="E100" s="395"/>
      <c r="F100" s="396"/>
      <c r="G100" s="461"/>
      <c r="H100" s="479"/>
      <c r="I100" s="479"/>
      <c r="J100" s="479"/>
      <c r="K100" s="479"/>
      <c r="L100" s="479"/>
      <c r="M100" s="463"/>
      <c r="N100" s="363"/>
      <c r="O100" s="366"/>
      <c r="P100" s="366"/>
      <c r="Q100" s="366"/>
      <c r="R100" s="366"/>
      <c r="S100" s="366"/>
      <c r="T100" s="366"/>
      <c r="U100" s="366"/>
      <c r="V100" s="365"/>
      <c r="W100" s="363"/>
      <c r="X100" s="366"/>
      <c r="Y100" s="366"/>
      <c r="Z100" s="366"/>
      <c r="AA100" s="366"/>
      <c r="AB100" s="366"/>
      <c r="AC100" s="366"/>
      <c r="AD100" s="366"/>
      <c r="AE100" s="366"/>
      <c r="AF100" s="366"/>
      <c r="AG100" s="366"/>
      <c r="AH100" s="366"/>
      <c r="AI100" s="366"/>
      <c r="AJ100" s="366"/>
      <c r="AK100" s="366"/>
      <c r="AL100" s="366"/>
      <c r="AM100" s="366"/>
      <c r="AN100" s="366"/>
      <c r="AO100" s="365"/>
      <c r="AP100" s="100"/>
      <c r="AQ100" s="608" t="s">
        <v>242</v>
      </c>
      <c r="AR100" s="608"/>
      <c r="AS100" s="608"/>
      <c r="AT100" s="608"/>
      <c r="AU100" s="608"/>
      <c r="AV100" s="608"/>
      <c r="AW100" s="608"/>
      <c r="AX100" s="608"/>
      <c r="AY100" s="272" t="s">
        <v>119</v>
      </c>
      <c r="AZ100" s="298"/>
      <c r="BA100" s="298"/>
      <c r="BB100" s="298"/>
      <c r="BC100" s="298"/>
      <c r="BD100" s="298"/>
      <c r="BE100" s="281" t="s">
        <v>124</v>
      </c>
      <c r="BF100" s="281"/>
      <c r="BG100" s="281"/>
      <c r="BH100" s="222"/>
      <c r="BI100" s="269" t="str">
        <f>AQ100</f>
        <v>？</v>
      </c>
      <c r="BJ100" s="258"/>
      <c r="BK100" s="258"/>
      <c r="BL100" s="279" t="s">
        <v>119</v>
      </c>
      <c r="BM100" s="277"/>
      <c r="BN100" s="277"/>
      <c r="BO100" s="277"/>
      <c r="BP100" s="277"/>
      <c r="BQ100" s="243" t="s">
        <v>121</v>
      </c>
      <c r="BR100" s="243"/>
      <c r="BS100" s="244"/>
      <c r="BT100" s="249"/>
      <c r="BU100" s="249"/>
      <c r="BV100" s="249"/>
      <c r="BW100" s="250"/>
      <c r="BX100" s="257"/>
      <c r="BY100" s="258"/>
      <c r="BZ100" s="258"/>
      <c r="CA100" s="259"/>
      <c r="CB100" s="265"/>
      <c r="CC100" s="249"/>
      <c r="CD100" s="249"/>
      <c r="CE100" s="266"/>
      <c r="CF100" s="285"/>
      <c r="CG100" s="286"/>
      <c r="CH100" s="286"/>
      <c r="CI100" s="287"/>
      <c r="CJ100" s="27"/>
      <c r="CK100" s="27"/>
      <c r="CL100" s="27"/>
      <c r="CM100" s="50">
        <f>AZ103</f>
        <v>0</v>
      </c>
      <c r="CN100" s="20" t="str">
        <f>IF(BM95="","",BM95)</f>
        <v/>
      </c>
      <c r="CO100" s="20" t="str">
        <f>IF(BM103="","",BM103)</f>
        <v/>
      </c>
      <c r="CP100" s="20" t="str">
        <f>IF(OR(BM95="",BM103=""),"",BM103-BM95)</f>
        <v/>
      </c>
      <c r="CQ100" s="20" t="str">
        <f>IF(CP100="","",IF(CO100&gt;(CM100-CP100),"×","〇"))</f>
        <v/>
      </c>
      <c r="CR100" s="20" t="str">
        <f>IF(OR(CM100="",CO100=""),"",IF(CO100&gt;CM100,"×","〇"))</f>
        <v/>
      </c>
      <c r="CS100" s="20" t="str">
        <f>IF(OR(CQ100="",CR100=""),"",IF(AND(CQ100="〇",CR100="〇"),"〇","×"))</f>
        <v/>
      </c>
    </row>
    <row r="101" spans="5:97" ht="8.1" customHeight="1">
      <c r="E101" s="395"/>
      <c r="F101" s="396"/>
      <c r="G101" s="461"/>
      <c r="H101" s="479"/>
      <c r="I101" s="479"/>
      <c r="J101" s="479"/>
      <c r="K101" s="479"/>
      <c r="L101" s="479"/>
      <c r="M101" s="463"/>
      <c r="N101" s="363"/>
      <c r="O101" s="366"/>
      <c r="P101" s="366"/>
      <c r="Q101" s="366"/>
      <c r="R101" s="366"/>
      <c r="S101" s="366"/>
      <c r="T101" s="366"/>
      <c r="U101" s="366"/>
      <c r="V101" s="365"/>
      <c r="W101" s="363"/>
      <c r="X101" s="366"/>
      <c r="Y101" s="366"/>
      <c r="Z101" s="366"/>
      <c r="AA101" s="366"/>
      <c r="AB101" s="366"/>
      <c r="AC101" s="366"/>
      <c r="AD101" s="366"/>
      <c r="AE101" s="366"/>
      <c r="AF101" s="366"/>
      <c r="AG101" s="366"/>
      <c r="AH101" s="366"/>
      <c r="AI101" s="366"/>
      <c r="AJ101" s="366"/>
      <c r="AK101" s="366"/>
      <c r="AL101" s="366"/>
      <c r="AM101" s="366"/>
      <c r="AN101" s="366"/>
      <c r="AO101" s="365"/>
      <c r="AP101" s="129"/>
      <c r="AQ101" s="608"/>
      <c r="AR101" s="608"/>
      <c r="AS101" s="608"/>
      <c r="AT101" s="608"/>
      <c r="AU101" s="608"/>
      <c r="AV101" s="608"/>
      <c r="AW101" s="608"/>
      <c r="AX101" s="608"/>
      <c r="AY101" s="272"/>
      <c r="AZ101" s="299"/>
      <c r="BA101" s="299"/>
      <c r="BB101" s="299"/>
      <c r="BC101" s="299"/>
      <c r="BD101" s="299"/>
      <c r="BE101" s="281"/>
      <c r="BF101" s="281"/>
      <c r="BG101" s="281"/>
      <c r="BH101" s="222"/>
      <c r="BI101" s="269"/>
      <c r="BJ101" s="258"/>
      <c r="BK101" s="258"/>
      <c r="BL101" s="279"/>
      <c r="BM101" s="278"/>
      <c r="BN101" s="278"/>
      <c r="BO101" s="278"/>
      <c r="BP101" s="278"/>
      <c r="BQ101" s="243"/>
      <c r="BR101" s="243"/>
      <c r="BS101" s="244"/>
      <c r="BT101" s="249"/>
      <c r="BU101" s="249"/>
      <c r="BV101" s="249"/>
      <c r="BW101" s="250"/>
      <c r="BX101" s="257"/>
      <c r="BY101" s="258"/>
      <c r="BZ101" s="258"/>
      <c r="CA101" s="259"/>
      <c r="CB101" s="265"/>
      <c r="CC101" s="249"/>
      <c r="CD101" s="249"/>
      <c r="CE101" s="266"/>
      <c r="CF101" s="285"/>
      <c r="CG101" s="286"/>
      <c r="CH101" s="286"/>
      <c r="CI101" s="287"/>
      <c r="CJ101" s="27"/>
      <c r="CK101" s="27"/>
      <c r="CL101" s="27"/>
      <c r="CM101" s="49"/>
      <c r="CN101" s="18"/>
      <c r="CO101" s="18"/>
      <c r="CP101" s="18"/>
      <c r="CQ101" s="18"/>
      <c r="CR101" s="18"/>
      <c r="CS101" s="18"/>
    </row>
    <row r="102" spans="5:97" ht="8.1" customHeight="1">
      <c r="E102" s="395"/>
      <c r="F102" s="396"/>
      <c r="G102" s="461"/>
      <c r="H102" s="479"/>
      <c r="I102" s="479"/>
      <c r="J102" s="479"/>
      <c r="K102" s="479"/>
      <c r="L102" s="479"/>
      <c r="M102" s="463"/>
      <c r="N102" s="363"/>
      <c r="O102" s="366"/>
      <c r="P102" s="366"/>
      <c r="Q102" s="366"/>
      <c r="R102" s="366"/>
      <c r="S102" s="366"/>
      <c r="T102" s="366"/>
      <c r="U102" s="366"/>
      <c r="V102" s="365"/>
      <c r="W102" s="363"/>
      <c r="X102" s="366"/>
      <c r="Y102" s="366"/>
      <c r="Z102" s="366"/>
      <c r="AA102" s="366"/>
      <c r="AB102" s="366"/>
      <c r="AC102" s="366"/>
      <c r="AD102" s="366"/>
      <c r="AE102" s="366"/>
      <c r="AF102" s="366"/>
      <c r="AG102" s="366"/>
      <c r="AH102" s="366"/>
      <c r="AI102" s="366"/>
      <c r="AJ102" s="366"/>
      <c r="AK102" s="366"/>
      <c r="AL102" s="366"/>
      <c r="AM102" s="366"/>
      <c r="AN102" s="366"/>
      <c r="AO102" s="365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222"/>
      <c r="BI102" s="128"/>
      <c r="BJ102" s="96"/>
      <c r="BK102" s="96"/>
      <c r="BL102" s="119"/>
      <c r="BM102" s="130"/>
      <c r="BN102" s="130"/>
      <c r="BO102" s="130"/>
      <c r="BP102" s="130"/>
      <c r="BQ102" s="119"/>
      <c r="BR102" s="119"/>
      <c r="BS102" s="171"/>
      <c r="BT102" s="249"/>
      <c r="BU102" s="249"/>
      <c r="BV102" s="249"/>
      <c r="BW102" s="250"/>
      <c r="BX102" s="257"/>
      <c r="BY102" s="258"/>
      <c r="BZ102" s="258"/>
      <c r="CA102" s="259"/>
      <c r="CB102" s="265"/>
      <c r="CC102" s="249"/>
      <c r="CD102" s="249"/>
      <c r="CE102" s="266"/>
      <c r="CF102" s="285"/>
      <c r="CG102" s="286"/>
      <c r="CH102" s="286"/>
      <c r="CI102" s="287"/>
      <c r="CJ102" s="27"/>
      <c r="CK102" s="27"/>
      <c r="CL102" s="27"/>
      <c r="CM102" s="49" t="s">
        <v>67</v>
      </c>
      <c r="CN102" s="20" t="str">
        <f>IF(OR(CS97="",CS100=""),"",IF(AND(CS97="〇",CS100="〇"),"〇","×"))</f>
        <v/>
      </c>
      <c r="CO102" s="18"/>
      <c r="CP102" s="18"/>
      <c r="CQ102" s="18"/>
      <c r="CR102" s="18"/>
      <c r="CS102" s="18"/>
    </row>
    <row r="103" spans="5:97" ht="8.1" customHeight="1">
      <c r="E103" s="395"/>
      <c r="F103" s="396"/>
      <c r="G103" s="461"/>
      <c r="H103" s="479"/>
      <c r="I103" s="479"/>
      <c r="J103" s="479"/>
      <c r="K103" s="479"/>
      <c r="L103" s="479"/>
      <c r="M103" s="463"/>
      <c r="N103" s="363"/>
      <c r="O103" s="366"/>
      <c r="P103" s="366"/>
      <c r="Q103" s="366"/>
      <c r="R103" s="366"/>
      <c r="S103" s="366"/>
      <c r="T103" s="366"/>
      <c r="U103" s="366"/>
      <c r="V103" s="365"/>
      <c r="W103" s="363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  <c r="AL103" s="366"/>
      <c r="AM103" s="366"/>
      <c r="AN103" s="366"/>
      <c r="AO103" s="365"/>
      <c r="AP103" s="100"/>
      <c r="AQ103" s="608" t="s">
        <v>242</v>
      </c>
      <c r="AR103" s="608"/>
      <c r="AS103" s="608"/>
      <c r="AT103" s="608"/>
      <c r="AU103" s="608"/>
      <c r="AV103" s="608"/>
      <c r="AW103" s="608"/>
      <c r="AX103" s="608"/>
      <c r="AY103" s="272" t="s">
        <v>119</v>
      </c>
      <c r="AZ103" s="298"/>
      <c r="BA103" s="298"/>
      <c r="BB103" s="298"/>
      <c r="BC103" s="298"/>
      <c r="BD103" s="298"/>
      <c r="BE103" s="281" t="s">
        <v>124</v>
      </c>
      <c r="BF103" s="281"/>
      <c r="BG103" s="281"/>
      <c r="BH103" s="222"/>
      <c r="BI103" s="269" t="str">
        <f>AQ103</f>
        <v>？</v>
      </c>
      <c r="BJ103" s="258"/>
      <c r="BK103" s="258"/>
      <c r="BL103" s="279" t="s">
        <v>119</v>
      </c>
      <c r="BM103" s="277"/>
      <c r="BN103" s="277"/>
      <c r="BO103" s="277"/>
      <c r="BP103" s="277"/>
      <c r="BQ103" s="243" t="s">
        <v>121</v>
      </c>
      <c r="BR103" s="243"/>
      <c r="BS103" s="244"/>
      <c r="BT103" s="249"/>
      <c r="BU103" s="249"/>
      <c r="BV103" s="249"/>
      <c r="BW103" s="250"/>
      <c r="BX103" s="257"/>
      <c r="BY103" s="258"/>
      <c r="BZ103" s="258"/>
      <c r="CA103" s="259"/>
      <c r="CB103" s="265"/>
      <c r="CC103" s="249"/>
      <c r="CD103" s="249"/>
      <c r="CE103" s="266"/>
      <c r="CF103" s="285"/>
      <c r="CG103" s="286"/>
      <c r="CH103" s="286"/>
      <c r="CI103" s="287"/>
      <c r="CJ103" s="27"/>
      <c r="CK103" s="27"/>
      <c r="CL103" s="27"/>
      <c r="CM103" s="27"/>
    </row>
    <row r="104" spans="5:97" ht="8.1" customHeight="1">
      <c r="E104" s="395"/>
      <c r="F104" s="396"/>
      <c r="G104" s="461"/>
      <c r="H104" s="479"/>
      <c r="I104" s="479"/>
      <c r="J104" s="479"/>
      <c r="K104" s="479"/>
      <c r="L104" s="479"/>
      <c r="M104" s="463"/>
      <c r="N104" s="363"/>
      <c r="O104" s="366"/>
      <c r="P104" s="366"/>
      <c r="Q104" s="366"/>
      <c r="R104" s="366"/>
      <c r="S104" s="366"/>
      <c r="T104" s="366"/>
      <c r="U104" s="366"/>
      <c r="V104" s="365"/>
      <c r="W104" s="363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5"/>
      <c r="AP104" s="100"/>
      <c r="AQ104" s="608"/>
      <c r="AR104" s="608"/>
      <c r="AS104" s="608"/>
      <c r="AT104" s="608"/>
      <c r="AU104" s="608"/>
      <c r="AV104" s="608"/>
      <c r="AW104" s="608"/>
      <c r="AX104" s="608"/>
      <c r="AY104" s="272"/>
      <c r="AZ104" s="299"/>
      <c r="BA104" s="299"/>
      <c r="BB104" s="299"/>
      <c r="BC104" s="299"/>
      <c r="BD104" s="299"/>
      <c r="BE104" s="281"/>
      <c r="BF104" s="281"/>
      <c r="BG104" s="281"/>
      <c r="BH104" s="222"/>
      <c r="BI104" s="269"/>
      <c r="BJ104" s="258"/>
      <c r="BK104" s="258"/>
      <c r="BL104" s="279"/>
      <c r="BM104" s="278"/>
      <c r="BN104" s="278"/>
      <c r="BO104" s="278"/>
      <c r="BP104" s="278"/>
      <c r="BQ104" s="243"/>
      <c r="BR104" s="243"/>
      <c r="BS104" s="244"/>
      <c r="BT104" s="249"/>
      <c r="BU104" s="249"/>
      <c r="BV104" s="249"/>
      <c r="BW104" s="250"/>
      <c r="BX104" s="257"/>
      <c r="BY104" s="258"/>
      <c r="BZ104" s="258"/>
      <c r="CA104" s="259"/>
      <c r="CB104" s="265"/>
      <c r="CC104" s="249"/>
      <c r="CD104" s="249"/>
      <c r="CE104" s="266"/>
      <c r="CF104" s="285"/>
      <c r="CG104" s="286"/>
      <c r="CH104" s="286"/>
      <c r="CI104" s="287"/>
      <c r="CM104" s="162" t="s">
        <v>153</v>
      </c>
      <c r="CN104" s="162" t="s">
        <v>231</v>
      </c>
      <c r="CO104" s="162" t="s">
        <v>233</v>
      </c>
      <c r="CP104" s="162" t="s">
        <v>234</v>
      </c>
      <c r="CQ104" s="162" t="s">
        <v>232</v>
      </c>
      <c r="CR104" s="162" t="s">
        <v>233</v>
      </c>
      <c r="CS104" s="162" t="s">
        <v>235</v>
      </c>
    </row>
    <row r="105" spans="5:97" ht="8.1" customHeight="1">
      <c r="E105" s="565"/>
      <c r="F105" s="566"/>
      <c r="G105" s="464"/>
      <c r="H105" s="465"/>
      <c r="I105" s="465"/>
      <c r="J105" s="465"/>
      <c r="K105" s="465"/>
      <c r="L105" s="465"/>
      <c r="M105" s="466"/>
      <c r="N105" s="407"/>
      <c r="O105" s="408"/>
      <c r="P105" s="408"/>
      <c r="Q105" s="408"/>
      <c r="R105" s="408"/>
      <c r="S105" s="408"/>
      <c r="T105" s="408"/>
      <c r="U105" s="408"/>
      <c r="V105" s="446"/>
      <c r="W105" s="407"/>
      <c r="X105" s="408"/>
      <c r="Y105" s="408"/>
      <c r="Z105" s="408"/>
      <c r="AA105" s="408"/>
      <c r="AB105" s="408"/>
      <c r="AC105" s="408"/>
      <c r="AD105" s="408"/>
      <c r="AE105" s="408"/>
      <c r="AF105" s="408"/>
      <c r="AG105" s="408"/>
      <c r="AH105" s="408"/>
      <c r="AI105" s="408"/>
      <c r="AJ105" s="408"/>
      <c r="AK105" s="408"/>
      <c r="AL105" s="408"/>
      <c r="AM105" s="408"/>
      <c r="AN105" s="408"/>
      <c r="AO105" s="446"/>
      <c r="AP105" s="223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5"/>
      <c r="BI105" s="137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227"/>
      <c r="BT105" s="251"/>
      <c r="BU105" s="252"/>
      <c r="BV105" s="252"/>
      <c r="BW105" s="253"/>
      <c r="BX105" s="260"/>
      <c r="BY105" s="261"/>
      <c r="BZ105" s="261"/>
      <c r="CA105" s="262"/>
      <c r="CB105" s="267"/>
      <c r="CC105" s="252"/>
      <c r="CD105" s="252"/>
      <c r="CE105" s="268"/>
      <c r="CF105" s="288"/>
      <c r="CG105" s="289"/>
      <c r="CH105" s="289"/>
      <c r="CI105" s="290"/>
      <c r="CM105" s="162" t="s">
        <v>155</v>
      </c>
      <c r="CN105" s="162" t="s">
        <v>231</v>
      </c>
      <c r="CO105" s="162" t="s">
        <v>233</v>
      </c>
      <c r="CP105" s="162" t="s">
        <v>234</v>
      </c>
      <c r="CQ105" s="162" t="s">
        <v>232</v>
      </c>
      <c r="CR105" s="162" t="s">
        <v>233</v>
      </c>
      <c r="CS105" s="162" t="s">
        <v>235</v>
      </c>
    </row>
    <row r="106" spans="5:97" ht="8.1" customHeight="1">
      <c r="E106" s="393" t="s">
        <v>33</v>
      </c>
      <c r="F106" s="394"/>
      <c r="G106" s="595" t="s">
        <v>34</v>
      </c>
      <c r="H106" s="596"/>
      <c r="I106" s="596"/>
      <c r="J106" s="596"/>
      <c r="K106" s="596"/>
      <c r="L106" s="596"/>
      <c r="M106" s="597"/>
      <c r="N106" s="315" t="s">
        <v>167</v>
      </c>
      <c r="O106" s="316"/>
      <c r="P106" s="316"/>
      <c r="Q106" s="316"/>
      <c r="R106" s="316"/>
      <c r="S106" s="316"/>
      <c r="T106" s="316"/>
      <c r="U106" s="316"/>
      <c r="V106" s="317"/>
      <c r="W106" s="360" t="s">
        <v>80</v>
      </c>
      <c r="X106" s="361"/>
      <c r="Y106" s="361"/>
      <c r="Z106" s="361"/>
      <c r="AA106" s="361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61"/>
      <c r="AL106" s="361"/>
      <c r="AM106" s="361"/>
      <c r="AN106" s="361"/>
      <c r="AO106" s="362"/>
      <c r="AP106" s="580" t="s">
        <v>36</v>
      </c>
      <c r="AQ106" s="581"/>
      <c r="AR106" s="581"/>
      <c r="AS106" s="581"/>
      <c r="AT106" s="581"/>
      <c r="AU106" s="581"/>
      <c r="AV106" s="581"/>
      <c r="AW106" s="581"/>
      <c r="AX106" s="581"/>
      <c r="AY106" s="581"/>
      <c r="AZ106" s="581"/>
      <c r="BA106" s="581"/>
      <c r="BB106" s="581"/>
      <c r="BC106" s="581"/>
      <c r="BD106" s="581"/>
      <c r="BE106" s="581"/>
      <c r="BF106" s="581"/>
      <c r="BG106" s="581"/>
      <c r="BH106" s="604"/>
      <c r="BI106" s="133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5"/>
      <c r="BT106" s="590"/>
      <c r="BU106" s="549"/>
      <c r="BV106" s="549"/>
      <c r="BW106" s="591"/>
      <c r="BX106" s="254" t="s">
        <v>18</v>
      </c>
      <c r="BY106" s="255"/>
      <c r="BZ106" s="255"/>
      <c r="CA106" s="256"/>
      <c r="CB106" s="548"/>
      <c r="CC106" s="549"/>
      <c r="CD106" s="549"/>
      <c r="CE106" s="550"/>
      <c r="CF106" s="234" t="s">
        <v>24</v>
      </c>
      <c r="CG106" s="235"/>
      <c r="CH106" s="235"/>
      <c r="CI106" s="236"/>
      <c r="CM106" s="162" t="s">
        <v>159</v>
      </c>
      <c r="CN106" s="162"/>
      <c r="CO106" s="162" t="s">
        <v>118</v>
      </c>
      <c r="CP106" s="162" t="s">
        <v>120</v>
      </c>
      <c r="CQ106" s="10"/>
      <c r="CR106" s="10"/>
      <c r="CS106" s="10"/>
    </row>
    <row r="107" spans="5:97" ht="8.1" customHeight="1">
      <c r="E107" s="395"/>
      <c r="F107" s="396"/>
      <c r="G107" s="598"/>
      <c r="H107" s="599"/>
      <c r="I107" s="599"/>
      <c r="J107" s="599"/>
      <c r="K107" s="599"/>
      <c r="L107" s="599"/>
      <c r="M107" s="600"/>
      <c r="N107" s="318"/>
      <c r="O107" s="319"/>
      <c r="P107" s="319"/>
      <c r="Q107" s="319"/>
      <c r="R107" s="319"/>
      <c r="S107" s="319"/>
      <c r="T107" s="319"/>
      <c r="U107" s="319"/>
      <c r="V107" s="320"/>
      <c r="W107" s="363"/>
      <c r="X107" s="366"/>
      <c r="Y107" s="366"/>
      <c r="Z107" s="366"/>
      <c r="AA107" s="366"/>
      <c r="AB107" s="366"/>
      <c r="AC107" s="366"/>
      <c r="AD107" s="366"/>
      <c r="AE107" s="366"/>
      <c r="AF107" s="366"/>
      <c r="AG107" s="366"/>
      <c r="AH107" s="366"/>
      <c r="AI107" s="366"/>
      <c r="AJ107" s="366"/>
      <c r="AK107" s="366"/>
      <c r="AL107" s="366"/>
      <c r="AM107" s="366"/>
      <c r="AN107" s="366"/>
      <c r="AO107" s="365"/>
      <c r="AP107" s="582"/>
      <c r="AQ107" s="583"/>
      <c r="AR107" s="583"/>
      <c r="AS107" s="583"/>
      <c r="AT107" s="583"/>
      <c r="AU107" s="583"/>
      <c r="AV107" s="583"/>
      <c r="AW107" s="583"/>
      <c r="AX107" s="583"/>
      <c r="AY107" s="583"/>
      <c r="AZ107" s="583"/>
      <c r="BA107" s="583"/>
      <c r="BB107" s="583"/>
      <c r="BC107" s="583"/>
      <c r="BD107" s="583"/>
      <c r="BE107" s="583"/>
      <c r="BF107" s="583"/>
      <c r="BG107" s="583"/>
      <c r="BH107" s="605"/>
      <c r="BI107" s="131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534"/>
      <c r="BU107" s="607"/>
      <c r="BV107" s="607"/>
      <c r="BW107" s="592"/>
      <c r="BX107" s="257"/>
      <c r="BY107" s="258"/>
      <c r="BZ107" s="258"/>
      <c r="CA107" s="259"/>
      <c r="CB107" s="551"/>
      <c r="CC107" s="607"/>
      <c r="CD107" s="607"/>
      <c r="CE107" s="552"/>
      <c r="CF107" s="237"/>
      <c r="CG107" s="238"/>
      <c r="CH107" s="238"/>
      <c r="CI107" s="239"/>
      <c r="CM107" s="163"/>
    </row>
    <row r="108" spans="5:97" ht="8.1" customHeight="1">
      <c r="E108" s="395"/>
      <c r="F108" s="396"/>
      <c r="G108" s="598"/>
      <c r="H108" s="599"/>
      <c r="I108" s="599"/>
      <c r="J108" s="599"/>
      <c r="K108" s="599"/>
      <c r="L108" s="599"/>
      <c r="M108" s="600"/>
      <c r="N108" s="318"/>
      <c r="O108" s="319"/>
      <c r="P108" s="319"/>
      <c r="Q108" s="319"/>
      <c r="R108" s="319"/>
      <c r="S108" s="319"/>
      <c r="T108" s="319"/>
      <c r="U108" s="319"/>
      <c r="V108" s="320"/>
      <c r="W108" s="363"/>
      <c r="X108" s="366"/>
      <c r="Y108" s="366"/>
      <c r="Z108" s="366"/>
      <c r="AA108" s="366"/>
      <c r="AB108" s="366"/>
      <c r="AC108" s="366"/>
      <c r="AD108" s="366"/>
      <c r="AE108" s="366"/>
      <c r="AF108" s="366"/>
      <c r="AG108" s="366"/>
      <c r="AH108" s="366"/>
      <c r="AI108" s="366"/>
      <c r="AJ108" s="366"/>
      <c r="AK108" s="366"/>
      <c r="AL108" s="366"/>
      <c r="AM108" s="366"/>
      <c r="AN108" s="366"/>
      <c r="AO108" s="365"/>
      <c r="AP108" s="582"/>
      <c r="AQ108" s="583"/>
      <c r="AR108" s="583"/>
      <c r="AS108" s="583"/>
      <c r="AT108" s="583"/>
      <c r="AU108" s="583"/>
      <c r="AV108" s="583"/>
      <c r="AW108" s="583"/>
      <c r="AX108" s="583"/>
      <c r="AY108" s="583"/>
      <c r="AZ108" s="583"/>
      <c r="BA108" s="583"/>
      <c r="BB108" s="583"/>
      <c r="BC108" s="583"/>
      <c r="BD108" s="583"/>
      <c r="BE108" s="583"/>
      <c r="BF108" s="583"/>
      <c r="BG108" s="583"/>
      <c r="BH108" s="605"/>
      <c r="BI108" s="131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534"/>
      <c r="BU108" s="607"/>
      <c r="BV108" s="607"/>
      <c r="BW108" s="592"/>
      <c r="BX108" s="257"/>
      <c r="BY108" s="258"/>
      <c r="BZ108" s="258"/>
      <c r="CA108" s="259"/>
      <c r="CB108" s="551"/>
      <c r="CC108" s="607"/>
      <c r="CD108" s="607"/>
      <c r="CE108" s="552"/>
      <c r="CF108" s="237"/>
      <c r="CG108" s="238"/>
      <c r="CH108" s="238"/>
      <c r="CI108" s="239"/>
      <c r="CN108" s="162" t="s">
        <v>231</v>
      </c>
      <c r="CO108" s="162" t="str">
        <f>IF(OR(AH5="",AH5="認定番号"),"？",_xlfn.XLOOKUP(AH5,CM104:CM106,CO104:CO106))</f>
        <v>？</v>
      </c>
      <c r="CP108" s="162" t="str">
        <f>IF(OR(AH5="",AH5="認定番号"),"？",_xlfn.XLOOKUP(AH5,CM104:CM106,CP104:CP106))</f>
        <v>？</v>
      </c>
    </row>
    <row r="109" spans="5:97" ht="8.1" customHeight="1">
      <c r="E109" s="395"/>
      <c r="F109" s="396"/>
      <c r="G109" s="598"/>
      <c r="H109" s="599"/>
      <c r="I109" s="599"/>
      <c r="J109" s="599"/>
      <c r="K109" s="599"/>
      <c r="L109" s="599"/>
      <c r="M109" s="600"/>
      <c r="N109" s="318"/>
      <c r="O109" s="319"/>
      <c r="P109" s="319"/>
      <c r="Q109" s="319"/>
      <c r="R109" s="319"/>
      <c r="S109" s="319"/>
      <c r="T109" s="319"/>
      <c r="U109" s="319"/>
      <c r="V109" s="320"/>
      <c r="W109" s="363"/>
      <c r="X109" s="366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6"/>
      <c r="AJ109" s="366"/>
      <c r="AK109" s="366"/>
      <c r="AL109" s="366"/>
      <c r="AM109" s="366"/>
      <c r="AN109" s="366"/>
      <c r="AO109" s="365"/>
      <c r="AP109" s="582"/>
      <c r="AQ109" s="583"/>
      <c r="AR109" s="583"/>
      <c r="AS109" s="583"/>
      <c r="AT109" s="583"/>
      <c r="AU109" s="583"/>
      <c r="AV109" s="583"/>
      <c r="AW109" s="583"/>
      <c r="AX109" s="583"/>
      <c r="AY109" s="583"/>
      <c r="AZ109" s="583"/>
      <c r="BA109" s="583"/>
      <c r="BB109" s="583"/>
      <c r="BC109" s="583"/>
      <c r="BD109" s="583"/>
      <c r="BE109" s="583"/>
      <c r="BF109" s="583"/>
      <c r="BG109" s="583"/>
      <c r="BH109" s="605"/>
      <c r="BI109" s="131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  <c r="BT109" s="534"/>
      <c r="BU109" s="607"/>
      <c r="BV109" s="607"/>
      <c r="BW109" s="592"/>
      <c r="BX109" s="257"/>
      <c r="BY109" s="258"/>
      <c r="BZ109" s="258"/>
      <c r="CA109" s="259"/>
      <c r="CB109" s="551"/>
      <c r="CC109" s="607"/>
      <c r="CD109" s="607"/>
      <c r="CE109" s="552"/>
      <c r="CF109" s="237"/>
      <c r="CG109" s="238"/>
      <c r="CH109" s="238"/>
      <c r="CI109" s="239"/>
      <c r="CN109" s="162" t="s">
        <v>232</v>
      </c>
      <c r="CO109" s="162"/>
      <c r="CP109" s="162" t="str">
        <f>IF(OR(AH5="",AH5="認定番号"),"？",IF(AH5="ENNNUN-2667","",_xlfn.XLOOKUP(AH5,CM104:CM106,CS104:CS106)))</f>
        <v>？</v>
      </c>
    </row>
    <row r="110" spans="5:97" ht="8.1" customHeight="1">
      <c r="E110" s="565"/>
      <c r="F110" s="566"/>
      <c r="G110" s="601"/>
      <c r="H110" s="602"/>
      <c r="I110" s="602"/>
      <c r="J110" s="602"/>
      <c r="K110" s="602"/>
      <c r="L110" s="602"/>
      <c r="M110" s="603"/>
      <c r="N110" s="321"/>
      <c r="O110" s="322"/>
      <c r="P110" s="322"/>
      <c r="Q110" s="322"/>
      <c r="R110" s="322"/>
      <c r="S110" s="322"/>
      <c r="T110" s="322"/>
      <c r="U110" s="322"/>
      <c r="V110" s="323"/>
      <c r="W110" s="407"/>
      <c r="X110" s="408"/>
      <c r="Y110" s="408"/>
      <c r="Z110" s="408"/>
      <c r="AA110" s="408"/>
      <c r="AB110" s="408"/>
      <c r="AC110" s="408"/>
      <c r="AD110" s="408"/>
      <c r="AE110" s="408"/>
      <c r="AF110" s="408"/>
      <c r="AG110" s="408"/>
      <c r="AH110" s="408"/>
      <c r="AI110" s="408"/>
      <c r="AJ110" s="408"/>
      <c r="AK110" s="408"/>
      <c r="AL110" s="408"/>
      <c r="AM110" s="408"/>
      <c r="AN110" s="408"/>
      <c r="AO110" s="446"/>
      <c r="AP110" s="585"/>
      <c r="AQ110" s="586"/>
      <c r="AR110" s="586"/>
      <c r="AS110" s="586"/>
      <c r="AT110" s="586"/>
      <c r="AU110" s="586"/>
      <c r="AV110" s="586"/>
      <c r="AW110" s="586"/>
      <c r="AX110" s="586"/>
      <c r="AY110" s="586"/>
      <c r="AZ110" s="586"/>
      <c r="BA110" s="586"/>
      <c r="BB110" s="586"/>
      <c r="BC110" s="586"/>
      <c r="BD110" s="586"/>
      <c r="BE110" s="586"/>
      <c r="BF110" s="586"/>
      <c r="BG110" s="586"/>
      <c r="BH110" s="606"/>
      <c r="BI110" s="137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593"/>
      <c r="BU110" s="554"/>
      <c r="BV110" s="554"/>
      <c r="BW110" s="594"/>
      <c r="BX110" s="260"/>
      <c r="BY110" s="261"/>
      <c r="BZ110" s="261"/>
      <c r="CA110" s="262"/>
      <c r="CB110" s="553"/>
      <c r="CC110" s="554"/>
      <c r="CD110" s="554"/>
      <c r="CE110" s="555"/>
      <c r="CF110" s="240"/>
      <c r="CG110" s="241"/>
      <c r="CH110" s="241"/>
      <c r="CI110" s="242"/>
      <c r="CO110" s="14"/>
      <c r="CP110" s="14"/>
    </row>
    <row r="111" spans="5:97" ht="8.1" customHeight="1">
      <c r="E111" s="393" t="s">
        <v>37</v>
      </c>
      <c r="F111" s="394"/>
      <c r="G111" s="458" t="s">
        <v>38</v>
      </c>
      <c r="H111" s="459"/>
      <c r="I111" s="459"/>
      <c r="J111" s="459"/>
      <c r="K111" s="459"/>
      <c r="L111" s="459"/>
      <c r="M111" s="460"/>
      <c r="N111" s="315" t="s">
        <v>35</v>
      </c>
      <c r="O111" s="316"/>
      <c r="P111" s="316"/>
      <c r="Q111" s="316"/>
      <c r="R111" s="316"/>
      <c r="S111" s="316"/>
      <c r="T111" s="316"/>
      <c r="U111" s="316"/>
      <c r="V111" s="317"/>
      <c r="W111" s="360" t="s">
        <v>68</v>
      </c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2"/>
      <c r="AP111" s="580" t="s">
        <v>81</v>
      </c>
      <c r="AQ111" s="581"/>
      <c r="AR111" s="581"/>
      <c r="AS111" s="581"/>
      <c r="AT111" s="581"/>
      <c r="AU111" s="581"/>
      <c r="AV111" s="581"/>
      <c r="AW111" s="581"/>
      <c r="AX111" s="581"/>
      <c r="AY111" s="581"/>
      <c r="AZ111" s="581"/>
      <c r="BA111" s="581"/>
      <c r="BB111" s="581"/>
      <c r="BC111" s="581"/>
      <c r="BD111" s="581"/>
      <c r="BE111" s="581"/>
      <c r="BF111" s="581"/>
      <c r="BG111" s="581"/>
      <c r="BH111" s="581"/>
      <c r="BI111" s="139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1"/>
      <c r="BT111" s="245" t="str">
        <f>IF(BM112="","",IF(BM112=75,"〇",""))</f>
        <v/>
      </c>
      <c r="BU111" s="246"/>
      <c r="BV111" s="246"/>
      <c r="BW111" s="247"/>
      <c r="BX111" s="254" t="s">
        <v>18</v>
      </c>
      <c r="BY111" s="255"/>
      <c r="BZ111" s="255"/>
      <c r="CA111" s="256"/>
      <c r="CB111" s="263" t="str">
        <f>IF(BM112="","",IF(BM112=75,"","〇"))</f>
        <v/>
      </c>
      <c r="CC111" s="246"/>
      <c r="CD111" s="246"/>
      <c r="CE111" s="264"/>
      <c r="CF111" s="234" t="s">
        <v>40</v>
      </c>
      <c r="CG111" s="235"/>
      <c r="CH111" s="235"/>
      <c r="CI111" s="236"/>
      <c r="CO111" s="14"/>
      <c r="CP111" s="14"/>
    </row>
    <row r="112" spans="5:97" ht="8.1" customHeight="1">
      <c r="E112" s="395"/>
      <c r="F112" s="396"/>
      <c r="G112" s="461"/>
      <c r="H112" s="479"/>
      <c r="I112" s="479"/>
      <c r="J112" s="479"/>
      <c r="K112" s="479"/>
      <c r="L112" s="479"/>
      <c r="M112" s="463"/>
      <c r="N112" s="318"/>
      <c r="O112" s="319"/>
      <c r="P112" s="319"/>
      <c r="Q112" s="319"/>
      <c r="R112" s="319"/>
      <c r="S112" s="319"/>
      <c r="T112" s="319"/>
      <c r="U112" s="319"/>
      <c r="V112" s="320"/>
      <c r="W112" s="363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  <c r="AK112" s="366"/>
      <c r="AL112" s="366"/>
      <c r="AM112" s="366"/>
      <c r="AN112" s="366"/>
      <c r="AO112" s="365"/>
      <c r="AP112" s="582"/>
      <c r="AQ112" s="583"/>
      <c r="AR112" s="583"/>
      <c r="AS112" s="583"/>
      <c r="AT112" s="583"/>
      <c r="AU112" s="583"/>
      <c r="AV112" s="583"/>
      <c r="AW112" s="583"/>
      <c r="AX112" s="583"/>
      <c r="AY112" s="583"/>
      <c r="AZ112" s="583"/>
      <c r="BA112" s="583"/>
      <c r="BB112" s="583"/>
      <c r="BC112" s="583"/>
      <c r="BD112" s="583"/>
      <c r="BE112" s="583"/>
      <c r="BF112" s="583"/>
      <c r="BG112" s="583"/>
      <c r="BH112" s="583"/>
      <c r="BI112" s="271" t="s">
        <v>72</v>
      </c>
      <c r="BJ112" s="272"/>
      <c r="BK112" s="272"/>
      <c r="BL112" s="272"/>
      <c r="BM112" s="273"/>
      <c r="BN112" s="273"/>
      <c r="BO112" s="273"/>
      <c r="BP112" s="273"/>
      <c r="BQ112" s="275" t="s">
        <v>39</v>
      </c>
      <c r="BR112" s="275"/>
      <c r="BS112" s="276"/>
      <c r="BT112" s="248"/>
      <c r="BU112" s="249"/>
      <c r="BV112" s="249"/>
      <c r="BW112" s="250"/>
      <c r="BX112" s="257"/>
      <c r="BY112" s="258"/>
      <c r="BZ112" s="258"/>
      <c r="CA112" s="259"/>
      <c r="CB112" s="265"/>
      <c r="CC112" s="249"/>
      <c r="CD112" s="249"/>
      <c r="CE112" s="266"/>
      <c r="CF112" s="237"/>
      <c r="CG112" s="238"/>
      <c r="CH112" s="238"/>
      <c r="CI112" s="239"/>
    </row>
    <row r="113" spans="5:87" ht="8.1" customHeight="1">
      <c r="E113" s="395"/>
      <c r="F113" s="396"/>
      <c r="G113" s="461"/>
      <c r="H113" s="479"/>
      <c r="I113" s="479"/>
      <c r="J113" s="479"/>
      <c r="K113" s="479"/>
      <c r="L113" s="479"/>
      <c r="M113" s="463"/>
      <c r="N113" s="318"/>
      <c r="O113" s="319"/>
      <c r="P113" s="319"/>
      <c r="Q113" s="319"/>
      <c r="R113" s="319"/>
      <c r="S113" s="319"/>
      <c r="T113" s="319"/>
      <c r="U113" s="319"/>
      <c r="V113" s="320"/>
      <c r="W113" s="363"/>
      <c r="X113" s="366"/>
      <c r="Y113" s="366"/>
      <c r="Z113" s="366"/>
      <c r="AA113" s="366"/>
      <c r="AB113" s="366"/>
      <c r="AC113" s="366"/>
      <c r="AD113" s="366"/>
      <c r="AE113" s="366"/>
      <c r="AF113" s="366"/>
      <c r="AG113" s="366"/>
      <c r="AH113" s="366"/>
      <c r="AI113" s="366"/>
      <c r="AJ113" s="366"/>
      <c r="AK113" s="366"/>
      <c r="AL113" s="366"/>
      <c r="AM113" s="366"/>
      <c r="AN113" s="366"/>
      <c r="AO113" s="365"/>
      <c r="AP113" s="582"/>
      <c r="AQ113" s="583"/>
      <c r="AR113" s="583"/>
      <c r="AS113" s="583"/>
      <c r="AT113" s="583"/>
      <c r="AU113" s="583"/>
      <c r="AV113" s="583"/>
      <c r="AW113" s="583"/>
      <c r="AX113" s="583"/>
      <c r="AY113" s="583"/>
      <c r="AZ113" s="583"/>
      <c r="BA113" s="583"/>
      <c r="BB113" s="583"/>
      <c r="BC113" s="583"/>
      <c r="BD113" s="583"/>
      <c r="BE113" s="583"/>
      <c r="BF113" s="583"/>
      <c r="BG113" s="583"/>
      <c r="BH113" s="583"/>
      <c r="BI113" s="271"/>
      <c r="BJ113" s="272"/>
      <c r="BK113" s="272"/>
      <c r="BL113" s="272"/>
      <c r="BM113" s="274"/>
      <c r="BN113" s="274"/>
      <c r="BO113" s="274"/>
      <c r="BP113" s="274"/>
      <c r="BQ113" s="275"/>
      <c r="BR113" s="275"/>
      <c r="BS113" s="276"/>
      <c r="BT113" s="248"/>
      <c r="BU113" s="249"/>
      <c r="BV113" s="249"/>
      <c r="BW113" s="250"/>
      <c r="BX113" s="257"/>
      <c r="BY113" s="258"/>
      <c r="BZ113" s="258"/>
      <c r="CA113" s="259"/>
      <c r="CB113" s="265"/>
      <c r="CC113" s="249"/>
      <c r="CD113" s="249"/>
      <c r="CE113" s="266"/>
      <c r="CF113" s="237"/>
      <c r="CG113" s="238"/>
      <c r="CH113" s="238"/>
      <c r="CI113" s="239"/>
    </row>
    <row r="114" spans="5:87" ht="8.1" customHeight="1">
      <c r="E114" s="395"/>
      <c r="F114" s="396"/>
      <c r="G114" s="461"/>
      <c r="H114" s="479"/>
      <c r="I114" s="479"/>
      <c r="J114" s="479"/>
      <c r="K114" s="479"/>
      <c r="L114" s="479"/>
      <c r="M114" s="463"/>
      <c r="N114" s="318"/>
      <c r="O114" s="579"/>
      <c r="P114" s="579"/>
      <c r="Q114" s="579"/>
      <c r="R114" s="579"/>
      <c r="S114" s="579"/>
      <c r="T114" s="579"/>
      <c r="U114" s="579"/>
      <c r="V114" s="320"/>
      <c r="W114" s="363"/>
      <c r="X114" s="364"/>
      <c r="Y114" s="364"/>
      <c r="Z114" s="364"/>
      <c r="AA114" s="364"/>
      <c r="AB114" s="364"/>
      <c r="AC114" s="364"/>
      <c r="AD114" s="364"/>
      <c r="AE114" s="364"/>
      <c r="AF114" s="364"/>
      <c r="AG114" s="364"/>
      <c r="AH114" s="364"/>
      <c r="AI114" s="364"/>
      <c r="AJ114" s="364"/>
      <c r="AK114" s="364"/>
      <c r="AL114" s="364"/>
      <c r="AM114" s="364"/>
      <c r="AN114" s="364"/>
      <c r="AO114" s="365"/>
      <c r="AP114" s="582"/>
      <c r="AQ114" s="584"/>
      <c r="AR114" s="584"/>
      <c r="AS114" s="584"/>
      <c r="AT114" s="584"/>
      <c r="AU114" s="584"/>
      <c r="AV114" s="584"/>
      <c r="AW114" s="584"/>
      <c r="AX114" s="584"/>
      <c r="AY114" s="584"/>
      <c r="AZ114" s="584"/>
      <c r="BA114" s="584"/>
      <c r="BB114" s="584"/>
      <c r="BC114" s="584"/>
      <c r="BD114" s="584"/>
      <c r="BE114" s="584"/>
      <c r="BF114" s="584"/>
      <c r="BG114" s="584"/>
      <c r="BH114" s="584"/>
      <c r="BI114" s="129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43"/>
      <c r="BT114" s="248"/>
      <c r="BU114" s="280"/>
      <c r="BV114" s="280"/>
      <c r="BW114" s="250"/>
      <c r="BX114" s="257"/>
      <c r="BY114" s="310"/>
      <c r="BZ114" s="310"/>
      <c r="CA114" s="259"/>
      <c r="CB114" s="265"/>
      <c r="CC114" s="280"/>
      <c r="CD114" s="280"/>
      <c r="CE114" s="266"/>
      <c r="CF114" s="237"/>
      <c r="CG114" s="238"/>
      <c r="CH114" s="238"/>
      <c r="CI114" s="239"/>
    </row>
    <row r="115" spans="5:87" ht="8.1" customHeight="1">
      <c r="E115" s="565"/>
      <c r="F115" s="566"/>
      <c r="G115" s="464"/>
      <c r="H115" s="465"/>
      <c r="I115" s="465"/>
      <c r="J115" s="465"/>
      <c r="K115" s="465"/>
      <c r="L115" s="465"/>
      <c r="M115" s="466"/>
      <c r="N115" s="321"/>
      <c r="O115" s="322"/>
      <c r="P115" s="322"/>
      <c r="Q115" s="322"/>
      <c r="R115" s="322"/>
      <c r="S115" s="322"/>
      <c r="T115" s="322"/>
      <c r="U115" s="322"/>
      <c r="V115" s="323"/>
      <c r="W115" s="407"/>
      <c r="X115" s="408"/>
      <c r="Y115" s="408"/>
      <c r="Z115" s="408"/>
      <c r="AA115" s="408"/>
      <c r="AB115" s="408"/>
      <c r="AC115" s="408"/>
      <c r="AD115" s="408"/>
      <c r="AE115" s="408"/>
      <c r="AF115" s="408"/>
      <c r="AG115" s="408"/>
      <c r="AH115" s="408"/>
      <c r="AI115" s="408"/>
      <c r="AJ115" s="408"/>
      <c r="AK115" s="408"/>
      <c r="AL115" s="408"/>
      <c r="AM115" s="408"/>
      <c r="AN115" s="408"/>
      <c r="AO115" s="446"/>
      <c r="AP115" s="585"/>
      <c r="AQ115" s="586"/>
      <c r="AR115" s="586"/>
      <c r="AS115" s="586"/>
      <c r="AT115" s="586"/>
      <c r="AU115" s="586"/>
      <c r="AV115" s="586"/>
      <c r="AW115" s="586"/>
      <c r="AX115" s="586"/>
      <c r="AY115" s="586"/>
      <c r="AZ115" s="586"/>
      <c r="BA115" s="586"/>
      <c r="BB115" s="586"/>
      <c r="BC115" s="586"/>
      <c r="BD115" s="586"/>
      <c r="BE115" s="586"/>
      <c r="BF115" s="586"/>
      <c r="BG115" s="586"/>
      <c r="BH115" s="586"/>
      <c r="BI115" s="144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6"/>
      <c r="BT115" s="251"/>
      <c r="BU115" s="252"/>
      <c r="BV115" s="252"/>
      <c r="BW115" s="253"/>
      <c r="BX115" s="260"/>
      <c r="BY115" s="261"/>
      <c r="BZ115" s="261"/>
      <c r="CA115" s="262"/>
      <c r="CB115" s="267"/>
      <c r="CC115" s="252"/>
      <c r="CD115" s="252"/>
      <c r="CE115" s="268"/>
      <c r="CF115" s="240"/>
      <c r="CG115" s="241"/>
      <c r="CH115" s="241"/>
      <c r="CI115" s="242"/>
    </row>
    <row r="116" spans="5:87" ht="8.1" customHeight="1">
      <c r="E116" s="393" t="s">
        <v>41</v>
      </c>
      <c r="F116" s="394"/>
      <c r="G116" s="458" t="s">
        <v>110</v>
      </c>
      <c r="H116" s="459"/>
      <c r="I116" s="459"/>
      <c r="J116" s="459"/>
      <c r="K116" s="459"/>
      <c r="L116" s="459"/>
      <c r="M116" s="460"/>
      <c r="N116" s="360" t="s">
        <v>43</v>
      </c>
      <c r="O116" s="361"/>
      <c r="P116" s="361"/>
      <c r="Q116" s="361"/>
      <c r="R116" s="361"/>
      <c r="S116" s="361"/>
      <c r="T116" s="361"/>
      <c r="U116" s="361"/>
      <c r="V116" s="362"/>
      <c r="W116" s="360" t="s">
        <v>82</v>
      </c>
      <c r="X116" s="361"/>
      <c r="Y116" s="361"/>
      <c r="Z116" s="361"/>
      <c r="AA116" s="361"/>
      <c r="AB116" s="361"/>
      <c r="AC116" s="361"/>
      <c r="AD116" s="361"/>
      <c r="AE116" s="361"/>
      <c r="AF116" s="361"/>
      <c r="AG116" s="361"/>
      <c r="AH116" s="361"/>
      <c r="AI116" s="361"/>
      <c r="AJ116" s="361"/>
      <c r="AK116" s="361"/>
      <c r="AL116" s="361"/>
      <c r="AM116" s="361"/>
      <c r="AN116" s="361"/>
      <c r="AO116" s="362"/>
      <c r="AP116" s="416" t="s">
        <v>83</v>
      </c>
      <c r="AQ116" s="417"/>
      <c r="AR116" s="417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417"/>
      <c r="BH116" s="418"/>
      <c r="BI116" s="147"/>
      <c r="BJ116" s="255" t="s">
        <v>44</v>
      </c>
      <c r="BK116" s="255"/>
      <c r="BL116" s="255"/>
      <c r="BM116" s="255"/>
      <c r="BN116" s="255"/>
      <c r="BO116" s="255"/>
      <c r="BP116" s="255"/>
      <c r="BQ116" s="255"/>
      <c r="BR116" s="255"/>
      <c r="BS116" s="89"/>
      <c r="BT116" s="245" t="str">
        <f>IF(BJ119="","",IF(BJ119=AX119,"〇",""))</f>
        <v/>
      </c>
      <c r="BU116" s="246"/>
      <c r="BV116" s="246"/>
      <c r="BW116" s="247"/>
      <c r="BX116" s="263" t="s">
        <v>18</v>
      </c>
      <c r="BY116" s="246"/>
      <c r="BZ116" s="246"/>
      <c r="CA116" s="247"/>
      <c r="CB116" s="263" t="str">
        <f>IF(BJ119="","",IF(NOT(BJ119=AX119),"〇",""))</f>
        <v/>
      </c>
      <c r="CC116" s="246"/>
      <c r="CD116" s="246"/>
      <c r="CE116" s="264"/>
      <c r="CF116" s="235" t="s">
        <v>45</v>
      </c>
      <c r="CG116" s="235"/>
      <c r="CH116" s="235"/>
      <c r="CI116" s="236"/>
    </row>
    <row r="117" spans="5:87" ht="8.1" customHeight="1">
      <c r="E117" s="395"/>
      <c r="F117" s="396"/>
      <c r="G117" s="461"/>
      <c r="H117" s="479"/>
      <c r="I117" s="479"/>
      <c r="J117" s="479"/>
      <c r="K117" s="479"/>
      <c r="L117" s="479"/>
      <c r="M117" s="463"/>
      <c r="N117" s="363"/>
      <c r="O117" s="366"/>
      <c r="P117" s="366"/>
      <c r="Q117" s="366"/>
      <c r="R117" s="366"/>
      <c r="S117" s="366"/>
      <c r="T117" s="366"/>
      <c r="U117" s="366"/>
      <c r="V117" s="365"/>
      <c r="W117" s="363"/>
      <c r="X117" s="366"/>
      <c r="Y117" s="366"/>
      <c r="Z117" s="366"/>
      <c r="AA117" s="366"/>
      <c r="AB117" s="366"/>
      <c r="AC117" s="366"/>
      <c r="AD117" s="366"/>
      <c r="AE117" s="366"/>
      <c r="AF117" s="366"/>
      <c r="AG117" s="366"/>
      <c r="AH117" s="366"/>
      <c r="AI117" s="366"/>
      <c r="AJ117" s="366"/>
      <c r="AK117" s="366"/>
      <c r="AL117" s="366"/>
      <c r="AM117" s="366"/>
      <c r="AN117" s="366"/>
      <c r="AO117" s="365"/>
      <c r="AP117" s="300"/>
      <c r="AQ117" s="301"/>
      <c r="AR117" s="301"/>
      <c r="AS117" s="301"/>
      <c r="AT117" s="301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2"/>
      <c r="BI117" s="148"/>
      <c r="BJ117" s="258"/>
      <c r="BK117" s="258"/>
      <c r="BL117" s="258"/>
      <c r="BM117" s="258"/>
      <c r="BN117" s="258"/>
      <c r="BO117" s="258"/>
      <c r="BP117" s="258"/>
      <c r="BQ117" s="258"/>
      <c r="BR117" s="258"/>
      <c r="BS117" s="85"/>
      <c r="BT117" s="248"/>
      <c r="BU117" s="280"/>
      <c r="BV117" s="280"/>
      <c r="BW117" s="250"/>
      <c r="BX117" s="265"/>
      <c r="BY117" s="280"/>
      <c r="BZ117" s="280"/>
      <c r="CA117" s="250"/>
      <c r="CB117" s="265"/>
      <c r="CC117" s="280"/>
      <c r="CD117" s="280"/>
      <c r="CE117" s="266"/>
      <c r="CF117" s="237"/>
      <c r="CG117" s="482"/>
      <c r="CH117" s="482"/>
      <c r="CI117" s="239"/>
    </row>
    <row r="118" spans="5:87" ht="8.1" customHeight="1">
      <c r="E118" s="395"/>
      <c r="F118" s="396"/>
      <c r="G118" s="461"/>
      <c r="H118" s="479"/>
      <c r="I118" s="479"/>
      <c r="J118" s="479"/>
      <c r="K118" s="479"/>
      <c r="L118" s="479"/>
      <c r="M118" s="463"/>
      <c r="N118" s="363"/>
      <c r="O118" s="366"/>
      <c r="P118" s="366"/>
      <c r="Q118" s="366"/>
      <c r="R118" s="366"/>
      <c r="S118" s="366"/>
      <c r="T118" s="366"/>
      <c r="U118" s="366"/>
      <c r="V118" s="365"/>
      <c r="W118" s="363"/>
      <c r="X118" s="366"/>
      <c r="Y118" s="366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366"/>
      <c r="AJ118" s="366"/>
      <c r="AK118" s="366"/>
      <c r="AL118" s="366"/>
      <c r="AM118" s="366"/>
      <c r="AN118" s="366"/>
      <c r="AO118" s="365"/>
      <c r="AP118" s="300"/>
      <c r="AQ118" s="301"/>
      <c r="AR118" s="301"/>
      <c r="AS118" s="301"/>
      <c r="AT118" s="301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2"/>
      <c r="BI118" s="84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248"/>
      <c r="BU118" s="280"/>
      <c r="BV118" s="280"/>
      <c r="BW118" s="250"/>
      <c r="BX118" s="265"/>
      <c r="BY118" s="280"/>
      <c r="BZ118" s="280"/>
      <c r="CA118" s="250"/>
      <c r="CB118" s="265"/>
      <c r="CC118" s="280"/>
      <c r="CD118" s="280"/>
      <c r="CE118" s="266"/>
      <c r="CF118" s="237"/>
      <c r="CG118" s="482"/>
      <c r="CH118" s="482"/>
      <c r="CI118" s="239"/>
    </row>
    <row r="119" spans="5:87" ht="8.1" customHeight="1">
      <c r="E119" s="395"/>
      <c r="F119" s="396"/>
      <c r="G119" s="461"/>
      <c r="H119" s="479"/>
      <c r="I119" s="479"/>
      <c r="J119" s="479"/>
      <c r="K119" s="479"/>
      <c r="L119" s="479"/>
      <c r="M119" s="463"/>
      <c r="N119" s="363"/>
      <c r="O119" s="366"/>
      <c r="P119" s="366"/>
      <c r="Q119" s="366"/>
      <c r="R119" s="366"/>
      <c r="S119" s="366"/>
      <c r="T119" s="366"/>
      <c r="U119" s="366"/>
      <c r="V119" s="365"/>
      <c r="W119" s="363"/>
      <c r="X119" s="366"/>
      <c r="Y119" s="366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  <c r="AK119" s="366"/>
      <c r="AL119" s="366"/>
      <c r="AM119" s="366"/>
      <c r="AN119" s="366"/>
      <c r="AO119" s="365"/>
      <c r="AP119" s="123"/>
      <c r="AQ119" s="85"/>
      <c r="AR119" s="85"/>
      <c r="AS119" s="324" t="s">
        <v>20</v>
      </c>
      <c r="AT119" s="324"/>
      <c r="AU119" s="324"/>
      <c r="AV119" s="324"/>
      <c r="AW119" s="324"/>
      <c r="AX119" s="229" t="str">
        <f>IF(OR(AH5="認定番号",AH5=""),"?",_xlfn.XLOOKUP(AH5,CS23:CS25,CV23:CV25))</f>
        <v>?</v>
      </c>
      <c r="AY119" s="230"/>
      <c r="AZ119" s="230"/>
      <c r="BA119" s="230"/>
      <c r="BB119" s="230"/>
      <c r="BC119" s="230"/>
      <c r="BD119" s="230"/>
      <c r="BE119" s="230"/>
      <c r="BF119" s="230"/>
      <c r="BG119" s="231"/>
      <c r="BH119" s="99"/>
      <c r="BI119" s="60"/>
      <c r="BJ119" s="588"/>
      <c r="BK119" s="588"/>
      <c r="BL119" s="588"/>
      <c r="BM119" s="588"/>
      <c r="BN119" s="588"/>
      <c r="BO119" s="588"/>
      <c r="BP119" s="588"/>
      <c r="BQ119" s="588"/>
      <c r="BR119" s="588"/>
      <c r="BS119" s="60"/>
      <c r="BT119" s="248"/>
      <c r="BU119" s="280"/>
      <c r="BV119" s="280"/>
      <c r="BW119" s="250"/>
      <c r="BX119" s="265"/>
      <c r="BY119" s="280"/>
      <c r="BZ119" s="280"/>
      <c r="CA119" s="250"/>
      <c r="CB119" s="265"/>
      <c r="CC119" s="280"/>
      <c r="CD119" s="280"/>
      <c r="CE119" s="266"/>
      <c r="CF119" s="237"/>
      <c r="CG119" s="482"/>
      <c r="CH119" s="482"/>
      <c r="CI119" s="239"/>
    </row>
    <row r="120" spans="5:87" ht="8.1" customHeight="1">
      <c r="E120" s="395"/>
      <c r="F120" s="396"/>
      <c r="G120" s="461"/>
      <c r="H120" s="479"/>
      <c r="I120" s="479"/>
      <c r="J120" s="479"/>
      <c r="K120" s="479"/>
      <c r="L120" s="479"/>
      <c r="M120" s="463"/>
      <c r="N120" s="407"/>
      <c r="O120" s="408"/>
      <c r="P120" s="408"/>
      <c r="Q120" s="408"/>
      <c r="R120" s="408"/>
      <c r="S120" s="408"/>
      <c r="T120" s="408"/>
      <c r="U120" s="408"/>
      <c r="V120" s="446"/>
      <c r="W120" s="407"/>
      <c r="X120" s="408"/>
      <c r="Y120" s="408"/>
      <c r="Z120" s="408"/>
      <c r="AA120" s="408"/>
      <c r="AB120" s="408"/>
      <c r="AC120" s="408"/>
      <c r="AD120" s="408"/>
      <c r="AE120" s="408"/>
      <c r="AF120" s="408"/>
      <c r="AG120" s="408"/>
      <c r="AH120" s="408"/>
      <c r="AI120" s="408"/>
      <c r="AJ120" s="408"/>
      <c r="AK120" s="408"/>
      <c r="AL120" s="408"/>
      <c r="AM120" s="408"/>
      <c r="AN120" s="408"/>
      <c r="AO120" s="446"/>
      <c r="AP120" s="84"/>
      <c r="AQ120" s="85"/>
      <c r="AR120" s="85"/>
      <c r="AS120" s="587"/>
      <c r="AT120" s="587"/>
      <c r="AU120" s="587"/>
      <c r="AV120" s="587"/>
      <c r="AW120" s="587"/>
      <c r="AX120" s="232"/>
      <c r="AY120" s="232"/>
      <c r="AZ120" s="232"/>
      <c r="BA120" s="232"/>
      <c r="BB120" s="232"/>
      <c r="BC120" s="232"/>
      <c r="BD120" s="232"/>
      <c r="BE120" s="232"/>
      <c r="BF120" s="232"/>
      <c r="BG120" s="233"/>
      <c r="BH120" s="99"/>
      <c r="BI120" s="60"/>
      <c r="BJ120" s="589"/>
      <c r="BK120" s="589"/>
      <c r="BL120" s="589"/>
      <c r="BM120" s="589"/>
      <c r="BN120" s="589"/>
      <c r="BO120" s="589"/>
      <c r="BP120" s="589"/>
      <c r="BQ120" s="589"/>
      <c r="BR120" s="589"/>
      <c r="BS120" s="60"/>
      <c r="BT120" s="248"/>
      <c r="BU120" s="280"/>
      <c r="BV120" s="280"/>
      <c r="BW120" s="250"/>
      <c r="BX120" s="265"/>
      <c r="BY120" s="280"/>
      <c r="BZ120" s="280"/>
      <c r="CA120" s="250"/>
      <c r="CB120" s="265"/>
      <c r="CC120" s="280"/>
      <c r="CD120" s="280"/>
      <c r="CE120" s="266"/>
      <c r="CF120" s="237"/>
      <c r="CG120" s="482"/>
      <c r="CH120" s="482"/>
      <c r="CI120" s="239"/>
    </row>
    <row r="121" spans="5:87" ht="8.1" customHeight="1">
      <c r="E121" s="395"/>
      <c r="F121" s="396"/>
      <c r="G121" s="461"/>
      <c r="H121" s="479"/>
      <c r="I121" s="479"/>
      <c r="J121" s="479"/>
      <c r="K121" s="479"/>
      <c r="L121" s="479"/>
      <c r="M121" s="463"/>
      <c r="N121" s="407"/>
      <c r="O121" s="408"/>
      <c r="P121" s="408"/>
      <c r="Q121" s="408"/>
      <c r="R121" s="408"/>
      <c r="S121" s="408"/>
      <c r="T121" s="408"/>
      <c r="U121" s="408"/>
      <c r="V121" s="446"/>
      <c r="W121" s="407"/>
      <c r="X121" s="408"/>
      <c r="Y121" s="408"/>
      <c r="Z121" s="408"/>
      <c r="AA121" s="408"/>
      <c r="AB121" s="408"/>
      <c r="AC121" s="408"/>
      <c r="AD121" s="408"/>
      <c r="AE121" s="408"/>
      <c r="AF121" s="408"/>
      <c r="AG121" s="408"/>
      <c r="AH121" s="408"/>
      <c r="AI121" s="408"/>
      <c r="AJ121" s="408"/>
      <c r="AK121" s="408"/>
      <c r="AL121" s="408"/>
      <c r="AM121" s="408"/>
      <c r="AN121" s="408"/>
      <c r="AO121" s="408"/>
      <c r="AP121" s="149"/>
      <c r="AQ121" s="150"/>
      <c r="AR121" s="150"/>
      <c r="AS121" s="151"/>
      <c r="AT121" s="151"/>
      <c r="AU121" s="151"/>
      <c r="AV121" s="151"/>
      <c r="AW121" s="151"/>
      <c r="AX121" s="228"/>
      <c r="AY121" s="228"/>
      <c r="AZ121" s="228"/>
      <c r="BA121" s="228"/>
      <c r="BB121" s="228"/>
      <c r="BC121" s="228"/>
      <c r="BD121" s="228"/>
      <c r="BE121" s="228"/>
      <c r="BF121" s="228"/>
      <c r="BG121" s="93"/>
      <c r="BH121" s="152"/>
      <c r="BI121" s="102"/>
      <c r="BJ121" s="153"/>
      <c r="BK121" s="153"/>
      <c r="BL121" s="153"/>
      <c r="BM121" s="153"/>
      <c r="BN121" s="153"/>
      <c r="BO121" s="153"/>
      <c r="BP121" s="153"/>
      <c r="BQ121" s="153"/>
      <c r="BR121" s="102"/>
      <c r="BS121" s="102"/>
      <c r="BT121" s="251"/>
      <c r="BU121" s="252"/>
      <c r="BV121" s="252"/>
      <c r="BW121" s="253"/>
      <c r="BX121" s="267"/>
      <c r="BY121" s="252"/>
      <c r="BZ121" s="252"/>
      <c r="CA121" s="253"/>
      <c r="CB121" s="267"/>
      <c r="CC121" s="252"/>
      <c r="CD121" s="252"/>
      <c r="CE121" s="268"/>
      <c r="CF121" s="240"/>
      <c r="CG121" s="241"/>
      <c r="CH121" s="241"/>
      <c r="CI121" s="242"/>
    </row>
    <row r="122" spans="5:87" ht="8.1" customHeight="1">
      <c r="E122" s="395"/>
      <c r="F122" s="396"/>
      <c r="G122" s="461"/>
      <c r="H122" s="479"/>
      <c r="I122" s="479"/>
      <c r="J122" s="479"/>
      <c r="K122" s="479"/>
      <c r="L122" s="479"/>
      <c r="M122" s="463"/>
      <c r="N122" s="360" t="s">
        <v>84</v>
      </c>
      <c r="O122" s="361"/>
      <c r="P122" s="361"/>
      <c r="Q122" s="361"/>
      <c r="R122" s="361"/>
      <c r="S122" s="361"/>
      <c r="T122" s="361"/>
      <c r="U122" s="361"/>
      <c r="V122" s="362"/>
      <c r="W122" s="360" t="s">
        <v>243</v>
      </c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2"/>
      <c r="AP122" s="576" t="s">
        <v>46</v>
      </c>
      <c r="AQ122" s="576"/>
      <c r="AR122" s="576"/>
      <c r="AS122" s="576"/>
      <c r="AT122" s="576"/>
      <c r="AU122" s="576"/>
      <c r="AV122" s="576"/>
      <c r="AW122" s="576"/>
      <c r="AX122" s="576"/>
      <c r="AY122" s="576"/>
      <c r="AZ122" s="576"/>
      <c r="BA122" s="576"/>
      <c r="BB122" s="576"/>
      <c r="BC122" s="576"/>
      <c r="BD122" s="576"/>
      <c r="BE122" s="576"/>
      <c r="BF122" s="576"/>
      <c r="BG122" s="576"/>
      <c r="BH122" s="576"/>
      <c r="BI122" s="131"/>
      <c r="BJ122" s="136"/>
      <c r="BK122" s="136"/>
      <c r="BL122" s="136"/>
      <c r="BM122" s="136"/>
      <c r="BN122" s="136"/>
      <c r="BO122" s="136"/>
      <c r="BP122" s="136"/>
      <c r="BQ122" s="136"/>
      <c r="BR122" s="136"/>
      <c r="BS122" s="136"/>
      <c r="BT122" s="590"/>
      <c r="BU122" s="549"/>
      <c r="BV122" s="549"/>
      <c r="BW122" s="591"/>
      <c r="BX122" s="254" t="s">
        <v>18</v>
      </c>
      <c r="BY122" s="255"/>
      <c r="BZ122" s="255"/>
      <c r="CA122" s="256"/>
      <c r="CB122" s="548"/>
      <c r="CC122" s="549"/>
      <c r="CD122" s="549"/>
      <c r="CE122" s="550"/>
      <c r="CF122" s="237" t="s">
        <v>24</v>
      </c>
      <c r="CG122" s="235"/>
      <c r="CH122" s="235"/>
      <c r="CI122" s="236"/>
    </row>
    <row r="123" spans="5:87" ht="8.1" customHeight="1">
      <c r="E123" s="395"/>
      <c r="F123" s="396"/>
      <c r="G123" s="461"/>
      <c r="H123" s="479"/>
      <c r="I123" s="479"/>
      <c r="J123" s="479"/>
      <c r="K123" s="479"/>
      <c r="L123" s="479"/>
      <c r="M123" s="463"/>
      <c r="N123" s="363"/>
      <c r="O123" s="364"/>
      <c r="P123" s="364"/>
      <c r="Q123" s="364"/>
      <c r="R123" s="364"/>
      <c r="S123" s="364"/>
      <c r="T123" s="364"/>
      <c r="U123" s="364"/>
      <c r="V123" s="365"/>
      <c r="W123" s="363"/>
      <c r="X123" s="364"/>
      <c r="Y123" s="364"/>
      <c r="Z123" s="364"/>
      <c r="AA123" s="364"/>
      <c r="AB123" s="364"/>
      <c r="AC123" s="364"/>
      <c r="AD123" s="364"/>
      <c r="AE123" s="364"/>
      <c r="AF123" s="364"/>
      <c r="AG123" s="364"/>
      <c r="AH123" s="364"/>
      <c r="AI123" s="364"/>
      <c r="AJ123" s="364"/>
      <c r="AK123" s="364"/>
      <c r="AL123" s="364"/>
      <c r="AM123" s="364"/>
      <c r="AN123" s="364"/>
      <c r="AO123" s="365"/>
      <c r="AP123" s="499"/>
      <c r="AQ123" s="499"/>
      <c r="AR123" s="499"/>
      <c r="AS123" s="499"/>
      <c r="AT123" s="499"/>
      <c r="AU123" s="499"/>
      <c r="AV123" s="499"/>
      <c r="AW123" s="499"/>
      <c r="AX123" s="499"/>
      <c r="AY123" s="499"/>
      <c r="AZ123" s="499"/>
      <c r="BA123" s="499"/>
      <c r="BB123" s="499"/>
      <c r="BC123" s="499"/>
      <c r="BD123" s="499"/>
      <c r="BE123" s="499"/>
      <c r="BF123" s="499"/>
      <c r="BG123" s="499"/>
      <c r="BH123" s="499"/>
      <c r="BI123" s="131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534"/>
      <c r="BU123" s="535"/>
      <c r="BV123" s="535"/>
      <c r="BW123" s="592"/>
      <c r="BX123" s="257"/>
      <c r="BY123" s="310"/>
      <c r="BZ123" s="310"/>
      <c r="CA123" s="259"/>
      <c r="CB123" s="551"/>
      <c r="CC123" s="535"/>
      <c r="CD123" s="535"/>
      <c r="CE123" s="552"/>
      <c r="CF123" s="237"/>
      <c r="CG123" s="482"/>
      <c r="CH123" s="482"/>
      <c r="CI123" s="239"/>
    </row>
    <row r="124" spans="5:87" ht="8.1" customHeight="1">
      <c r="E124" s="395"/>
      <c r="F124" s="396"/>
      <c r="G124" s="461"/>
      <c r="H124" s="479"/>
      <c r="I124" s="479"/>
      <c r="J124" s="479"/>
      <c r="K124" s="479"/>
      <c r="L124" s="479"/>
      <c r="M124" s="463"/>
      <c r="N124" s="363"/>
      <c r="O124" s="364"/>
      <c r="P124" s="364"/>
      <c r="Q124" s="364"/>
      <c r="R124" s="364"/>
      <c r="S124" s="364"/>
      <c r="T124" s="364"/>
      <c r="U124" s="364"/>
      <c r="V124" s="365"/>
      <c r="W124" s="363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  <c r="AI124" s="364"/>
      <c r="AJ124" s="364"/>
      <c r="AK124" s="364"/>
      <c r="AL124" s="364"/>
      <c r="AM124" s="364"/>
      <c r="AN124" s="364"/>
      <c r="AO124" s="365"/>
      <c r="AP124" s="499"/>
      <c r="AQ124" s="499"/>
      <c r="AR124" s="499"/>
      <c r="AS124" s="499"/>
      <c r="AT124" s="499"/>
      <c r="AU124" s="499"/>
      <c r="AV124" s="499"/>
      <c r="AW124" s="499"/>
      <c r="AX124" s="499"/>
      <c r="AY124" s="499"/>
      <c r="AZ124" s="499"/>
      <c r="BA124" s="499"/>
      <c r="BB124" s="499"/>
      <c r="BC124" s="499"/>
      <c r="BD124" s="499"/>
      <c r="BE124" s="499"/>
      <c r="BF124" s="499"/>
      <c r="BG124" s="499"/>
      <c r="BH124" s="499"/>
      <c r="BI124" s="131"/>
      <c r="BJ124" s="136"/>
      <c r="BK124" s="136"/>
      <c r="BL124" s="136"/>
      <c r="BM124" s="136"/>
      <c r="BN124" s="136"/>
      <c r="BO124" s="136"/>
      <c r="BP124" s="136"/>
      <c r="BQ124" s="136"/>
      <c r="BR124" s="136"/>
      <c r="BS124" s="136"/>
      <c r="BT124" s="534"/>
      <c r="BU124" s="535"/>
      <c r="BV124" s="535"/>
      <c r="BW124" s="592"/>
      <c r="BX124" s="257"/>
      <c r="BY124" s="310"/>
      <c r="BZ124" s="310"/>
      <c r="CA124" s="259"/>
      <c r="CB124" s="551"/>
      <c r="CC124" s="535"/>
      <c r="CD124" s="535"/>
      <c r="CE124" s="552"/>
      <c r="CF124" s="237"/>
      <c r="CG124" s="482"/>
      <c r="CH124" s="482"/>
      <c r="CI124" s="239"/>
    </row>
    <row r="125" spans="5:87" ht="8.1" customHeight="1">
      <c r="E125" s="565"/>
      <c r="F125" s="566"/>
      <c r="G125" s="464"/>
      <c r="H125" s="465"/>
      <c r="I125" s="465"/>
      <c r="J125" s="465"/>
      <c r="K125" s="465"/>
      <c r="L125" s="465"/>
      <c r="M125" s="466"/>
      <c r="N125" s="407"/>
      <c r="O125" s="408"/>
      <c r="P125" s="408"/>
      <c r="Q125" s="408"/>
      <c r="R125" s="408"/>
      <c r="S125" s="408"/>
      <c r="T125" s="408"/>
      <c r="U125" s="408"/>
      <c r="V125" s="446"/>
      <c r="W125" s="407"/>
      <c r="X125" s="408"/>
      <c r="Y125" s="408"/>
      <c r="Z125" s="408"/>
      <c r="AA125" s="408"/>
      <c r="AB125" s="408"/>
      <c r="AC125" s="408"/>
      <c r="AD125" s="408"/>
      <c r="AE125" s="408"/>
      <c r="AF125" s="408"/>
      <c r="AG125" s="408"/>
      <c r="AH125" s="408"/>
      <c r="AI125" s="408"/>
      <c r="AJ125" s="408"/>
      <c r="AK125" s="408"/>
      <c r="AL125" s="408"/>
      <c r="AM125" s="408"/>
      <c r="AN125" s="408"/>
      <c r="AO125" s="446"/>
      <c r="AP125" s="502"/>
      <c r="AQ125" s="502"/>
      <c r="AR125" s="502"/>
      <c r="AS125" s="502"/>
      <c r="AT125" s="502"/>
      <c r="AU125" s="502"/>
      <c r="AV125" s="502"/>
      <c r="AW125" s="502"/>
      <c r="AX125" s="502"/>
      <c r="AY125" s="502"/>
      <c r="AZ125" s="502"/>
      <c r="BA125" s="502"/>
      <c r="BB125" s="502"/>
      <c r="BC125" s="502"/>
      <c r="BD125" s="502"/>
      <c r="BE125" s="502"/>
      <c r="BF125" s="502"/>
      <c r="BG125" s="502"/>
      <c r="BH125" s="502"/>
      <c r="BI125" s="137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593"/>
      <c r="BU125" s="554"/>
      <c r="BV125" s="554"/>
      <c r="BW125" s="594"/>
      <c r="BX125" s="260"/>
      <c r="BY125" s="261"/>
      <c r="BZ125" s="261"/>
      <c r="CA125" s="262"/>
      <c r="CB125" s="553"/>
      <c r="CC125" s="554"/>
      <c r="CD125" s="554"/>
      <c r="CE125" s="555"/>
      <c r="CF125" s="240"/>
      <c r="CG125" s="241"/>
      <c r="CH125" s="241"/>
      <c r="CI125" s="242"/>
    </row>
    <row r="126" spans="5:87" ht="8.1" customHeight="1">
      <c r="E126" s="393" t="s">
        <v>47</v>
      </c>
      <c r="F126" s="394"/>
      <c r="G126" s="458" t="s">
        <v>108</v>
      </c>
      <c r="H126" s="459"/>
      <c r="I126" s="459"/>
      <c r="J126" s="459"/>
      <c r="K126" s="459"/>
      <c r="L126" s="459"/>
      <c r="M126" s="460"/>
      <c r="N126" s="567" t="s">
        <v>49</v>
      </c>
      <c r="O126" s="568"/>
      <c r="P126" s="568"/>
      <c r="Q126" s="568"/>
      <c r="R126" s="568"/>
      <c r="S126" s="568"/>
      <c r="T126" s="568"/>
      <c r="U126" s="568"/>
      <c r="V126" s="569"/>
      <c r="W126" s="360" t="s">
        <v>50</v>
      </c>
      <c r="X126" s="361"/>
      <c r="Y126" s="361"/>
      <c r="Z126" s="361"/>
      <c r="AA126" s="361"/>
      <c r="AB126" s="361"/>
      <c r="AC126" s="361"/>
      <c r="AD126" s="361"/>
      <c r="AE126" s="361"/>
      <c r="AF126" s="361"/>
      <c r="AG126" s="361"/>
      <c r="AH126" s="361"/>
      <c r="AI126" s="361"/>
      <c r="AJ126" s="361"/>
      <c r="AK126" s="361"/>
      <c r="AL126" s="361"/>
      <c r="AM126" s="361"/>
      <c r="AN126" s="361"/>
      <c r="AO126" s="362"/>
      <c r="AP126" s="577" t="s">
        <v>51</v>
      </c>
      <c r="AQ126" s="576"/>
      <c r="AR126" s="576"/>
      <c r="AS126" s="576"/>
      <c r="AT126" s="576"/>
      <c r="AU126" s="576"/>
      <c r="AV126" s="576"/>
      <c r="AW126" s="576"/>
      <c r="AX126" s="576"/>
      <c r="AY126" s="576"/>
      <c r="AZ126" s="576"/>
      <c r="BA126" s="576"/>
      <c r="BB126" s="576"/>
      <c r="BC126" s="576"/>
      <c r="BD126" s="576"/>
      <c r="BE126" s="576"/>
      <c r="BF126" s="576"/>
      <c r="BG126" s="576"/>
      <c r="BH126" s="578"/>
      <c r="BI126" s="544" t="s">
        <v>52</v>
      </c>
      <c r="BJ126" s="545"/>
      <c r="BK126" s="545"/>
      <c r="BL126" s="545"/>
      <c r="BM126" s="545"/>
      <c r="BN126" s="545"/>
      <c r="BO126" s="545"/>
      <c r="BP126" s="545"/>
      <c r="BQ126" s="545"/>
      <c r="BR126" s="545"/>
      <c r="BS126" s="546"/>
      <c r="BT126" s="556" t="str">
        <f>IF(BK129="","",IF(BK129&lt;=25,"〇",""))</f>
        <v/>
      </c>
      <c r="BU126" s="557"/>
      <c r="BV126" s="557"/>
      <c r="BW126" s="558"/>
      <c r="BX126" s="263" t="s">
        <v>18</v>
      </c>
      <c r="BY126" s="246"/>
      <c r="BZ126" s="246"/>
      <c r="CA126" s="247"/>
      <c r="CB126" s="246" t="str">
        <f>IF(BK129="","",IF(BK129&gt;25,"〇",""))</f>
        <v/>
      </c>
      <c r="CC126" s="246"/>
      <c r="CD126" s="246"/>
      <c r="CE126" s="264"/>
      <c r="CF126" s="234" t="s">
        <v>53</v>
      </c>
      <c r="CG126" s="235"/>
      <c r="CH126" s="235"/>
      <c r="CI126" s="236"/>
    </row>
    <row r="127" spans="5:87" ht="8.1" customHeight="1">
      <c r="E127" s="395"/>
      <c r="F127" s="396"/>
      <c r="G127" s="461"/>
      <c r="H127" s="479"/>
      <c r="I127" s="479"/>
      <c r="J127" s="479"/>
      <c r="K127" s="479"/>
      <c r="L127" s="479"/>
      <c r="M127" s="463"/>
      <c r="N127" s="570"/>
      <c r="O127" s="571"/>
      <c r="P127" s="571"/>
      <c r="Q127" s="571"/>
      <c r="R127" s="571"/>
      <c r="S127" s="571"/>
      <c r="T127" s="571"/>
      <c r="U127" s="571"/>
      <c r="V127" s="572"/>
      <c r="W127" s="363"/>
      <c r="X127" s="364"/>
      <c r="Y127" s="364"/>
      <c r="Z127" s="364"/>
      <c r="AA127" s="364"/>
      <c r="AB127" s="364"/>
      <c r="AC127" s="364"/>
      <c r="AD127" s="364"/>
      <c r="AE127" s="364"/>
      <c r="AF127" s="364"/>
      <c r="AG127" s="364"/>
      <c r="AH127" s="364"/>
      <c r="AI127" s="364"/>
      <c r="AJ127" s="364"/>
      <c r="AK127" s="364"/>
      <c r="AL127" s="364"/>
      <c r="AM127" s="364"/>
      <c r="AN127" s="364"/>
      <c r="AO127" s="365"/>
      <c r="AP127" s="498"/>
      <c r="AQ127" s="499"/>
      <c r="AR127" s="499"/>
      <c r="AS127" s="499"/>
      <c r="AT127" s="499"/>
      <c r="AU127" s="499"/>
      <c r="AV127" s="499"/>
      <c r="AW127" s="499"/>
      <c r="AX127" s="499"/>
      <c r="AY127" s="499"/>
      <c r="AZ127" s="499"/>
      <c r="BA127" s="499"/>
      <c r="BB127" s="499"/>
      <c r="BC127" s="499"/>
      <c r="BD127" s="499"/>
      <c r="BE127" s="499"/>
      <c r="BF127" s="499"/>
      <c r="BG127" s="499"/>
      <c r="BH127" s="500"/>
      <c r="BI127" s="314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547"/>
      <c r="BT127" s="559"/>
      <c r="BU127" s="560"/>
      <c r="BV127" s="560"/>
      <c r="BW127" s="561"/>
      <c r="BX127" s="265"/>
      <c r="BY127" s="280"/>
      <c r="BZ127" s="280"/>
      <c r="CA127" s="250"/>
      <c r="CB127" s="280"/>
      <c r="CC127" s="280"/>
      <c r="CD127" s="280"/>
      <c r="CE127" s="266"/>
      <c r="CF127" s="237"/>
      <c r="CG127" s="482"/>
      <c r="CH127" s="482"/>
      <c r="CI127" s="239"/>
    </row>
    <row r="128" spans="5:87" ht="8.1" customHeight="1">
      <c r="E128" s="395"/>
      <c r="F128" s="396"/>
      <c r="G128" s="461"/>
      <c r="H128" s="479"/>
      <c r="I128" s="479"/>
      <c r="J128" s="479"/>
      <c r="K128" s="479"/>
      <c r="L128" s="479"/>
      <c r="M128" s="463"/>
      <c r="N128" s="570"/>
      <c r="O128" s="571"/>
      <c r="P128" s="571"/>
      <c r="Q128" s="571"/>
      <c r="R128" s="571"/>
      <c r="S128" s="571"/>
      <c r="T128" s="571"/>
      <c r="U128" s="571"/>
      <c r="V128" s="572"/>
      <c r="W128" s="363"/>
      <c r="X128" s="364"/>
      <c r="Y128" s="364"/>
      <c r="Z128" s="364"/>
      <c r="AA128" s="364"/>
      <c r="AB128" s="364"/>
      <c r="AC128" s="364"/>
      <c r="AD128" s="364"/>
      <c r="AE128" s="364"/>
      <c r="AF128" s="364"/>
      <c r="AG128" s="364"/>
      <c r="AH128" s="364"/>
      <c r="AI128" s="364"/>
      <c r="AJ128" s="364"/>
      <c r="AK128" s="364"/>
      <c r="AL128" s="364"/>
      <c r="AM128" s="364"/>
      <c r="AN128" s="364"/>
      <c r="AO128" s="365"/>
      <c r="AP128" s="498"/>
      <c r="AQ128" s="499"/>
      <c r="AR128" s="499"/>
      <c r="AS128" s="499"/>
      <c r="AT128" s="499"/>
      <c r="AU128" s="499"/>
      <c r="AV128" s="499"/>
      <c r="AW128" s="499"/>
      <c r="AX128" s="499"/>
      <c r="AY128" s="499"/>
      <c r="AZ128" s="499"/>
      <c r="BA128" s="499"/>
      <c r="BB128" s="499"/>
      <c r="BC128" s="499"/>
      <c r="BD128" s="499"/>
      <c r="BE128" s="499"/>
      <c r="BF128" s="499"/>
      <c r="BG128" s="499"/>
      <c r="BH128" s="500"/>
      <c r="BI128" s="117"/>
      <c r="BJ128" s="154"/>
      <c r="BK128" s="154"/>
      <c r="BL128" s="154"/>
      <c r="BM128" s="154"/>
      <c r="BN128" s="85"/>
      <c r="BO128" s="85"/>
      <c r="BP128" s="85"/>
      <c r="BQ128" s="85"/>
      <c r="BR128" s="85"/>
      <c r="BS128" s="85"/>
      <c r="BT128" s="559"/>
      <c r="BU128" s="560"/>
      <c r="BV128" s="560"/>
      <c r="BW128" s="561"/>
      <c r="BX128" s="265"/>
      <c r="BY128" s="280"/>
      <c r="BZ128" s="280"/>
      <c r="CA128" s="250"/>
      <c r="CB128" s="280"/>
      <c r="CC128" s="280"/>
      <c r="CD128" s="280"/>
      <c r="CE128" s="266"/>
      <c r="CF128" s="237"/>
      <c r="CG128" s="482"/>
      <c r="CH128" s="482"/>
      <c r="CI128" s="239"/>
    </row>
    <row r="129" spans="5:97" ht="8.1" customHeight="1">
      <c r="E129" s="395"/>
      <c r="F129" s="396"/>
      <c r="G129" s="461"/>
      <c r="H129" s="479"/>
      <c r="I129" s="479"/>
      <c r="J129" s="479"/>
      <c r="K129" s="479"/>
      <c r="L129" s="479"/>
      <c r="M129" s="463"/>
      <c r="N129" s="570"/>
      <c r="O129" s="571"/>
      <c r="P129" s="571"/>
      <c r="Q129" s="571"/>
      <c r="R129" s="571"/>
      <c r="S129" s="571"/>
      <c r="T129" s="571"/>
      <c r="U129" s="571"/>
      <c r="V129" s="572"/>
      <c r="W129" s="363"/>
      <c r="X129" s="364"/>
      <c r="Y129" s="364"/>
      <c r="Z129" s="364"/>
      <c r="AA129" s="364"/>
      <c r="AB129" s="364"/>
      <c r="AC129" s="364"/>
      <c r="AD129" s="364"/>
      <c r="AE129" s="364"/>
      <c r="AF129" s="364"/>
      <c r="AG129" s="364"/>
      <c r="AH129" s="364"/>
      <c r="AI129" s="364"/>
      <c r="AJ129" s="364"/>
      <c r="AK129" s="364"/>
      <c r="AL129" s="364"/>
      <c r="AM129" s="364"/>
      <c r="AN129" s="364"/>
      <c r="AO129" s="365"/>
      <c r="AP129" s="498"/>
      <c r="AQ129" s="499"/>
      <c r="AR129" s="499"/>
      <c r="AS129" s="499"/>
      <c r="AT129" s="499"/>
      <c r="AU129" s="499"/>
      <c r="AV129" s="499"/>
      <c r="AW129" s="499"/>
      <c r="AX129" s="499"/>
      <c r="AY129" s="499"/>
      <c r="AZ129" s="499"/>
      <c r="BA129" s="499"/>
      <c r="BB129" s="499"/>
      <c r="BC129" s="499"/>
      <c r="BD129" s="499"/>
      <c r="BE129" s="499"/>
      <c r="BF129" s="499"/>
      <c r="BG129" s="499"/>
      <c r="BH129" s="500"/>
      <c r="BI129" s="84"/>
      <c r="BJ129" s="85"/>
      <c r="BK129" s="292"/>
      <c r="BL129" s="292"/>
      <c r="BM129" s="292"/>
      <c r="BN129" s="292"/>
      <c r="BO129" s="292"/>
      <c r="BP129" s="305" t="s">
        <v>39</v>
      </c>
      <c r="BQ129" s="543"/>
      <c r="BR129" s="543"/>
      <c r="BS129" s="85"/>
      <c r="BT129" s="559"/>
      <c r="BU129" s="560"/>
      <c r="BV129" s="560"/>
      <c r="BW129" s="561"/>
      <c r="BX129" s="265"/>
      <c r="BY129" s="280"/>
      <c r="BZ129" s="280"/>
      <c r="CA129" s="250"/>
      <c r="CB129" s="280"/>
      <c r="CC129" s="280"/>
      <c r="CD129" s="280"/>
      <c r="CE129" s="266"/>
      <c r="CF129" s="237"/>
      <c r="CG129" s="482"/>
      <c r="CH129" s="482"/>
      <c r="CI129" s="239"/>
    </row>
    <row r="130" spans="5:97" ht="8.1" customHeight="1">
      <c r="E130" s="395"/>
      <c r="F130" s="396"/>
      <c r="G130" s="461"/>
      <c r="H130" s="479"/>
      <c r="I130" s="479"/>
      <c r="J130" s="479"/>
      <c r="K130" s="479"/>
      <c r="L130" s="479"/>
      <c r="M130" s="463"/>
      <c r="N130" s="570"/>
      <c r="O130" s="571"/>
      <c r="P130" s="571"/>
      <c r="Q130" s="571"/>
      <c r="R130" s="571"/>
      <c r="S130" s="571"/>
      <c r="T130" s="571"/>
      <c r="U130" s="571"/>
      <c r="V130" s="572"/>
      <c r="W130" s="363"/>
      <c r="X130" s="364"/>
      <c r="Y130" s="364"/>
      <c r="Z130" s="364"/>
      <c r="AA130" s="364"/>
      <c r="AB130" s="364"/>
      <c r="AC130" s="364"/>
      <c r="AD130" s="364"/>
      <c r="AE130" s="364"/>
      <c r="AF130" s="364"/>
      <c r="AG130" s="364"/>
      <c r="AH130" s="364"/>
      <c r="AI130" s="364"/>
      <c r="AJ130" s="364"/>
      <c r="AK130" s="364"/>
      <c r="AL130" s="364"/>
      <c r="AM130" s="364"/>
      <c r="AN130" s="364"/>
      <c r="AO130" s="365"/>
      <c r="AP130" s="498"/>
      <c r="AQ130" s="499"/>
      <c r="AR130" s="499"/>
      <c r="AS130" s="499"/>
      <c r="AT130" s="499"/>
      <c r="AU130" s="499"/>
      <c r="AV130" s="499"/>
      <c r="AW130" s="499"/>
      <c r="AX130" s="499"/>
      <c r="AY130" s="499"/>
      <c r="AZ130" s="499"/>
      <c r="BA130" s="499"/>
      <c r="BB130" s="499"/>
      <c r="BC130" s="499"/>
      <c r="BD130" s="499"/>
      <c r="BE130" s="499"/>
      <c r="BF130" s="499"/>
      <c r="BG130" s="499"/>
      <c r="BH130" s="500"/>
      <c r="BI130" s="84"/>
      <c r="BJ130" s="85"/>
      <c r="BK130" s="278"/>
      <c r="BL130" s="278"/>
      <c r="BM130" s="278"/>
      <c r="BN130" s="278"/>
      <c r="BO130" s="278"/>
      <c r="BP130" s="543"/>
      <c r="BQ130" s="543"/>
      <c r="BR130" s="543"/>
      <c r="BS130" s="85"/>
      <c r="BT130" s="559"/>
      <c r="BU130" s="560"/>
      <c r="BV130" s="560"/>
      <c r="BW130" s="561"/>
      <c r="BX130" s="265"/>
      <c r="BY130" s="280"/>
      <c r="BZ130" s="280"/>
      <c r="CA130" s="250"/>
      <c r="CB130" s="280"/>
      <c r="CC130" s="280"/>
      <c r="CD130" s="280"/>
      <c r="CE130" s="266"/>
      <c r="CF130" s="237"/>
      <c r="CG130" s="482"/>
      <c r="CH130" s="482"/>
      <c r="CI130" s="239"/>
    </row>
    <row r="131" spans="5:97" ht="8.1" customHeight="1">
      <c r="E131" s="565"/>
      <c r="F131" s="566"/>
      <c r="G131" s="464"/>
      <c r="H131" s="465"/>
      <c r="I131" s="465"/>
      <c r="J131" s="465"/>
      <c r="K131" s="465"/>
      <c r="L131" s="465"/>
      <c r="M131" s="466"/>
      <c r="N131" s="573"/>
      <c r="O131" s="574"/>
      <c r="P131" s="574"/>
      <c r="Q131" s="574"/>
      <c r="R131" s="574"/>
      <c r="S131" s="574"/>
      <c r="T131" s="574"/>
      <c r="U131" s="574"/>
      <c r="V131" s="575"/>
      <c r="W131" s="407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AN131" s="408"/>
      <c r="AO131" s="446"/>
      <c r="AP131" s="501"/>
      <c r="AQ131" s="502"/>
      <c r="AR131" s="502"/>
      <c r="AS131" s="502"/>
      <c r="AT131" s="502"/>
      <c r="AU131" s="502"/>
      <c r="AV131" s="502"/>
      <c r="AW131" s="502"/>
      <c r="AX131" s="502"/>
      <c r="AY131" s="502"/>
      <c r="AZ131" s="502"/>
      <c r="BA131" s="502"/>
      <c r="BB131" s="502"/>
      <c r="BC131" s="502"/>
      <c r="BD131" s="502"/>
      <c r="BE131" s="502"/>
      <c r="BF131" s="502"/>
      <c r="BG131" s="502"/>
      <c r="BH131" s="503"/>
      <c r="BI131" s="92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562"/>
      <c r="BU131" s="563"/>
      <c r="BV131" s="563"/>
      <c r="BW131" s="564"/>
      <c r="BX131" s="267"/>
      <c r="BY131" s="252"/>
      <c r="BZ131" s="252"/>
      <c r="CA131" s="253"/>
      <c r="CB131" s="252"/>
      <c r="CC131" s="252"/>
      <c r="CD131" s="252"/>
      <c r="CE131" s="268"/>
      <c r="CF131" s="240"/>
      <c r="CG131" s="241"/>
      <c r="CH131" s="241"/>
      <c r="CI131" s="242"/>
    </row>
    <row r="132" spans="5:97" ht="8.1" customHeight="1">
      <c r="E132" s="393" t="s">
        <v>54</v>
      </c>
      <c r="F132" s="394"/>
      <c r="G132" s="458" t="s">
        <v>109</v>
      </c>
      <c r="H132" s="459"/>
      <c r="I132" s="459"/>
      <c r="J132" s="459"/>
      <c r="K132" s="459"/>
      <c r="L132" s="459"/>
      <c r="M132" s="460"/>
      <c r="N132" s="567" t="s">
        <v>49</v>
      </c>
      <c r="O132" s="568"/>
      <c r="P132" s="568"/>
      <c r="Q132" s="568"/>
      <c r="R132" s="568"/>
      <c r="S132" s="568"/>
      <c r="T132" s="568"/>
      <c r="U132" s="568"/>
      <c r="V132" s="569"/>
      <c r="W132" s="360" t="s">
        <v>55</v>
      </c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2"/>
      <c r="AP132" s="576" t="s">
        <v>51</v>
      </c>
      <c r="AQ132" s="576"/>
      <c r="AR132" s="576"/>
      <c r="AS132" s="576"/>
      <c r="AT132" s="576"/>
      <c r="AU132" s="576"/>
      <c r="AV132" s="576"/>
      <c r="AW132" s="576"/>
      <c r="AX132" s="576"/>
      <c r="AY132" s="576"/>
      <c r="AZ132" s="576"/>
      <c r="BA132" s="576"/>
      <c r="BB132" s="576"/>
      <c r="BC132" s="576"/>
      <c r="BD132" s="576"/>
      <c r="BE132" s="576"/>
      <c r="BF132" s="576"/>
      <c r="BG132" s="576"/>
      <c r="BH132" s="576"/>
      <c r="BI132" s="544" t="s">
        <v>52</v>
      </c>
      <c r="BJ132" s="545"/>
      <c r="BK132" s="545"/>
      <c r="BL132" s="545"/>
      <c r="BM132" s="545"/>
      <c r="BN132" s="545"/>
      <c r="BO132" s="545"/>
      <c r="BP132" s="545"/>
      <c r="BQ132" s="545"/>
      <c r="BR132" s="545"/>
      <c r="BS132" s="546"/>
      <c r="BT132" s="556" t="str">
        <f>IF(BK135="","",IF(BK135&lt;=25,"〇",""))</f>
        <v/>
      </c>
      <c r="BU132" s="557"/>
      <c r="BV132" s="557"/>
      <c r="BW132" s="558"/>
      <c r="BX132" s="263" t="s">
        <v>18</v>
      </c>
      <c r="BY132" s="246"/>
      <c r="BZ132" s="246"/>
      <c r="CA132" s="247"/>
      <c r="CB132" s="246" t="str">
        <f>IF(BK135="","",IF(BK135&gt;25,"〇",""))</f>
        <v/>
      </c>
      <c r="CC132" s="246"/>
      <c r="CD132" s="246"/>
      <c r="CE132" s="264"/>
      <c r="CF132" s="234" t="s">
        <v>56</v>
      </c>
      <c r="CG132" s="235"/>
      <c r="CH132" s="235"/>
      <c r="CI132" s="236"/>
    </row>
    <row r="133" spans="5:97" ht="8.1" customHeight="1">
      <c r="E133" s="395"/>
      <c r="F133" s="396"/>
      <c r="G133" s="461"/>
      <c r="H133" s="479"/>
      <c r="I133" s="479"/>
      <c r="J133" s="479"/>
      <c r="K133" s="479"/>
      <c r="L133" s="479"/>
      <c r="M133" s="463"/>
      <c r="N133" s="570"/>
      <c r="O133" s="571"/>
      <c r="P133" s="571"/>
      <c r="Q133" s="571"/>
      <c r="R133" s="571"/>
      <c r="S133" s="571"/>
      <c r="T133" s="571"/>
      <c r="U133" s="571"/>
      <c r="V133" s="572"/>
      <c r="W133" s="363"/>
      <c r="X133" s="364"/>
      <c r="Y133" s="364"/>
      <c r="Z133" s="364"/>
      <c r="AA133" s="364"/>
      <c r="AB133" s="364"/>
      <c r="AC133" s="364"/>
      <c r="AD133" s="364"/>
      <c r="AE133" s="364"/>
      <c r="AF133" s="364"/>
      <c r="AG133" s="364"/>
      <c r="AH133" s="364"/>
      <c r="AI133" s="364"/>
      <c r="AJ133" s="364"/>
      <c r="AK133" s="364"/>
      <c r="AL133" s="364"/>
      <c r="AM133" s="364"/>
      <c r="AN133" s="364"/>
      <c r="AO133" s="365"/>
      <c r="AP133" s="499"/>
      <c r="AQ133" s="499"/>
      <c r="AR133" s="499"/>
      <c r="AS133" s="499"/>
      <c r="AT133" s="499"/>
      <c r="AU133" s="499"/>
      <c r="AV133" s="499"/>
      <c r="AW133" s="499"/>
      <c r="AX133" s="499"/>
      <c r="AY133" s="499"/>
      <c r="AZ133" s="499"/>
      <c r="BA133" s="499"/>
      <c r="BB133" s="499"/>
      <c r="BC133" s="499"/>
      <c r="BD133" s="499"/>
      <c r="BE133" s="499"/>
      <c r="BF133" s="499"/>
      <c r="BG133" s="499"/>
      <c r="BH133" s="499"/>
      <c r="BI133" s="314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547"/>
      <c r="BT133" s="559"/>
      <c r="BU133" s="560"/>
      <c r="BV133" s="560"/>
      <c r="BW133" s="561"/>
      <c r="BX133" s="265"/>
      <c r="BY133" s="280"/>
      <c r="BZ133" s="280"/>
      <c r="CA133" s="250"/>
      <c r="CB133" s="280"/>
      <c r="CC133" s="280"/>
      <c r="CD133" s="280"/>
      <c r="CE133" s="266"/>
      <c r="CF133" s="237"/>
      <c r="CG133" s="482"/>
      <c r="CH133" s="482"/>
      <c r="CI133" s="239"/>
    </row>
    <row r="134" spans="5:97" ht="8.1" customHeight="1">
      <c r="E134" s="395"/>
      <c r="F134" s="396"/>
      <c r="G134" s="461"/>
      <c r="H134" s="479"/>
      <c r="I134" s="479"/>
      <c r="J134" s="479"/>
      <c r="K134" s="479"/>
      <c r="L134" s="479"/>
      <c r="M134" s="463"/>
      <c r="N134" s="570"/>
      <c r="O134" s="571"/>
      <c r="P134" s="571"/>
      <c r="Q134" s="571"/>
      <c r="R134" s="571"/>
      <c r="S134" s="571"/>
      <c r="T134" s="571"/>
      <c r="U134" s="571"/>
      <c r="V134" s="572"/>
      <c r="W134" s="363"/>
      <c r="X134" s="364"/>
      <c r="Y134" s="364"/>
      <c r="Z134" s="364"/>
      <c r="AA134" s="364"/>
      <c r="AB134" s="364"/>
      <c r="AC134" s="364"/>
      <c r="AD134" s="364"/>
      <c r="AE134" s="364"/>
      <c r="AF134" s="364"/>
      <c r="AG134" s="364"/>
      <c r="AH134" s="364"/>
      <c r="AI134" s="364"/>
      <c r="AJ134" s="364"/>
      <c r="AK134" s="364"/>
      <c r="AL134" s="364"/>
      <c r="AM134" s="364"/>
      <c r="AN134" s="364"/>
      <c r="AO134" s="365"/>
      <c r="AP134" s="499"/>
      <c r="AQ134" s="499"/>
      <c r="AR134" s="499"/>
      <c r="AS134" s="499"/>
      <c r="AT134" s="499"/>
      <c r="AU134" s="499"/>
      <c r="AV134" s="499"/>
      <c r="AW134" s="499"/>
      <c r="AX134" s="499"/>
      <c r="AY134" s="499"/>
      <c r="AZ134" s="499"/>
      <c r="BA134" s="499"/>
      <c r="BB134" s="499"/>
      <c r="BC134" s="499"/>
      <c r="BD134" s="499"/>
      <c r="BE134" s="499"/>
      <c r="BF134" s="499"/>
      <c r="BG134" s="499"/>
      <c r="BH134" s="499"/>
      <c r="BI134" s="84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559"/>
      <c r="BU134" s="560"/>
      <c r="BV134" s="560"/>
      <c r="BW134" s="561"/>
      <c r="BX134" s="265"/>
      <c r="BY134" s="280"/>
      <c r="BZ134" s="280"/>
      <c r="CA134" s="250"/>
      <c r="CB134" s="280"/>
      <c r="CC134" s="280"/>
      <c r="CD134" s="280"/>
      <c r="CE134" s="266"/>
      <c r="CF134" s="237"/>
      <c r="CG134" s="482"/>
      <c r="CH134" s="482"/>
      <c r="CI134" s="239"/>
    </row>
    <row r="135" spans="5:97" ht="8.1" customHeight="1">
      <c r="E135" s="395"/>
      <c r="F135" s="396"/>
      <c r="G135" s="461"/>
      <c r="H135" s="479"/>
      <c r="I135" s="479"/>
      <c r="J135" s="479"/>
      <c r="K135" s="479"/>
      <c r="L135" s="479"/>
      <c r="M135" s="463"/>
      <c r="N135" s="570"/>
      <c r="O135" s="571"/>
      <c r="P135" s="571"/>
      <c r="Q135" s="571"/>
      <c r="R135" s="571"/>
      <c r="S135" s="571"/>
      <c r="T135" s="571"/>
      <c r="U135" s="571"/>
      <c r="V135" s="572"/>
      <c r="W135" s="363"/>
      <c r="X135" s="364"/>
      <c r="Y135" s="364"/>
      <c r="Z135" s="364"/>
      <c r="AA135" s="364"/>
      <c r="AB135" s="364"/>
      <c r="AC135" s="364"/>
      <c r="AD135" s="364"/>
      <c r="AE135" s="364"/>
      <c r="AF135" s="364"/>
      <c r="AG135" s="364"/>
      <c r="AH135" s="364"/>
      <c r="AI135" s="364"/>
      <c r="AJ135" s="364"/>
      <c r="AK135" s="364"/>
      <c r="AL135" s="364"/>
      <c r="AM135" s="364"/>
      <c r="AN135" s="364"/>
      <c r="AO135" s="365"/>
      <c r="AP135" s="499"/>
      <c r="AQ135" s="499"/>
      <c r="AR135" s="499"/>
      <c r="AS135" s="499"/>
      <c r="AT135" s="499"/>
      <c r="AU135" s="499"/>
      <c r="AV135" s="499"/>
      <c r="AW135" s="499"/>
      <c r="AX135" s="499"/>
      <c r="AY135" s="499"/>
      <c r="AZ135" s="499"/>
      <c r="BA135" s="499"/>
      <c r="BB135" s="499"/>
      <c r="BC135" s="499"/>
      <c r="BD135" s="499"/>
      <c r="BE135" s="499"/>
      <c r="BF135" s="499"/>
      <c r="BG135" s="499"/>
      <c r="BH135" s="499"/>
      <c r="BI135" s="84"/>
      <c r="BJ135" s="85"/>
      <c r="BK135" s="292"/>
      <c r="BL135" s="292"/>
      <c r="BM135" s="292"/>
      <c r="BN135" s="292"/>
      <c r="BO135" s="292"/>
      <c r="BP135" s="305" t="s">
        <v>39</v>
      </c>
      <c r="BQ135" s="543"/>
      <c r="BR135" s="543"/>
      <c r="BS135" s="85"/>
      <c r="BT135" s="559"/>
      <c r="BU135" s="560"/>
      <c r="BV135" s="560"/>
      <c r="BW135" s="561"/>
      <c r="BX135" s="265"/>
      <c r="BY135" s="280"/>
      <c r="BZ135" s="280"/>
      <c r="CA135" s="250"/>
      <c r="CB135" s="280"/>
      <c r="CC135" s="280"/>
      <c r="CD135" s="280"/>
      <c r="CE135" s="266"/>
      <c r="CF135" s="237"/>
      <c r="CG135" s="482"/>
      <c r="CH135" s="482"/>
      <c r="CI135" s="239"/>
    </row>
    <row r="136" spans="5:97" ht="8.1" customHeight="1">
      <c r="E136" s="395"/>
      <c r="F136" s="396"/>
      <c r="G136" s="461"/>
      <c r="H136" s="479"/>
      <c r="I136" s="479"/>
      <c r="J136" s="479"/>
      <c r="K136" s="479"/>
      <c r="L136" s="479"/>
      <c r="M136" s="463"/>
      <c r="N136" s="570"/>
      <c r="O136" s="571"/>
      <c r="P136" s="571"/>
      <c r="Q136" s="571"/>
      <c r="R136" s="571"/>
      <c r="S136" s="571"/>
      <c r="T136" s="571"/>
      <c r="U136" s="571"/>
      <c r="V136" s="572"/>
      <c r="W136" s="363"/>
      <c r="X136" s="364"/>
      <c r="Y136" s="364"/>
      <c r="Z136" s="364"/>
      <c r="AA136" s="364"/>
      <c r="AB136" s="364"/>
      <c r="AC136" s="364"/>
      <c r="AD136" s="364"/>
      <c r="AE136" s="364"/>
      <c r="AF136" s="364"/>
      <c r="AG136" s="364"/>
      <c r="AH136" s="364"/>
      <c r="AI136" s="364"/>
      <c r="AJ136" s="364"/>
      <c r="AK136" s="364"/>
      <c r="AL136" s="364"/>
      <c r="AM136" s="364"/>
      <c r="AN136" s="364"/>
      <c r="AO136" s="365"/>
      <c r="AP136" s="499"/>
      <c r="AQ136" s="499"/>
      <c r="AR136" s="499"/>
      <c r="AS136" s="499"/>
      <c r="AT136" s="499"/>
      <c r="AU136" s="499"/>
      <c r="AV136" s="499"/>
      <c r="AW136" s="499"/>
      <c r="AX136" s="499"/>
      <c r="AY136" s="499"/>
      <c r="AZ136" s="499"/>
      <c r="BA136" s="499"/>
      <c r="BB136" s="499"/>
      <c r="BC136" s="499"/>
      <c r="BD136" s="499"/>
      <c r="BE136" s="499"/>
      <c r="BF136" s="499"/>
      <c r="BG136" s="499"/>
      <c r="BH136" s="499"/>
      <c r="BI136" s="84"/>
      <c r="BJ136" s="85"/>
      <c r="BK136" s="278"/>
      <c r="BL136" s="278"/>
      <c r="BM136" s="278"/>
      <c r="BN136" s="278"/>
      <c r="BO136" s="278"/>
      <c r="BP136" s="543"/>
      <c r="BQ136" s="543"/>
      <c r="BR136" s="543"/>
      <c r="BS136" s="85"/>
      <c r="BT136" s="559"/>
      <c r="BU136" s="560"/>
      <c r="BV136" s="560"/>
      <c r="BW136" s="561"/>
      <c r="BX136" s="265"/>
      <c r="BY136" s="280"/>
      <c r="BZ136" s="280"/>
      <c r="CA136" s="250"/>
      <c r="CB136" s="280"/>
      <c r="CC136" s="280"/>
      <c r="CD136" s="280"/>
      <c r="CE136" s="266"/>
      <c r="CF136" s="237"/>
      <c r="CG136" s="482"/>
      <c r="CH136" s="482"/>
      <c r="CI136" s="239"/>
    </row>
    <row r="137" spans="5:97" ht="8.1" customHeight="1">
      <c r="E137" s="565"/>
      <c r="F137" s="566"/>
      <c r="G137" s="464"/>
      <c r="H137" s="465"/>
      <c r="I137" s="465"/>
      <c r="J137" s="465"/>
      <c r="K137" s="465"/>
      <c r="L137" s="465"/>
      <c r="M137" s="466"/>
      <c r="N137" s="573"/>
      <c r="O137" s="574"/>
      <c r="P137" s="574"/>
      <c r="Q137" s="574"/>
      <c r="R137" s="574"/>
      <c r="S137" s="574"/>
      <c r="T137" s="574"/>
      <c r="U137" s="574"/>
      <c r="V137" s="575"/>
      <c r="W137" s="407"/>
      <c r="X137" s="408"/>
      <c r="Y137" s="408"/>
      <c r="Z137" s="408"/>
      <c r="AA137" s="408"/>
      <c r="AB137" s="408"/>
      <c r="AC137" s="408"/>
      <c r="AD137" s="408"/>
      <c r="AE137" s="408"/>
      <c r="AF137" s="408"/>
      <c r="AG137" s="408"/>
      <c r="AH137" s="408"/>
      <c r="AI137" s="408"/>
      <c r="AJ137" s="408"/>
      <c r="AK137" s="408"/>
      <c r="AL137" s="408"/>
      <c r="AM137" s="408"/>
      <c r="AN137" s="408"/>
      <c r="AO137" s="446"/>
      <c r="AP137" s="502"/>
      <c r="AQ137" s="502"/>
      <c r="AR137" s="502"/>
      <c r="AS137" s="502"/>
      <c r="AT137" s="502"/>
      <c r="AU137" s="502"/>
      <c r="AV137" s="502"/>
      <c r="AW137" s="502"/>
      <c r="AX137" s="502"/>
      <c r="AY137" s="502"/>
      <c r="AZ137" s="502"/>
      <c r="BA137" s="502"/>
      <c r="BB137" s="502"/>
      <c r="BC137" s="502"/>
      <c r="BD137" s="502"/>
      <c r="BE137" s="502"/>
      <c r="BF137" s="502"/>
      <c r="BG137" s="502"/>
      <c r="BH137" s="502"/>
      <c r="BI137" s="92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562"/>
      <c r="BU137" s="563"/>
      <c r="BV137" s="563"/>
      <c r="BW137" s="564"/>
      <c r="BX137" s="267"/>
      <c r="BY137" s="252"/>
      <c r="BZ137" s="252"/>
      <c r="CA137" s="253"/>
      <c r="CB137" s="252"/>
      <c r="CC137" s="252"/>
      <c r="CD137" s="252"/>
      <c r="CE137" s="268"/>
      <c r="CF137" s="240"/>
      <c r="CG137" s="241"/>
      <c r="CH137" s="241"/>
      <c r="CI137" s="242"/>
      <c r="CM137" s="56" t="s">
        <v>202</v>
      </c>
      <c r="CN137" s="20" t="s">
        <v>203</v>
      </c>
      <c r="CO137" s="20" t="s">
        <v>204</v>
      </c>
      <c r="CP137" s="20" t="s">
        <v>205</v>
      </c>
      <c r="CQ137" s="20" t="s">
        <v>206</v>
      </c>
      <c r="CR137" s="20" t="s">
        <v>207</v>
      </c>
      <c r="CS137" s="20" t="s">
        <v>213</v>
      </c>
    </row>
    <row r="138" spans="5:97" ht="8.1" customHeight="1">
      <c r="E138" s="393" t="s">
        <v>57</v>
      </c>
      <c r="F138" s="474"/>
      <c r="G138" s="458" t="s">
        <v>172</v>
      </c>
      <c r="H138" s="459"/>
      <c r="I138" s="459"/>
      <c r="J138" s="459"/>
      <c r="K138" s="459"/>
      <c r="L138" s="459"/>
      <c r="M138" s="460"/>
      <c r="N138" s="520" t="s">
        <v>58</v>
      </c>
      <c r="O138" s="521"/>
      <c r="P138" s="521"/>
      <c r="Q138" s="521"/>
      <c r="R138" s="521"/>
      <c r="S138" s="521"/>
      <c r="T138" s="521"/>
      <c r="U138" s="521"/>
      <c r="V138" s="522"/>
      <c r="W138" s="520" t="s">
        <v>158</v>
      </c>
      <c r="X138" s="521"/>
      <c r="Y138" s="521"/>
      <c r="Z138" s="521"/>
      <c r="AA138" s="521"/>
      <c r="AB138" s="521"/>
      <c r="AC138" s="521"/>
      <c r="AD138" s="521"/>
      <c r="AE138" s="521"/>
      <c r="AF138" s="521"/>
      <c r="AG138" s="521"/>
      <c r="AH138" s="521"/>
      <c r="AI138" s="521"/>
      <c r="AJ138" s="521"/>
      <c r="AK138" s="521"/>
      <c r="AL138" s="521"/>
      <c r="AM138" s="521"/>
      <c r="AN138" s="521"/>
      <c r="AO138" s="522"/>
      <c r="AP138" s="523" t="s">
        <v>86</v>
      </c>
      <c r="AQ138" s="524"/>
      <c r="AR138" s="524"/>
      <c r="AS138" s="524"/>
      <c r="AT138" s="524"/>
      <c r="AU138" s="524"/>
      <c r="AV138" s="524"/>
      <c r="AW138" s="524"/>
      <c r="AX138" s="524"/>
      <c r="AY138" s="524"/>
      <c r="AZ138" s="524"/>
      <c r="BA138" s="524"/>
      <c r="BB138" s="524"/>
      <c r="BC138" s="524"/>
      <c r="BD138" s="524"/>
      <c r="BE138" s="524"/>
      <c r="BF138" s="524"/>
      <c r="BG138" s="524"/>
      <c r="BH138" s="525"/>
      <c r="BI138" s="155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471"/>
      <c r="BU138" s="471"/>
      <c r="BV138" s="471"/>
      <c r="BW138" s="528"/>
      <c r="BX138" s="246" t="s">
        <v>18</v>
      </c>
      <c r="BY138" s="334"/>
      <c r="BZ138" s="334"/>
      <c r="CA138" s="335"/>
      <c r="CB138" s="470"/>
      <c r="CC138" s="471"/>
      <c r="CD138" s="471"/>
      <c r="CE138" s="471"/>
      <c r="CF138" s="511" t="s">
        <v>24</v>
      </c>
      <c r="CG138" s="512"/>
      <c r="CH138" s="512"/>
      <c r="CI138" s="513"/>
      <c r="CM138" s="57" t="s">
        <v>11</v>
      </c>
      <c r="CN138" s="18" t="s">
        <v>212</v>
      </c>
      <c r="CO138" s="18" t="s">
        <v>43</v>
      </c>
      <c r="CP138" s="18" t="s">
        <v>157</v>
      </c>
      <c r="CQ138" s="18" t="s">
        <v>70</v>
      </c>
      <c r="CR138" s="18" t="s">
        <v>27</v>
      </c>
      <c r="CS138" s="10" t="s">
        <v>28</v>
      </c>
    </row>
    <row r="139" spans="5:97" ht="8.1" customHeight="1">
      <c r="E139" s="395"/>
      <c r="F139" s="475"/>
      <c r="G139" s="461"/>
      <c r="H139" s="479"/>
      <c r="I139" s="479"/>
      <c r="J139" s="479"/>
      <c r="K139" s="479"/>
      <c r="L139" s="479"/>
      <c r="M139" s="463"/>
      <c r="N139" s="489"/>
      <c r="O139" s="490"/>
      <c r="P139" s="490"/>
      <c r="Q139" s="490"/>
      <c r="R139" s="490"/>
      <c r="S139" s="490"/>
      <c r="T139" s="490"/>
      <c r="U139" s="490"/>
      <c r="V139" s="491"/>
      <c r="W139" s="489"/>
      <c r="X139" s="490"/>
      <c r="Y139" s="490"/>
      <c r="Z139" s="490"/>
      <c r="AA139" s="490"/>
      <c r="AB139" s="490"/>
      <c r="AC139" s="490"/>
      <c r="AD139" s="490"/>
      <c r="AE139" s="490"/>
      <c r="AF139" s="490"/>
      <c r="AG139" s="490"/>
      <c r="AH139" s="490"/>
      <c r="AI139" s="490"/>
      <c r="AJ139" s="490"/>
      <c r="AK139" s="490"/>
      <c r="AL139" s="490"/>
      <c r="AM139" s="490"/>
      <c r="AN139" s="490"/>
      <c r="AO139" s="491"/>
      <c r="AP139" s="526"/>
      <c r="AQ139" s="526"/>
      <c r="AR139" s="526"/>
      <c r="AS139" s="526"/>
      <c r="AT139" s="526"/>
      <c r="AU139" s="526"/>
      <c r="AV139" s="526"/>
      <c r="AW139" s="526"/>
      <c r="AX139" s="526"/>
      <c r="AY139" s="526"/>
      <c r="AZ139" s="526"/>
      <c r="BA139" s="526"/>
      <c r="BB139" s="526"/>
      <c r="BC139" s="526"/>
      <c r="BD139" s="526"/>
      <c r="BE139" s="526"/>
      <c r="BF139" s="526"/>
      <c r="BG139" s="526"/>
      <c r="BH139" s="527"/>
      <c r="BI139" s="123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473"/>
      <c r="BU139" s="473"/>
      <c r="BV139" s="473"/>
      <c r="BW139" s="529"/>
      <c r="BX139" s="280"/>
      <c r="BY139" s="467"/>
      <c r="BZ139" s="467"/>
      <c r="CA139" s="338"/>
      <c r="CB139" s="472"/>
      <c r="CC139" s="473"/>
      <c r="CD139" s="473"/>
      <c r="CE139" s="473"/>
      <c r="CF139" s="514"/>
      <c r="CG139" s="515"/>
      <c r="CH139" s="515"/>
      <c r="CI139" s="516"/>
      <c r="CM139" s="57" t="s">
        <v>195</v>
      </c>
      <c r="CN139" s="18" t="s">
        <v>30</v>
      </c>
      <c r="CO139" s="18" t="s">
        <v>28</v>
      </c>
      <c r="CP139" s="18" t="s">
        <v>219</v>
      </c>
      <c r="CQ139" s="18" t="s">
        <v>219</v>
      </c>
      <c r="CR139" s="18" t="s">
        <v>219</v>
      </c>
      <c r="CS139" s="10" t="s">
        <v>219</v>
      </c>
    </row>
    <row r="140" spans="5:97" ht="8.1" customHeight="1">
      <c r="E140" s="476"/>
      <c r="F140" s="475"/>
      <c r="G140" s="461"/>
      <c r="H140" s="479"/>
      <c r="I140" s="479"/>
      <c r="J140" s="479"/>
      <c r="K140" s="479"/>
      <c r="L140" s="479"/>
      <c r="M140" s="463"/>
      <c r="N140" s="489"/>
      <c r="O140" s="490"/>
      <c r="P140" s="490"/>
      <c r="Q140" s="490"/>
      <c r="R140" s="490"/>
      <c r="S140" s="490"/>
      <c r="T140" s="490"/>
      <c r="U140" s="490"/>
      <c r="V140" s="491"/>
      <c r="W140" s="489"/>
      <c r="X140" s="490"/>
      <c r="Y140" s="490"/>
      <c r="Z140" s="490"/>
      <c r="AA140" s="490"/>
      <c r="AB140" s="490"/>
      <c r="AC140" s="490"/>
      <c r="AD140" s="490"/>
      <c r="AE140" s="490"/>
      <c r="AF140" s="490"/>
      <c r="AG140" s="490"/>
      <c r="AH140" s="490"/>
      <c r="AI140" s="490"/>
      <c r="AJ140" s="490"/>
      <c r="AK140" s="490"/>
      <c r="AL140" s="490"/>
      <c r="AM140" s="490"/>
      <c r="AN140" s="490"/>
      <c r="AO140" s="491"/>
      <c r="AP140" s="526"/>
      <c r="AQ140" s="526"/>
      <c r="AR140" s="526"/>
      <c r="AS140" s="526"/>
      <c r="AT140" s="526"/>
      <c r="AU140" s="526"/>
      <c r="AV140" s="526"/>
      <c r="AW140" s="526"/>
      <c r="AX140" s="526"/>
      <c r="AY140" s="526"/>
      <c r="AZ140" s="526"/>
      <c r="BA140" s="526"/>
      <c r="BB140" s="526"/>
      <c r="BC140" s="526"/>
      <c r="BD140" s="526"/>
      <c r="BE140" s="526"/>
      <c r="BF140" s="526"/>
      <c r="BG140" s="526"/>
      <c r="BH140" s="527"/>
      <c r="BI140" s="123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473"/>
      <c r="BU140" s="473"/>
      <c r="BV140" s="473"/>
      <c r="BW140" s="529"/>
      <c r="BX140" s="467"/>
      <c r="BY140" s="467"/>
      <c r="BZ140" s="467"/>
      <c r="CA140" s="338"/>
      <c r="CB140" s="472"/>
      <c r="CC140" s="473"/>
      <c r="CD140" s="473"/>
      <c r="CE140" s="473"/>
      <c r="CF140" s="514"/>
      <c r="CG140" s="515"/>
      <c r="CH140" s="515"/>
      <c r="CI140" s="516"/>
      <c r="CM140" s="57" t="s">
        <v>196</v>
      </c>
      <c r="CN140" s="18" t="s">
        <v>214</v>
      </c>
      <c r="CO140" s="18" t="s">
        <v>28</v>
      </c>
      <c r="CP140" s="18" t="s">
        <v>219</v>
      </c>
      <c r="CQ140" s="18" t="s">
        <v>219</v>
      </c>
      <c r="CR140" s="18" t="s">
        <v>219</v>
      </c>
      <c r="CS140" s="10" t="s">
        <v>219</v>
      </c>
    </row>
    <row r="141" spans="5:97" ht="8.1" customHeight="1">
      <c r="E141" s="476"/>
      <c r="F141" s="475"/>
      <c r="G141" s="461"/>
      <c r="H141" s="479"/>
      <c r="I141" s="479"/>
      <c r="J141" s="479"/>
      <c r="K141" s="479"/>
      <c r="L141" s="479"/>
      <c r="M141" s="463"/>
      <c r="N141" s="489"/>
      <c r="O141" s="490"/>
      <c r="P141" s="490"/>
      <c r="Q141" s="490"/>
      <c r="R141" s="490"/>
      <c r="S141" s="490"/>
      <c r="T141" s="490"/>
      <c r="U141" s="490"/>
      <c r="V141" s="491"/>
      <c r="W141" s="489"/>
      <c r="X141" s="490"/>
      <c r="Y141" s="490"/>
      <c r="Z141" s="490"/>
      <c r="AA141" s="490"/>
      <c r="AB141" s="490"/>
      <c r="AC141" s="490"/>
      <c r="AD141" s="490"/>
      <c r="AE141" s="490"/>
      <c r="AF141" s="490"/>
      <c r="AG141" s="490"/>
      <c r="AH141" s="490"/>
      <c r="AI141" s="490"/>
      <c r="AJ141" s="490"/>
      <c r="AK141" s="490"/>
      <c r="AL141" s="490"/>
      <c r="AM141" s="490"/>
      <c r="AN141" s="490"/>
      <c r="AO141" s="491"/>
      <c r="AP141" s="526"/>
      <c r="AQ141" s="526"/>
      <c r="AR141" s="526"/>
      <c r="AS141" s="526"/>
      <c r="AT141" s="526"/>
      <c r="AU141" s="526"/>
      <c r="AV141" s="526"/>
      <c r="AW141" s="526"/>
      <c r="AX141" s="526"/>
      <c r="AY141" s="526"/>
      <c r="AZ141" s="526"/>
      <c r="BA141" s="526"/>
      <c r="BB141" s="526"/>
      <c r="BC141" s="526"/>
      <c r="BD141" s="526"/>
      <c r="BE141" s="526"/>
      <c r="BF141" s="526"/>
      <c r="BG141" s="526"/>
      <c r="BH141" s="527"/>
      <c r="BI141" s="157"/>
      <c r="BJ141" s="158"/>
      <c r="BK141" s="158"/>
      <c r="BL141" s="158"/>
      <c r="BM141" s="158"/>
      <c r="BN141" s="158"/>
      <c r="BO141" s="158"/>
      <c r="BP141" s="158"/>
      <c r="BQ141" s="158"/>
      <c r="BR141" s="158"/>
      <c r="BS141" s="158"/>
      <c r="BT141" s="530"/>
      <c r="BU141" s="530"/>
      <c r="BV141" s="530"/>
      <c r="BW141" s="531"/>
      <c r="BX141" s="468"/>
      <c r="BY141" s="468"/>
      <c r="BZ141" s="468"/>
      <c r="CA141" s="469"/>
      <c r="CB141" s="472"/>
      <c r="CC141" s="473"/>
      <c r="CD141" s="473"/>
      <c r="CE141" s="473"/>
      <c r="CF141" s="517"/>
      <c r="CG141" s="518"/>
      <c r="CH141" s="518"/>
      <c r="CI141" s="519"/>
      <c r="CM141" s="57" t="s">
        <v>197</v>
      </c>
      <c r="CN141" s="18" t="s">
        <v>215</v>
      </c>
      <c r="CO141" s="18" t="s">
        <v>28</v>
      </c>
      <c r="CP141" s="18" t="s">
        <v>219</v>
      </c>
      <c r="CQ141" s="18" t="s">
        <v>219</v>
      </c>
      <c r="CR141" s="18" t="s">
        <v>219</v>
      </c>
      <c r="CS141" s="10" t="s">
        <v>219</v>
      </c>
    </row>
    <row r="142" spans="5:97" ht="8.1" customHeight="1">
      <c r="E142" s="476"/>
      <c r="F142" s="475"/>
      <c r="G142" s="461"/>
      <c r="H142" s="479"/>
      <c r="I142" s="479"/>
      <c r="J142" s="479"/>
      <c r="K142" s="479"/>
      <c r="L142" s="479"/>
      <c r="M142" s="463"/>
      <c r="N142" s="483" t="s">
        <v>85</v>
      </c>
      <c r="O142" s="484"/>
      <c r="P142" s="484"/>
      <c r="Q142" s="484"/>
      <c r="R142" s="484"/>
      <c r="S142" s="484"/>
      <c r="T142" s="484"/>
      <c r="U142" s="484"/>
      <c r="V142" s="485"/>
      <c r="W142" s="489" t="s">
        <v>87</v>
      </c>
      <c r="X142" s="490"/>
      <c r="Y142" s="490"/>
      <c r="Z142" s="490"/>
      <c r="AA142" s="490"/>
      <c r="AB142" s="490"/>
      <c r="AC142" s="490"/>
      <c r="AD142" s="490"/>
      <c r="AE142" s="490"/>
      <c r="AF142" s="490"/>
      <c r="AG142" s="490"/>
      <c r="AH142" s="490"/>
      <c r="AI142" s="490"/>
      <c r="AJ142" s="490"/>
      <c r="AK142" s="490"/>
      <c r="AL142" s="490"/>
      <c r="AM142" s="490"/>
      <c r="AN142" s="490"/>
      <c r="AO142" s="491"/>
      <c r="AP142" s="495" t="s">
        <v>88</v>
      </c>
      <c r="AQ142" s="496"/>
      <c r="AR142" s="496"/>
      <c r="AS142" s="496"/>
      <c r="AT142" s="496"/>
      <c r="AU142" s="496"/>
      <c r="AV142" s="496"/>
      <c r="AW142" s="496"/>
      <c r="AX142" s="496"/>
      <c r="AY142" s="496"/>
      <c r="AZ142" s="496"/>
      <c r="BA142" s="496"/>
      <c r="BB142" s="496"/>
      <c r="BC142" s="496"/>
      <c r="BD142" s="496"/>
      <c r="BE142" s="496"/>
      <c r="BF142" s="496"/>
      <c r="BG142" s="496"/>
      <c r="BH142" s="497"/>
      <c r="BI142" s="532" t="s">
        <v>228</v>
      </c>
      <c r="BJ142" s="533"/>
      <c r="BK142" s="533"/>
      <c r="BL142" s="533"/>
      <c r="BM142" s="533"/>
      <c r="BN142" s="536" t="str">
        <f>IF(OR(BI142="",BI142="?"),"",IF(BI142="固定式",675,IF(BI142="可動式",750,"")))</f>
        <v/>
      </c>
      <c r="BO142" s="537"/>
      <c r="BP142" s="537"/>
      <c r="BQ142" s="537"/>
      <c r="BR142" s="539"/>
      <c r="BS142" s="540"/>
      <c r="BT142" s="504" t="str">
        <f>IF(OR(BK144="",BN142=""),"",IF(BK144&gt;=BN142,"○",""))</f>
        <v/>
      </c>
      <c r="BU142" s="505"/>
      <c r="BV142" s="505"/>
      <c r="BW142" s="506"/>
      <c r="BX142" s="505" t="s">
        <v>18</v>
      </c>
      <c r="BY142" s="507"/>
      <c r="BZ142" s="507"/>
      <c r="CA142" s="508"/>
      <c r="CB142" s="509" t="str">
        <f>IF(OR(BK144="",BN142=""),"",(IF(BK144&lt;BN142,"○","")))</f>
        <v/>
      </c>
      <c r="CC142" s="505"/>
      <c r="CD142" s="505"/>
      <c r="CE142" s="510"/>
      <c r="CF142" s="234" t="s">
        <v>53</v>
      </c>
      <c r="CG142" s="235"/>
      <c r="CH142" s="235"/>
      <c r="CI142" s="236"/>
      <c r="CM142" s="57" t="s">
        <v>198</v>
      </c>
      <c r="CN142" s="18" t="s">
        <v>42</v>
      </c>
      <c r="CO142" s="18" t="s">
        <v>43</v>
      </c>
      <c r="CP142" s="18" t="s">
        <v>49</v>
      </c>
      <c r="CQ142" s="18" t="s">
        <v>219</v>
      </c>
      <c r="CR142" s="18" t="s">
        <v>219</v>
      </c>
      <c r="CS142" s="10" t="s">
        <v>219</v>
      </c>
    </row>
    <row r="143" spans="5:97" ht="8.1" customHeight="1">
      <c r="E143" s="476"/>
      <c r="F143" s="475"/>
      <c r="G143" s="461"/>
      <c r="H143" s="479"/>
      <c r="I143" s="479"/>
      <c r="J143" s="479"/>
      <c r="K143" s="479"/>
      <c r="L143" s="479"/>
      <c r="M143" s="463"/>
      <c r="N143" s="483"/>
      <c r="O143" s="484"/>
      <c r="P143" s="484"/>
      <c r="Q143" s="484"/>
      <c r="R143" s="484"/>
      <c r="S143" s="484"/>
      <c r="T143" s="484"/>
      <c r="U143" s="484"/>
      <c r="V143" s="485"/>
      <c r="W143" s="489"/>
      <c r="X143" s="490"/>
      <c r="Y143" s="490"/>
      <c r="Z143" s="490"/>
      <c r="AA143" s="490"/>
      <c r="AB143" s="490"/>
      <c r="AC143" s="490"/>
      <c r="AD143" s="490"/>
      <c r="AE143" s="490"/>
      <c r="AF143" s="490"/>
      <c r="AG143" s="490"/>
      <c r="AH143" s="490"/>
      <c r="AI143" s="490"/>
      <c r="AJ143" s="490"/>
      <c r="AK143" s="490"/>
      <c r="AL143" s="490"/>
      <c r="AM143" s="490"/>
      <c r="AN143" s="490"/>
      <c r="AO143" s="491"/>
      <c r="AP143" s="498"/>
      <c r="AQ143" s="499"/>
      <c r="AR143" s="499"/>
      <c r="AS143" s="499"/>
      <c r="AT143" s="499"/>
      <c r="AU143" s="499"/>
      <c r="AV143" s="499"/>
      <c r="AW143" s="499"/>
      <c r="AX143" s="499"/>
      <c r="AY143" s="499"/>
      <c r="AZ143" s="499"/>
      <c r="BA143" s="499"/>
      <c r="BB143" s="499"/>
      <c r="BC143" s="499"/>
      <c r="BD143" s="499"/>
      <c r="BE143" s="499"/>
      <c r="BF143" s="499"/>
      <c r="BG143" s="499"/>
      <c r="BH143" s="500"/>
      <c r="BI143" s="534"/>
      <c r="BJ143" s="535"/>
      <c r="BK143" s="535"/>
      <c r="BL143" s="535"/>
      <c r="BM143" s="535"/>
      <c r="BN143" s="538"/>
      <c r="BO143" s="538"/>
      <c r="BP143" s="538"/>
      <c r="BQ143" s="538"/>
      <c r="BR143" s="541"/>
      <c r="BS143" s="542"/>
      <c r="BT143" s="248"/>
      <c r="BU143" s="280"/>
      <c r="BV143" s="280"/>
      <c r="BW143" s="250"/>
      <c r="BX143" s="467"/>
      <c r="BY143" s="467"/>
      <c r="BZ143" s="467"/>
      <c r="CA143" s="338"/>
      <c r="CB143" s="265"/>
      <c r="CC143" s="280"/>
      <c r="CD143" s="280"/>
      <c r="CE143" s="266"/>
      <c r="CF143" s="237"/>
      <c r="CG143" s="482"/>
      <c r="CH143" s="482"/>
      <c r="CI143" s="239"/>
      <c r="CM143" s="57" t="s">
        <v>199</v>
      </c>
      <c r="CN143" s="18" t="s">
        <v>48</v>
      </c>
      <c r="CO143" s="18" t="s">
        <v>49</v>
      </c>
      <c r="CP143" s="18" t="s">
        <v>219</v>
      </c>
      <c r="CQ143" s="18" t="s">
        <v>219</v>
      </c>
      <c r="CR143" s="18" t="s">
        <v>219</v>
      </c>
      <c r="CS143" s="10" t="s">
        <v>219</v>
      </c>
    </row>
    <row r="144" spans="5:97" ht="8.1" customHeight="1">
      <c r="E144" s="476"/>
      <c r="F144" s="475"/>
      <c r="G144" s="461"/>
      <c r="H144" s="479"/>
      <c r="I144" s="479"/>
      <c r="J144" s="479"/>
      <c r="K144" s="479"/>
      <c r="L144" s="479"/>
      <c r="M144" s="463"/>
      <c r="N144" s="483"/>
      <c r="O144" s="484"/>
      <c r="P144" s="484"/>
      <c r="Q144" s="484"/>
      <c r="R144" s="484"/>
      <c r="S144" s="484"/>
      <c r="T144" s="484"/>
      <c r="U144" s="484"/>
      <c r="V144" s="485"/>
      <c r="W144" s="489"/>
      <c r="X144" s="490"/>
      <c r="Y144" s="490"/>
      <c r="Z144" s="490"/>
      <c r="AA144" s="490"/>
      <c r="AB144" s="490"/>
      <c r="AC144" s="490"/>
      <c r="AD144" s="490"/>
      <c r="AE144" s="490"/>
      <c r="AF144" s="490"/>
      <c r="AG144" s="490"/>
      <c r="AH144" s="490"/>
      <c r="AI144" s="490"/>
      <c r="AJ144" s="490"/>
      <c r="AK144" s="490"/>
      <c r="AL144" s="490"/>
      <c r="AM144" s="490"/>
      <c r="AN144" s="490"/>
      <c r="AO144" s="491"/>
      <c r="AP144" s="498"/>
      <c r="AQ144" s="499"/>
      <c r="AR144" s="499"/>
      <c r="AS144" s="499"/>
      <c r="AT144" s="499"/>
      <c r="AU144" s="499"/>
      <c r="AV144" s="499"/>
      <c r="AW144" s="499"/>
      <c r="AX144" s="499"/>
      <c r="AY144" s="499"/>
      <c r="AZ144" s="499"/>
      <c r="BA144" s="499"/>
      <c r="BB144" s="499"/>
      <c r="BC144" s="499"/>
      <c r="BD144" s="499"/>
      <c r="BE144" s="499"/>
      <c r="BF144" s="499"/>
      <c r="BG144" s="499"/>
      <c r="BH144" s="500"/>
      <c r="BI144" s="159"/>
      <c r="BJ144" s="159"/>
      <c r="BK144" s="480"/>
      <c r="BL144" s="480"/>
      <c r="BM144" s="480"/>
      <c r="BN144" s="480"/>
      <c r="BO144" s="480"/>
      <c r="BP144" s="305" t="s">
        <v>39</v>
      </c>
      <c r="BQ144" s="543"/>
      <c r="BR144" s="543"/>
      <c r="BS144" s="160"/>
      <c r="BT144" s="248"/>
      <c r="BU144" s="280"/>
      <c r="BV144" s="280"/>
      <c r="BW144" s="250"/>
      <c r="BX144" s="467"/>
      <c r="BY144" s="467"/>
      <c r="BZ144" s="467"/>
      <c r="CA144" s="338"/>
      <c r="CB144" s="265"/>
      <c r="CC144" s="280"/>
      <c r="CD144" s="280"/>
      <c r="CE144" s="266"/>
      <c r="CF144" s="237"/>
      <c r="CG144" s="482"/>
      <c r="CH144" s="482"/>
      <c r="CI144" s="239"/>
      <c r="CM144" s="57" t="s">
        <v>200</v>
      </c>
      <c r="CN144" s="18" t="s">
        <v>216</v>
      </c>
      <c r="CO144" s="18" t="s">
        <v>49</v>
      </c>
      <c r="CP144" s="18" t="s">
        <v>219</v>
      </c>
      <c r="CQ144" s="18" t="s">
        <v>219</v>
      </c>
      <c r="CR144" s="18" t="s">
        <v>219</v>
      </c>
      <c r="CS144" s="10" t="s">
        <v>219</v>
      </c>
    </row>
    <row r="145" spans="5:97" ht="8.1" customHeight="1">
      <c r="E145" s="476"/>
      <c r="F145" s="475"/>
      <c r="G145" s="461"/>
      <c r="H145" s="479"/>
      <c r="I145" s="479"/>
      <c r="J145" s="479"/>
      <c r="K145" s="479"/>
      <c r="L145" s="479"/>
      <c r="M145" s="463"/>
      <c r="N145" s="483"/>
      <c r="O145" s="484"/>
      <c r="P145" s="484"/>
      <c r="Q145" s="484"/>
      <c r="R145" s="484"/>
      <c r="S145" s="484"/>
      <c r="T145" s="484"/>
      <c r="U145" s="484"/>
      <c r="V145" s="485"/>
      <c r="W145" s="489"/>
      <c r="X145" s="490"/>
      <c r="Y145" s="490"/>
      <c r="Z145" s="490"/>
      <c r="AA145" s="490"/>
      <c r="AB145" s="490"/>
      <c r="AC145" s="490"/>
      <c r="AD145" s="490"/>
      <c r="AE145" s="490"/>
      <c r="AF145" s="490"/>
      <c r="AG145" s="490"/>
      <c r="AH145" s="490"/>
      <c r="AI145" s="490"/>
      <c r="AJ145" s="490"/>
      <c r="AK145" s="490"/>
      <c r="AL145" s="490"/>
      <c r="AM145" s="490"/>
      <c r="AN145" s="490"/>
      <c r="AO145" s="491"/>
      <c r="AP145" s="498"/>
      <c r="AQ145" s="499"/>
      <c r="AR145" s="499"/>
      <c r="AS145" s="499"/>
      <c r="AT145" s="499"/>
      <c r="AU145" s="499"/>
      <c r="AV145" s="499"/>
      <c r="AW145" s="499"/>
      <c r="AX145" s="499"/>
      <c r="AY145" s="499"/>
      <c r="AZ145" s="499"/>
      <c r="BA145" s="499"/>
      <c r="BB145" s="499"/>
      <c r="BC145" s="499"/>
      <c r="BD145" s="499"/>
      <c r="BE145" s="499"/>
      <c r="BF145" s="499"/>
      <c r="BG145" s="499"/>
      <c r="BH145" s="500"/>
      <c r="BI145" s="123"/>
      <c r="BJ145" s="60"/>
      <c r="BK145" s="481"/>
      <c r="BL145" s="481"/>
      <c r="BM145" s="481"/>
      <c r="BN145" s="481"/>
      <c r="BO145" s="481"/>
      <c r="BP145" s="543"/>
      <c r="BQ145" s="543"/>
      <c r="BR145" s="543"/>
      <c r="BS145" s="160"/>
      <c r="BT145" s="248"/>
      <c r="BU145" s="280"/>
      <c r="BV145" s="280"/>
      <c r="BW145" s="250"/>
      <c r="BX145" s="467"/>
      <c r="BY145" s="467"/>
      <c r="BZ145" s="467"/>
      <c r="CA145" s="338"/>
      <c r="CB145" s="265"/>
      <c r="CC145" s="280"/>
      <c r="CD145" s="280"/>
      <c r="CE145" s="266"/>
      <c r="CF145" s="237"/>
      <c r="CG145" s="482"/>
      <c r="CH145" s="482"/>
      <c r="CI145" s="239"/>
      <c r="CM145" s="57" t="s">
        <v>201</v>
      </c>
      <c r="CN145" s="18" t="s">
        <v>217</v>
      </c>
      <c r="CO145" s="18" t="s">
        <v>218</v>
      </c>
      <c r="CP145" s="18" t="s">
        <v>85</v>
      </c>
      <c r="CQ145" s="18" t="s">
        <v>219</v>
      </c>
      <c r="CR145" s="18" t="s">
        <v>219</v>
      </c>
      <c r="CS145" s="10" t="s">
        <v>219</v>
      </c>
    </row>
    <row r="146" spans="5:97" ht="8.1" customHeight="1">
      <c r="E146" s="477"/>
      <c r="F146" s="478"/>
      <c r="G146" s="464"/>
      <c r="H146" s="465"/>
      <c r="I146" s="465"/>
      <c r="J146" s="465"/>
      <c r="K146" s="465"/>
      <c r="L146" s="465"/>
      <c r="M146" s="466"/>
      <c r="N146" s="486"/>
      <c r="O146" s="487"/>
      <c r="P146" s="487"/>
      <c r="Q146" s="487"/>
      <c r="R146" s="487"/>
      <c r="S146" s="487"/>
      <c r="T146" s="487"/>
      <c r="U146" s="487"/>
      <c r="V146" s="488"/>
      <c r="W146" s="492"/>
      <c r="X146" s="493"/>
      <c r="Y146" s="493"/>
      <c r="Z146" s="493"/>
      <c r="AA146" s="493"/>
      <c r="AB146" s="493"/>
      <c r="AC146" s="493"/>
      <c r="AD146" s="493"/>
      <c r="AE146" s="493"/>
      <c r="AF146" s="493"/>
      <c r="AG146" s="493"/>
      <c r="AH146" s="493"/>
      <c r="AI146" s="493"/>
      <c r="AJ146" s="493"/>
      <c r="AK146" s="493"/>
      <c r="AL146" s="493"/>
      <c r="AM146" s="493"/>
      <c r="AN146" s="493"/>
      <c r="AO146" s="494"/>
      <c r="AP146" s="501"/>
      <c r="AQ146" s="502"/>
      <c r="AR146" s="502"/>
      <c r="AS146" s="502"/>
      <c r="AT146" s="502"/>
      <c r="AU146" s="502"/>
      <c r="AV146" s="502"/>
      <c r="AW146" s="502"/>
      <c r="AX146" s="502"/>
      <c r="AY146" s="502"/>
      <c r="AZ146" s="502"/>
      <c r="BA146" s="502"/>
      <c r="BB146" s="502"/>
      <c r="BC146" s="502"/>
      <c r="BD146" s="502"/>
      <c r="BE146" s="502"/>
      <c r="BF146" s="502"/>
      <c r="BG146" s="502"/>
      <c r="BH146" s="503"/>
      <c r="BI146" s="161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251"/>
      <c r="BU146" s="252"/>
      <c r="BV146" s="252"/>
      <c r="BW146" s="253"/>
      <c r="BX146" s="340"/>
      <c r="BY146" s="340"/>
      <c r="BZ146" s="340"/>
      <c r="CA146" s="341"/>
      <c r="CB146" s="267"/>
      <c r="CC146" s="252"/>
      <c r="CD146" s="252"/>
      <c r="CE146" s="268"/>
      <c r="CF146" s="240"/>
      <c r="CG146" s="241"/>
      <c r="CH146" s="241"/>
      <c r="CI146" s="242"/>
      <c r="CM146" s="54"/>
    </row>
    <row r="147" spans="5:97" ht="8.1" customHeight="1">
      <c r="E147" s="360" t="s">
        <v>59</v>
      </c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G147" s="361"/>
      <c r="AH147" s="361"/>
      <c r="AI147" s="361"/>
      <c r="AJ147" s="361"/>
      <c r="AK147" s="361"/>
      <c r="AL147" s="361"/>
      <c r="AM147" s="361"/>
      <c r="AN147" s="361"/>
      <c r="AO147" s="361"/>
      <c r="AP147" s="361"/>
      <c r="AQ147" s="361"/>
      <c r="AR147" s="361"/>
      <c r="AS147" s="361"/>
      <c r="AT147" s="361"/>
      <c r="AU147" s="361"/>
      <c r="AV147" s="361"/>
      <c r="AW147" s="361"/>
      <c r="AX147" s="361"/>
      <c r="AY147" s="361"/>
      <c r="AZ147" s="361"/>
      <c r="BA147" s="361"/>
      <c r="BB147" s="361"/>
      <c r="BC147" s="361"/>
      <c r="BD147" s="361"/>
      <c r="BE147" s="361"/>
      <c r="BF147" s="361"/>
      <c r="BG147" s="361"/>
      <c r="BH147" s="361"/>
      <c r="BI147" s="361"/>
      <c r="BJ147" s="361"/>
      <c r="BK147" s="361"/>
      <c r="BL147" s="361"/>
      <c r="BM147" s="361"/>
      <c r="BN147" s="361"/>
      <c r="BO147" s="361"/>
      <c r="BP147" s="361"/>
      <c r="BQ147" s="361"/>
      <c r="BR147" s="361"/>
      <c r="BS147" s="361"/>
      <c r="BT147" s="361"/>
      <c r="BU147" s="361"/>
      <c r="BV147" s="361"/>
      <c r="BW147" s="361"/>
      <c r="BX147" s="361"/>
      <c r="BY147" s="361"/>
      <c r="BZ147" s="361"/>
      <c r="CA147" s="361"/>
      <c r="CB147" s="361"/>
      <c r="CC147" s="361"/>
      <c r="CD147" s="361"/>
      <c r="CE147" s="362"/>
      <c r="CF147" s="25"/>
      <c r="CG147" s="25"/>
      <c r="CH147" s="25"/>
      <c r="CM147" s="54"/>
    </row>
    <row r="148" spans="5:97" ht="8.1" customHeight="1">
      <c r="E148" s="363"/>
      <c r="F148" s="366"/>
      <c r="G148" s="366"/>
      <c r="H148" s="366"/>
      <c r="I148" s="366"/>
      <c r="J148" s="366"/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/>
      <c r="AJ148" s="366"/>
      <c r="AK148" s="366"/>
      <c r="AL148" s="366"/>
      <c r="AM148" s="366"/>
      <c r="AN148" s="366"/>
      <c r="AO148" s="366"/>
      <c r="AP148" s="366"/>
      <c r="AQ148" s="366"/>
      <c r="AR148" s="366"/>
      <c r="AS148" s="366"/>
      <c r="AT148" s="366"/>
      <c r="AU148" s="366"/>
      <c r="AV148" s="366"/>
      <c r="AW148" s="366"/>
      <c r="AX148" s="366"/>
      <c r="AY148" s="366"/>
      <c r="AZ148" s="366"/>
      <c r="BA148" s="366"/>
      <c r="BB148" s="366"/>
      <c r="BC148" s="366"/>
      <c r="BD148" s="366"/>
      <c r="BE148" s="366"/>
      <c r="BF148" s="366"/>
      <c r="BG148" s="366"/>
      <c r="BH148" s="366"/>
      <c r="BI148" s="366"/>
      <c r="BJ148" s="366"/>
      <c r="BK148" s="366"/>
      <c r="BL148" s="366"/>
      <c r="BM148" s="366"/>
      <c r="BN148" s="366"/>
      <c r="BO148" s="366"/>
      <c r="BP148" s="366"/>
      <c r="BQ148" s="366"/>
      <c r="BR148" s="366"/>
      <c r="BS148" s="366"/>
      <c r="BT148" s="366"/>
      <c r="BU148" s="366"/>
      <c r="BV148" s="366"/>
      <c r="BW148" s="366"/>
      <c r="BX148" s="366"/>
      <c r="BY148" s="366"/>
      <c r="BZ148" s="366"/>
      <c r="CA148" s="366"/>
      <c r="CB148" s="366"/>
      <c r="CC148" s="366"/>
      <c r="CD148" s="366"/>
      <c r="CE148" s="365"/>
      <c r="CM148" s="54"/>
      <c r="CN148" s="55" t="s">
        <v>208</v>
      </c>
      <c r="CO148" s="55" t="s">
        <v>209</v>
      </c>
      <c r="CP148" s="55" t="s">
        <v>210</v>
      </c>
      <c r="CQ148" s="55" t="s">
        <v>211</v>
      </c>
    </row>
    <row r="149" spans="5:97" ht="8.1" customHeight="1">
      <c r="E149" s="363"/>
      <c r="F149" s="366"/>
      <c r="G149" s="366"/>
      <c r="H149" s="366"/>
      <c r="I149" s="366"/>
      <c r="J149" s="366"/>
      <c r="K149" s="366"/>
      <c r="L149" s="366"/>
      <c r="M149" s="366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/>
      <c r="AJ149" s="366"/>
      <c r="AK149" s="366"/>
      <c r="AL149" s="366"/>
      <c r="AM149" s="366"/>
      <c r="AN149" s="366"/>
      <c r="AO149" s="366"/>
      <c r="AP149" s="366"/>
      <c r="AQ149" s="366"/>
      <c r="AR149" s="366"/>
      <c r="AS149" s="366"/>
      <c r="AT149" s="366"/>
      <c r="AU149" s="366"/>
      <c r="AV149" s="366"/>
      <c r="AW149" s="366"/>
      <c r="AX149" s="366"/>
      <c r="AY149" s="366"/>
      <c r="AZ149" s="366"/>
      <c r="BA149" s="366"/>
      <c r="BB149" s="366"/>
      <c r="BC149" s="366"/>
      <c r="BD149" s="366"/>
      <c r="BE149" s="366"/>
      <c r="BF149" s="366"/>
      <c r="BG149" s="366"/>
      <c r="BH149" s="366"/>
      <c r="BI149" s="366"/>
      <c r="BJ149" s="366"/>
      <c r="BK149" s="366"/>
      <c r="BL149" s="366"/>
      <c r="BM149" s="366"/>
      <c r="BN149" s="366"/>
      <c r="BO149" s="366"/>
      <c r="BP149" s="366"/>
      <c r="BQ149" s="366"/>
      <c r="BR149" s="366"/>
      <c r="BS149" s="366"/>
      <c r="BT149" s="366"/>
      <c r="BU149" s="366"/>
      <c r="BV149" s="366"/>
      <c r="BW149" s="366"/>
      <c r="BX149" s="366"/>
      <c r="BY149" s="366"/>
      <c r="BZ149" s="366"/>
      <c r="CA149" s="366"/>
      <c r="CB149" s="366"/>
      <c r="CC149" s="366"/>
      <c r="CD149" s="366"/>
      <c r="CE149" s="365"/>
      <c r="CM149" s="54"/>
      <c r="CN149" s="55"/>
      <c r="CO149" s="55"/>
      <c r="CP149" s="55"/>
      <c r="CQ149" s="55"/>
    </row>
    <row r="150" spans="5:97" ht="8.1" customHeight="1">
      <c r="E150" s="363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/>
      <c r="AK150" s="366"/>
      <c r="AL150" s="366"/>
      <c r="AM150" s="366"/>
      <c r="AN150" s="366"/>
      <c r="AO150" s="366"/>
      <c r="AP150" s="366"/>
      <c r="AQ150" s="366"/>
      <c r="AR150" s="366"/>
      <c r="AS150" s="366"/>
      <c r="AT150" s="366"/>
      <c r="AU150" s="366"/>
      <c r="AV150" s="366"/>
      <c r="AW150" s="366"/>
      <c r="AX150" s="366"/>
      <c r="AY150" s="366"/>
      <c r="AZ150" s="366"/>
      <c r="BA150" s="366"/>
      <c r="BB150" s="366"/>
      <c r="BC150" s="366"/>
      <c r="BD150" s="366"/>
      <c r="BE150" s="366"/>
      <c r="BF150" s="366"/>
      <c r="BG150" s="366"/>
      <c r="BH150" s="366"/>
      <c r="BI150" s="366"/>
      <c r="BJ150" s="366"/>
      <c r="BK150" s="366"/>
      <c r="BL150" s="366"/>
      <c r="BM150" s="366"/>
      <c r="BN150" s="366"/>
      <c r="BO150" s="366"/>
      <c r="BP150" s="366"/>
      <c r="BQ150" s="366"/>
      <c r="BR150" s="366"/>
      <c r="BS150" s="366"/>
      <c r="BT150" s="366"/>
      <c r="BU150" s="366"/>
      <c r="BV150" s="366"/>
      <c r="BW150" s="366"/>
      <c r="BX150" s="366"/>
      <c r="BY150" s="366"/>
      <c r="BZ150" s="366"/>
      <c r="CA150" s="366"/>
      <c r="CB150" s="366"/>
      <c r="CC150" s="366"/>
      <c r="CD150" s="366"/>
      <c r="CE150" s="365"/>
      <c r="CM150" s="54"/>
      <c r="CN150" s="58" t="str">
        <f>IFERROR(IF(VLOOKUP($E159,CM138:CS145,3,0)="なし","",VLOOKUP($E159,CM138:CS145,3,0)),"")</f>
        <v/>
      </c>
      <c r="CO150" s="58" t="str">
        <f>IFERROR(IF(VLOOKUP($E161,CM138:CS145,3,0)="なし","",VLOOKUP($E161,CM138:CS145,3,0)),"")</f>
        <v/>
      </c>
      <c r="CP150" s="58" t="str">
        <f>IFERROR(IF(VLOOKUP($E163,CM138:CS145,3,0)="なし","",VLOOKUP($E163,CM138:CS145,3,0)),"")</f>
        <v/>
      </c>
      <c r="CQ150" s="58" t="str">
        <f>IFERROR(IF(VLOOKUP($E165,CM138:CS145,3,0)="なし","",VLOOKUP($E165,CM138:CS145,3,0)),"")</f>
        <v/>
      </c>
    </row>
    <row r="151" spans="5:97" ht="8.1" customHeight="1">
      <c r="E151" s="407"/>
      <c r="F151" s="408"/>
      <c r="G151" s="408"/>
      <c r="H151" s="408"/>
      <c r="I151" s="408"/>
      <c r="J151" s="408"/>
      <c r="K151" s="408"/>
      <c r="L151" s="408"/>
      <c r="M151" s="408"/>
      <c r="N151" s="408"/>
      <c r="O151" s="408"/>
      <c r="P151" s="408"/>
      <c r="Q151" s="408"/>
      <c r="R151" s="408"/>
      <c r="S151" s="408"/>
      <c r="T151" s="408"/>
      <c r="U151" s="408"/>
      <c r="V151" s="408"/>
      <c r="W151" s="408"/>
      <c r="X151" s="408"/>
      <c r="Y151" s="408"/>
      <c r="Z151" s="408"/>
      <c r="AA151" s="408"/>
      <c r="AB151" s="408"/>
      <c r="AC151" s="408"/>
      <c r="AD151" s="408"/>
      <c r="AE151" s="408"/>
      <c r="AF151" s="408"/>
      <c r="AG151" s="408"/>
      <c r="AH151" s="408"/>
      <c r="AI151" s="408"/>
      <c r="AJ151" s="408"/>
      <c r="AK151" s="408"/>
      <c r="AL151" s="408"/>
      <c r="AM151" s="408"/>
      <c r="AN151" s="408"/>
      <c r="AO151" s="408"/>
      <c r="AP151" s="408"/>
      <c r="AQ151" s="408"/>
      <c r="AR151" s="408"/>
      <c r="AS151" s="408"/>
      <c r="AT151" s="408"/>
      <c r="AU151" s="408"/>
      <c r="AV151" s="408"/>
      <c r="AW151" s="408"/>
      <c r="AX151" s="408"/>
      <c r="AY151" s="408"/>
      <c r="AZ151" s="408"/>
      <c r="BA151" s="408"/>
      <c r="BB151" s="408"/>
      <c r="BC151" s="408"/>
      <c r="BD151" s="408"/>
      <c r="BE151" s="408"/>
      <c r="BF151" s="408"/>
      <c r="BG151" s="408"/>
      <c r="BH151" s="408"/>
      <c r="BI151" s="408"/>
      <c r="BJ151" s="408"/>
      <c r="BK151" s="408"/>
      <c r="BL151" s="408"/>
      <c r="BM151" s="408"/>
      <c r="BN151" s="408"/>
      <c r="BO151" s="408"/>
      <c r="BP151" s="408"/>
      <c r="BQ151" s="408"/>
      <c r="BR151" s="408"/>
      <c r="BS151" s="408"/>
      <c r="BT151" s="408"/>
      <c r="BU151" s="408"/>
      <c r="BV151" s="408"/>
      <c r="BW151" s="408"/>
      <c r="BX151" s="408"/>
      <c r="BY151" s="408"/>
      <c r="BZ151" s="408"/>
      <c r="CA151" s="408"/>
      <c r="CB151" s="408"/>
      <c r="CC151" s="408"/>
      <c r="CD151" s="408"/>
      <c r="CE151" s="446"/>
      <c r="CM151" s="54"/>
      <c r="CN151" s="58" t="str">
        <f>IFERROR(IF(VLOOKUP($E159,CM138:CS145,4,0)="なし","",VLOOKUP($E159,CM138:CS145,4,0)),"")</f>
        <v/>
      </c>
      <c r="CO151" s="58" t="str">
        <f>IFERROR(IF(VLOOKUP($E161,CM138:CS145,4,0)="なし","",VLOOKUP($E161,CM138:CS145,4,0)),"")</f>
        <v/>
      </c>
      <c r="CP151" s="58" t="str">
        <f>IFERROR(IF(VLOOKUP($E163,CM138:CS145,4,0)="なし","",VLOOKUP($E163,CM138:CS145,4,0)),"")</f>
        <v/>
      </c>
      <c r="CQ151" s="58" t="str">
        <f>IFERROR(IF(VLOOKUP($E165,CM138:CS145,4,0)="なし","",VLOOKUP($E165,CM138:CS145,4,0)),"")</f>
        <v/>
      </c>
    </row>
    <row r="152" spans="5:97" ht="8.1" customHeight="1">
      <c r="E152" s="447" t="s">
        <v>60</v>
      </c>
      <c r="F152" s="447"/>
      <c r="G152" s="447"/>
      <c r="H152" s="447"/>
      <c r="I152" s="447"/>
      <c r="J152" s="447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J152" s="7"/>
      <c r="CK152" s="13"/>
      <c r="CL152" s="13"/>
      <c r="CM152" s="54"/>
      <c r="CN152" s="58" t="str">
        <f>IFERROR(IF(VLOOKUP($E159,CM138:CS145,5,0)="なし","",VLOOKUP($E159,CM138:CS145,5,0)),"")</f>
        <v/>
      </c>
      <c r="CO152" s="58" t="str">
        <f>IFERROR(IF(VLOOKUP($E161,CM138:CS145,5,0)="なし","",VLOOKUP($E161,CM138:CS145,5,0)),"")</f>
        <v/>
      </c>
      <c r="CP152" s="58" t="str">
        <f>IFERROR(IF(VLOOKUP($E163,CM138:CS145,5,0)="なし","",VLOOKUP($E163,CM138:CS145,5,0)),"")</f>
        <v/>
      </c>
      <c r="CQ152" s="58" t="str">
        <f>IFERROR(IF(VLOOKUP($E165,CM138:CS145,5,0)="なし","",VLOOKUP($E165,CM138:CS145,5,0)),"")</f>
        <v/>
      </c>
    </row>
    <row r="153" spans="5:97" ht="8.1" customHeight="1">
      <c r="E153" s="448"/>
      <c r="F153" s="448"/>
      <c r="G153" s="448"/>
      <c r="H153" s="448"/>
      <c r="I153" s="448"/>
      <c r="J153" s="448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J153" s="7"/>
      <c r="CK153" s="13"/>
      <c r="CL153" s="13"/>
      <c r="CM153" s="54"/>
      <c r="CN153" s="58" t="str">
        <f>IFERROR(IF(VLOOKUP($E159,CM138:CS145,6,0)="なし","",VLOOKUP($E159,CM138:CS145,6,0)),"")</f>
        <v/>
      </c>
      <c r="CO153" s="58" t="str">
        <f>IFERROR(IF(VLOOKUP($E161,CM138:CS145,6,0)="なし","",VLOOKUP($E161,CM138:CS145,6,0)),"")</f>
        <v/>
      </c>
      <c r="CP153" s="58" t="str">
        <f>IFERROR(IF(VLOOKUP($E163,CM138:CS145,6,0)="なし","",VLOOKUP($E163,CM138:CS145,6,0)),"")</f>
        <v/>
      </c>
      <c r="CQ153" s="58" t="str">
        <f>IFERROR(IF(VLOOKUP($E165,CM138:CS145,6,0)="なし","",VLOOKUP($E165,CM138:CS145,6,0)),"")</f>
        <v/>
      </c>
    </row>
    <row r="154" spans="5:97" ht="8.1" customHeight="1">
      <c r="E154" s="449"/>
      <c r="F154" s="449"/>
      <c r="G154" s="449"/>
      <c r="H154" s="449"/>
      <c r="I154" s="449"/>
      <c r="J154" s="449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J154" s="7"/>
      <c r="CK154" s="13"/>
      <c r="CL154" s="13"/>
      <c r="CM154" s="54"/>
      <c r="CN154" s="58" t="str">
        <f>IFERROR(IF(VLOOKUP($E159,CM138:CS145,7,0)="なし","",VLOOKUP($E159,CM138:CS145,7,0)),"")</f>
        <v/>
      </c>
      <c r="CO154" s="58" t="str">
        <f>IFERROR(IF(VLOOKUP($E161,CM138:CS145,7,0)="なし","",VLOOKUP($E161,CM138:CS145,7,0)),"")</f>
        <v/>
      </c>
      <c r="CP154" s="58" t="str">
        <f>IFERROR(IF(VLOOKUP($E163,CM138:CS145,7,0)="なし","",VLOOKUP($E163,CM138:CS145,7,0)),"")</f>
        <v/>
      </c>
      <c r="CQ154" s="58" t="str">
        <f>IFERROR(IF(VLOOKUP($E165,CM138:CS145,7,0)="なし","",VLOOKUP($E165,CM138:CS145,7,0)),"")</f>
        <v/>
      </c>
    </row>
    <row r="155" spans="5:97" ht="8.1" customHeight="1">
      <c r="E155" s="450" t="s">
        <v>61</v>
      </c>
      <c r="F155" s="450"/>
      <c r="G155" s="450"/>
      <c r="H155" s="451" t="s">
        <v>2</v>
      </c>
      <c r="I155" s="447"/>
      <c r="J155" s="447"/>
      <c r="K155" s="447"/>
      <c r="L155" s="447"/>
      <c r="M155" s="447"/>
      <c r="N155" s="447"/>
      <c r="O155" s="447"/>
      <c r="P155" s="452"/>
      <c r="Q155" s="451" t="s">
        <v>3</v>
      </c>
      <c r="R155" s="447"/>
      <c r="S155" s="447"/>
      <c r="T155" s="447"/>
      <c r="U155" s="447"/>
      <c r="V155" s="447"/>
      <c r="W155" s="447"/>
      <c r="X155" s="447"/>
      <c r="Y155" s="447"/>
      <c r="Z155" s="447"/>
      <c r="AA155" s="447"/>
      <c r="AB155" s="447"/>
      <c r="AC155" s="447"/>
      <c r="AD155" s="447"/>
      <c r="AE155" s="447"/>
      <c r="AF155" s="450" t="s">
        <v>62</v>
      </c>
      <c r="AG155" s="450"/>
      <c r="AH155" s="450"/>
      <c r="AI155" s="450"/>
      <c r="AJ155" s="450"/>
      <c r="AK155" s="450"/>
      <c r="AL155" s="450"/>
      <c r="AM155" s="450"/>
      <c r="AN155" s="450"/>
      <c r="AO155" s="450"/>
      <c r="AP155" s="450"/>
      <c r="AQ155" s="450"/>
      <c r="AR155" s="450"/>
      <c r="AS155" s="450"/>
      <c r="AT155" s="450"/>
      <c r="AU155" s="450"/>
      <c r="AV155" s="450"/>
      <c r="AW155" s="450"/>
      <c r="AX155" s="450"/>
      <c r="AY155" s="450"/>
      <c r="AZ155" s="450"/>
      <c r="BA155" s="450"/>
      <c r="BB155" s="450"/>
      <c r="BC155" s="450"/>
      <c r="BD155" s="451" t="s">
        <v>63</v>
      </c>
      <c r="BE155" s="447"/>
      <c r="BF155" s="447"/>
      <c r="BG155" s="447"/>
      <c r="BH155" s="447"/>
      <c r="BI155" s="447"/>
      <c r="BJ155" s="447"/>
      <c r="BK155" s="447"/>
      <c r="BL155" s="447"/>
      <c r="BM155" s="447"/>
      <c r="BN155" s="447"/>
      <c r="BO155" s="447"/>
      <c r="BP155" s="447"/>
      <c r="BQ155" s="447"/>
      <c r="BR155" s="447"/>
      <c r="BS155" s="447"/>
      <c r="BT155" s="447"/>
      <c r="BU155" s="447"/>
      <c r="BV155" s="447"/>
      <c r="BW155" s="447"/>
      <c r="BX155" s="447"/>
      <c r="BY155" s="452"/>
      <c r="BZ155" s="458" t="s">
        <v>64</v>
      </c>
      <c r="CA155" s="459"/>
      <c r="CB155" s="459"/>
      <c r="CC155" s="459"/>
      <c r="CD155" s="459"/>
      <c r="CE155" s="460"/>
      <c r="CJ155" s="5"/>
      <c r="CK155" s="17"/>
      <c r="CL155" s="13"/>
      <c r="CM155" s="54"/>
    </row>
    <row r="156" spans="5:97" ht="8.1" customHeight="1">
      <c r="E156" s="450"/>
      <c r="F156" s="450"/>
      <c r="G156" s="450"/>
      <c r="H156" s="453"/>
      <c r="I156" s="448"/>
      <c r="J156" s="448"/>
      <c r="K156" s="448"/>
      <c r="L156" s="448"/>
      <c r="M156" s="448"/>
      <c r="N156" s="448"/>
      <c r="O156" s="448"/>
      <c r="P156" s="454"/>
      <c r="Q156" s="453"/>
      <c r="R156" s="457"/>
      <c r="S156" s="457"/>
      <c r="T156" s="457"/>
      <c r="U156" s="457"/>
      <c r="V156" s="457"/>
      <c r="W156" s="457"/>
      <c r="X156" s="457"/>
      <c r="Y156" s="457"/>
      <c r="Z156" s="457"/>
      <c r="AA156" s="457"/>
      <c r="AB156" s="457"/>
      <c r="AC156" s="457"/>
      <c r="AD156" s="457"/>
      <c r="AE156" s="457"/>
      <c r="AF156" s="450"/>
      <c r="AG156" s="450"/>
      <c r="AH156" s="450"/>
      <c r="AI156" s="450"/>
      <c r="AJ156" s="450"/>
      <c r="AK156" s="450"/>
      <c r="AL156" s="450"/>
      <c r="AM156" s="450"/>
      <c r="AN156" s="450"/>
      <c r="AO156" s="450"/>
      <c r="AP156" s="450"/>
      <c r="AQ156" s="450"/>
      <c r="AR156" s="450"/>
      <c r="AS156" s="450"/>
      <c r="AT156" s="450"/>
      <c r="AU156" s="450"/>
      <c r="AV156" s="450"/>
      <c r="AW156" s="450"/>
      <c r="AX156" s="450"/>
      <c r="AY156" s="450"/>
      <c r="AZ156" s="450"/>
      <c r="BA156" s="450"/>
      <c r="BB156" s="450"/>
      <c r="BC156" s="450"/>
      <c r="BD156" s="453"/>
      <c r="BE156" s="457"/>
      <c r="BF156" s="457"/>
      <c r="BG156" s="457"/>
      <c r="BH156" s="457"/>
      <c r="BI156" s="457"/>
      <c r="BJ156" s="457"/>
      <c r="BK156" s="457"/>
      <c r="BL156" s="457"/>
      <c r="BM156" s="457"/>
      <c r="BN156" s="457"/>
      <c r="BO156" s="457"/>
      <c r="BP156" s="457"/>
      <c r="BQ156" s="457"/>
      <c r="BR156" s="457"/>
      <c r="BS156" s="457"/>
      <c r="BT156" s="457"/>
      <c r="BU156" s="457"/>
      <c r="BV156" s="457"/>
      <c r="BW156" s="457"/>
      <c r="BX156" s="457"/>
      <c r="BY156" s="454"/>
      <c r="BZ156" s="461"/>
      <c r="CA156" s="462"/>
      <c r="CB156" s="462"/>
      <c r="CC156" s="462"/>
      <c r="CD156" s="462"/>
      <c r="CE156" s="463"/>
      <c r="CJ156" s="7"/>
      <c r="CK156" s="13"/>
      <c r="CL156" s="13"/>
    </row>
    <row r="157" spans="5:97" ht="8.1" customHeight="1">
      <c r="E157" s="450"/>
      <c r="F157" s="450"/>
      <c r="G157" s="450"/>
      <c r="H157" s="453"/>
      <c r="I157" s="448"/>
      <c r="J157" s="448"/>
      <c r="K157" s="448"/>
      <c r="L157" s="448"/>
      <c r="M157" s="448"/>
      <c r="N157" s="448"/>
      <c r="O157" s="448"/>
      <c r="P157" s="454"/>
      <c r="Q157" s="453"/>
      <c r="R157" s="457"/>
      <c r="S157" s="457"/>
      <c r="T157" s="457"/>
      <c r="U157" s="457"/>
      <c r="V157" s="457"/>
      <c r="W157" s="457"/>
      <c r="X157" s="457"/>
      <c r="Y157" s="457"/>
      <c r="Z157" s="457"/>
      <c r="AA157" s="457"/>
      <c r="AB157" s="457"/>
      <c r="AC157" s="457"/>
      <c r="AD157" s="457"/>
      <c r="AE157" s="457"/>
      <c r="AF157" s="450"/>
      <c r="AG157" s="450"/>
      <c r="AH157" s="450"/>
      <c r="AI157" s="450"/>
      <c r="AJ157" s="450"/>
      <c r="AK157" s="450"/>
      <c r="AL157" s="450"/>
      <c r="AM157" s="450"/>
      <c r="AN157" s="450"/>
      <c r="AO157" s="450"/>
      <c r="AP157" s="450"/>
      <c r="AQ157" s="450"/>
      <c r="AR157" s="450"/>
      <c r="AS157" s="450"/>
      <c r="AT157" s="450"/>
      <c r="AU157" s="450"/>
      <c r="AV157" s="450"/>
      <c r="AW157" s="450"/>
      <c r="AX157" s="450"/>
      <c r="AY157" s="450"/>
      <c r="AZ157" s="450"/>
      <c r="BA157" s="450"/>
      <c r="BB157" s="450"/>
      <c r="BC157" s="450"/>
      <c r="BD157" s="453"/>
      <c r="BE157" s="457"/>
      <c r="BF157" s="457"/>
      <c r="BG157" s="457"/>
      <c r="BH157" s="457"/>
      <c r="BI157" s="457"/>
      <c r="BJ157" s="457"/>
      <c r="BK157" s="457"/>
      <c r="BL157" s="457"/>
      <c r="BM157" s="457"/>
      <c r="BN157" s="457"/>
      <c r="BO157" s="457"/>
      <c r="BP157" s="457"/>
      <c r="BQ157" s="457"/>
      <c r="BR157" s="457"/>
      <c r="BS157" s="457"/>
      <c r="BT157" s="457"/>
      <c r="BU157" s="457"/>
      <c r="BV157" s="457"/>
      <c r="BW157" s="457"/>
      <c r="BX157" s="457"/>
      <c r="BY157" s="454"/>
      <c r="BZ157" s="461"/>
      <c r="CA157" s="462"/>
      <c r="CB157" s="462"/>
      <c r="CC157" s="462"/>
      <c r="CD157" s="462"/>
      <c r="CE157" s="463"/>
      <c r="CJ157" s="7"/>
      <c r="CK157" s="13"/>
      <c r="CL157" s="13"/>
    </row>
    <row r="158" spans="5:97" ht="8.1" customHeight="1">
      <c r="E158" s="450"/>
      <c r="F158" s="450"/>
      <c r="G158" s="450"/>
      <c r="H158" s="455"/>
      <c r="I158" s="449"/>
      <c r="J158" s="449"/>
      <c r="K158" s="449"/>
      <c r="L158" s="449"/>
      <c r="M158" s="449"/>
      <c r="N158" s="449"/>
      <c r="O158" s="449"/>
      <c r="P158" s="456"/>
      <c r="Q158" s="455"/>
      <c r="R158" s="449"/>
      <c r="S158" s="449"/>
      <c r="T158" s="449"/>
      <c r="U158" s="449"/>
      <c r="V158" s="449"/>
      <c r="W158" s="449"/>
      <c r="X158" s="449"/>
      <c r="Y158" s="449"/>
      <c r="Z158" s="449"/>
      <c r="AA158" s="449"/>
      <c r="AB158" s="449"/>
      <c r="AC158" s="449"/>
      <c r="AD158" s="449"/>
      <c r="AE158" s="449"/>
      <c r="AF158" s="450"/>
      <c r="AG158" s="450"/>
      <c r="AH158" s="450"/>
      <c r="AI158" s="450"/>
      <c r="AJ158" s="450"/>
      <c r="AK158" s="450"/>
      <c r="AL158" s="450"/>
      <c r="AM158" s="450"/>
      <c r="AN158" s="450"/>
      <c r="AO158" s="450"/>
      <c r="AP158" s="450"/>
      <c r="AQ158" s="450"/>
      <c r="AR158" s="450"/>
      <c r="AS158" s="450"/>
      <c r="AT158" s="450"/>
      <c r="AU158" s="450"/>
      <c r="AV158" s="450"/>
      <c r="AW158" s="450"/>
      <c r="AX158" s="450"/>
      <c r="AY158" s="450"/>
      <c r="AZ158" s="450"/>
      <c r="BA158" s="450"/>
      <c r="BB158" s="450"/>
      <c r="BC158" s="450"/>
      <c r="BD158" s="455"/>
      <c r="BE158" s="449"/>
      <c r="BF158" s="449"/>
      <c r="BG158" s="449"/>
      <c r="BH158" s="449"/>
      <c r="BI158" s="449"/>
      <c r="BJ158" s="449"/>
      <c r="BK158" s="449"/>
      <c r="BL158" s="449"/>
      <c r="BM158" s="449"/>
      <c r="BN158" s="449"/>
      <c r="BO158" s="449"/>
      <c r="BP158" s="449"/>
      <c r="BQ158" s="449"/>
      <c r="BR158" s="449"/>
      <c r="BS158" s="449"/>
      <c r="BT158" s="449"/>
      <c r="BU158" s="449"/>
      <c r="BV158" s="449"/>
      <c r="BW158" s="449"/>
      <c r="BX158" s="449"/>
      <c r="BY158" s="456"/>
      <c r="BZ158" s="464"/>
      <c r="CA158" s="465"/>
      <c r="CB158" s="465"/>
      <c r="CC158" s="465"/>
      <c r="CD158" s="465"/>
      <c r="CE158" s="466"/>
      <c r="CJ158" s="7"/>
      <c r="CK158" s="13"/>
      <c r="CL158" s="13"/>
    </row>
    <row r="159" spans="5:97" ht="8.1" customHeight="1">
      <c r="E159" s="424"/>
      <c r="F159" s="424"/>
      <c r="G159" s="424"/>
      <c r="H159" s="435" t="str">
        <f>(IF(OR($E159="■番号■",$E159=""),"",VLOOKUP($E159,$CM138:$CN145,2,FALSE)))</f>
        <v/>
      </c>
      <c r="I159" s="436"/>
      <c r="J159" s="436"/>
      <c r="K159" s="436"/>
      <c r="L159" s="436"/>
      <c r="M159" s="436"/>
      <c r="N159" s="436"/>
      <c r="O159" s="436"/>
      <c r="P159" s="437"/>
      <c r="Q159" s="425"/>
      <c r="R159" s="441"/>
      <c r="S159" s="441"/>
      <c r="T159" s="441"/>
      <c r="U159" s="441"/>
      <c r="V159" s="441"/>
      <c r="W159" s="441"/>
      <c r="X159" s="441"/>
      <c r="Y159" s="441"/>
      <c r="Z159" s="441"/>
      <c r="AA159" s="441"/>
      <c r="AB159" s="441"/>
      <c r="AC159" s="441"/>
      <c r="AD159" s="441"/>
      <c r="AE159" s="442"/>
      <c r="AF159" s="429"/>
      <c r="AG159" s="429"/>
      <c r="AH159" s="429"/>
      <c r="AI159" s="429"/>
      <c r="AJ159" s="429"/>
      <c r="AK159" s="429"/>
      <c r="AL159" s="429"/>
      <c r="AM159" s="429"/>
      <c r="AN159" s="429"/>
      <c r="AO159" s="429"/>
      <c r="AP159" s="429"/>
      <c r="AQ159" s="429"/>
      <c r="AR159" s="429"/>
      <c r="AS159" s="429"/>
      <c r="AT159" s="429"/>
      <c r="AU159" s="429"/>
      <c r="AV159" s="429"/>
      <c r="AW159" s="429"/>
      <c r="AX159" s="429"/>
      <c r="AY159" s="429"/>
      <c r="AZ159" s="429"/>
      <c r="BA159" s="429"/>
      <c r="BB159" s="429"/>
      <c r="BC159" s="429"/>
      <c r="BD159" s="430"/>
      <c r="BE159" s="430"/>
      <c r="BF159" s="430"/>
      <c r="BG159" s="430"/>
      <c r="BH159" s="430"/>
      <c r="BI159" s="430"/>
      <c r="BJ159" s="430"/>
      <c r="BK159" s="430"/>
      <c r="BL159" s="430"/>
      <c r="BM159" s="430"/>
      <c r="BN159" s="430"/>
      <c r="BO159" s="430"/>
      <c r="BP159" s="430"/>
      <c r="BQ159" s="430"/>
      <c r="BR159" s="430"/>
      <c r="BS159" s="430"/>
      <c r="BT159" s="430"/>
      <c r="BU159" s="430"/>
      <c r="BV159" s="430"/>
      <c r="BW159" s="430"/>
      <c r="BX159" s="430"/>
      <c r="BY159" s="431"/>
      <c r="BZ159" s="434"/>
      <c r="CA159" s="434"/>
      <c r="CB159" s="434"/>
      <c r="CC159" s="434"/>
      <c r="CD159" s="434"/>
      <c r="CE159" s="434"/>
      <c r="CJ159" s="7"/>
      <c r="CK159" s="13"/>
      <c r="CL159" s="13"/>
    </row>
    <row r="160" spans="5:97" ht="8.1" customHeight="1">
      <c r="E160" s="424"/>
      <c r="F160" s="424"/>
      <c r="G160" s="424"/>
      <c r="H160" s="438"/>
      <c r="I160" s="439"/>
      <c r="J160" s="439"/>
      <c r="K160" s="439"/>
      <c r="L160" s="439"/>
      <c r="M160" s="439"/>
      <c r="N160" s="439"/>
      <c r="O160" s="439"/>
      <c r="P160" s="440"/>
      <c r="Q160" s="443"/>
      <c r="R160" s="444"/>
      <c r="S160" s="444"/>
      <c r="T160" s="444"/>
      <c r="U160" s="444"/>
      <c r="V160" s="444"/>
      <c r="W160" s="444"/>
      <c r="X160" s="444"/>
      <c r="Y160" s="444"/>
      <c r="Z160" s="444"/>
      <c r="AA160" s="444"/>
      <c r="AB160" s="444"/>
      <c r="AC160" s="444"/>
      <c r="AD160" s="444"/>
      <c r="AE160" s="445"/>
      <c r="AF160" s="429"/>
      <c r="AG160" s="429"/>
      <c r="AH160" s="429"/>
      <c r="AI160" s="429"/>
      <c r="AJ160" s="429"/>
      <c r="AK160" s="429"/>
      <c r="AL160" s="429"/>
      <c r="AM160" s="429"/>
      <c r="AN160" s="429"/>
      <c r="AO160" s="429"/>
      <c r="AP160" s="429"/>
      <c r="AQ160" s="429"/>
      <c r="AR160" s="429"/>
      <c r="AS160" s="429"/>
      <c r="AT160" s="429"/>
      <c r="AU160" s="429"/>
      <c r="AV160" s="429"/>
      <c r="AW160" s="429"/>
      <c r="AX160" s="429"/>
      <c r="AY160" s="429"/>
      <c r="AZ160" s="429"/>
      <c r="BA160" s="429"/>
      <c r="BB160" s="429"/>
      <c r="BC160" s="429"/>
      <c r="BD160" s="432"/>
      <c r="BE160" s="432"/>
      <c r="BF160" s="432"/>
      <c r="BG160" s="432"/>
      <c r="BH160" s="432"/>
      <c r="BI160" s="432"/>
      <c r="BJ160" s="432"/>
      <c r="BK160" s="432"/>
      <c r="BL160" s="432"/>
      <c r="BM160" s="432"/>
      <c r="BN160" s="432"/>
      <c r="BO160" s="432"/>
      <c r="BP160" s="432"/>
      <c r="BQ160" s="432"/>
      <c r="BR160" s="432"/>
      <c r="BS160" s="432"/>
      <c r="BT160" s="432"/>
      <c r="BU160" s="432"/>
      <c r="BV160" s="432"/>
      <c r="BW160" s="432"/>
      <c r="BX160" s="432"/>
      <c r="BY160" s="433"/>
      <c r="BZ160" s="434"/>
      <c r="CA160" s="434"/>
      <c r="CB160" s="434"/>
      <c r="CC160" s="434"/>
      <c r="CD160" s="434"/>
      <c r="CE160" s="434"/>
    </row>
    <row r="161" spans="3:116" ht="8.1" customHeight="1">
      <c r="E161" s="424"/>
      <c r="F161" s="424"/>
      <c r="G161" s="424"/>
      <c r="H161" s="435" t="str">
        <f>(IF(OR($E161="■番号■",$E161=""),"",VLOOKUP($E161,$CM138:$CN145,2,FALSE)))</f>
        <v/>
      </c>
      <c r="I161" s="436"/>
      <c r="J161" s="436"/>
      <c r="K161" s="436"/>
      <c r="L161" s="436"/>
      <c r="M161" s="436"/>
      <c r="N161" s="436"/>
      <c r="O161" s="436"/>
      <c r="P161" s="437"/>
      <c r="Q161" s="425"/>
      <c r="R161" s="426"/>
      <c r="S161" s="426"/>
      <c r="T161" s="426"/>
      <c r="U161" s="426"/>
      <c r="V161" s="426"/>
      <c r="W161" s="426"/>
      <c r="X161" s="426"/>
      <c r="Y161" s="426"/>
      <c r="Z161" s="426"/>
      <c r="AA161" s="426"/>
      <c r="AB161" s="426"/>
      <c r="AC161" s="426"/>
      <c r="AD161" s="426"/>
      <c r="AE161" s="426"/>
      <c r="AF161" s="429"/>
      <c r="AG161" s="429"/>
      <c r="AH161" s="429"/>
      <c r="AI161" s="429"/>
      <c r="AJ161" s="429"/>
      <c r="AK161" s="429"/>
      <c r="AL161" s="429"/>
      <c r="AM161" s="429"/>
      <c r="AN161" s="429"/>
      <c r="AO161" s="429"/>
      <c r="AP161" s="429"/>
      <c r="AQ161" s="429"/>
      <c r="AR161" s="429"/>
      <c r="AS161" s="429"/>
      <c r="AT161" s="429"/>
      <c r="AU161" s="429"/>
      <c r="AV161" s="429"/>
      <c r="AW161" s="429"/>
      <c r="AX161" s="429"/>
      <c r="AY161" s="429"/>
      <c r="AZ161" s="429"/>
      <c r="BA161" s="429"/>
      <c r="BB161" s="429"/>
      <c r="BC161" s="429"/>
      <c r="BD161" s="430"/>
      <c r="BE161" s="430"/>
      <c r="BF161" s="430"/>
      <c r="BG161" s="430"/>
      <c r="BH161" s="430"/>
      <c r="BI161" s="430"/>
      <c r="BJ161" s="430"/>
      <c r="BK161" s="430"/>
      <c r="BL161" s="430"/>
      <c r="BM161" s="430"/>
      <c r="BN161" s="430"/>
      <c r="BO161" s="430"/>
      <c r="BP161" s="430"/>
      <c r="BQ161" s="430"/>
      <c r="BR161" s="430"/>
      <c r="BS161" s="430"/>
      <c r="BT161" s="430"/>
      <c r="BU161" s="430"/>
      <c r="BV161" s="430"/>
      <c r="BW161" s="430"/>
      <c r="BX161" s="430"/>
      <c r="BY161" s="431"/>
      <c r="BZ161" s="434"/>
      <c r="CA161" s="434"/>
      <c r="CB161" s="434"/>
      <c r="CC161" s="434"/>
      <c r="CD161" s="434"/>
      <c r="CE161" s="434"/>
    </row>
    <row r="162" spans="3:116" ht="8.1" customHeight="1">
      <c r="E162" s="424"/>
      <c r="F162" s="424"/>
      <c r="G162" s="424"/>
      <c r="H162" s="438"/>
      <c r="I162" s="439"/>
      <c r="J162" s="439"/>
      <c r="K162" s="439"/>
      <c r="L162" s="439"/>
      <c r="M162" s="439"/>
      <c r="N162" s="439"/>
      <c r="O162" s="439"/>
      <c r="P162" s="440"/>
      <c r="Q162" s="427"/>
      <c r="R162" s="428"/>
      <c r="S162" s="428"/>
      <c r="T162" s="428"/>
      <c r="U162" s="428"/>
      <c r="V162" s="428"/>
      <c r="W162" s="428"/>
      <c r="X162" s="428"/>
      <c r="Y162" s="428"/>
      <c r="Z162" s="428"/>
      <c r="AA162" s="428"/>
      <c r="AB162" s="428"/>
      <c r="AC162" s="428"/>
      <c r="AD162" s="428"/>
      <c r="AE162" s="428"/>
      <c r="AF162" s="429"/>
      <c r="AG162" s="429"/>
      <c r="AH162" s="429"/>
      <c r="AI162" s="429"/>
      <c r="AJ162" s="429"/>
      <c r="AK162" s="429"/>
      <c r="AL162" s="429"/>
      <c r="AM162" s="429"/>
      <c r="AN162" s="429"/>
      <c r="AO162" s="429"/>
      <c r="AP162" s="429"/>
      <c r="AQ162" s="429"/>
      <c r="AR162" s="429"/>
      <c r="AS162" s="429"/>
      <c r="AT162" s="429"/>
      <c r="AU162" s="429"/>
      <c r="AV162" s="429"/>
      <c r="AW162" s="429"/>
      <c r="AX162" s="429"/>
      <c r="AY162" s="429"/>
      <c r="AZ162" s="429"/>
      <c r="BA162" s="429"/>
      <c r="BB162" s="429"/>
      <c r="BC162" s="429"/>
      <c r="BD162" s="432"/>
      <c r="BE162" s="432"/>
      <c r="BF162" s="432"/>
      <c r="BG162" s="432"/>
      <c r="BH162" s="432"/>
      <c r="BI162" s="432"/>
      <c r="BJ162" s="432"/>
      <c r="BK162" s="432"/>
      <c r="BL162" s="432"/>
      <c r="BM162" s="432"/>
      <c r="BN162" s="432"/>
      <c r="BO162" s="432"/>
      <c r="BP162" s="432"/>
      <c r="BQ162" s="432"/>
      <c r="BR162" s="432"/>
      <c r="BS162" s="432"/>
      <c r="BT162" s="432"/>
      <c r="BU162" s="432"/>
      <c r="BV162" s="432"/>
      <c r="BW162" s="432"/>
      <c r="BX162" s="432"/>
      <c r="BY162" s="433"/>
      <c r="BZ162" s="434"/>
      <c r="CA162" s="434"/>
      <c r="CB162" s="434"/>
      <c r="CC162" s="434"/>
      <c r="CD162" s="434"/>
      <c r="CE162" s="434"/>
    </row>
    <row r="163" spans="3:116" ht="8.1" customHeight="1">
      <c r="E163" s="424"/>
      <c r="F163" s="424"/>
      <c r="G163" s="424"/>
      <c r="H163" s="435" t="str">
        <f>(IF(OR($E163="■番号■",$E163=""),"",VLOOKUP($E163,$CM138:$CN145,2,FALSE)))</f>
        <v/>
      </c>
      <c r="I163" s="436"/>
      <c r="J163" s="436"/>
      <c r="K163" s="436"/>
      <c r="L163" s="436"/>
      <c r="M163" s="436"/>
      <c r="N163" s="436"/>
      <c r="O163" s="436"/>
      <c r="P163" s="437"/>
      <c r="Q163" s="425"/>
      <c r="R163" s="426"/>
      <c r="S163" s="426"/>
      <c r="T163" s="426"/>
      <c r="U163" s="426"/>
      <c r="V163" s="426"/>
      <c r="W163" s="426"/>
      <c r="X163" s="426"/>
      <c r="Y163" s="426"/>
      <c r="Z163" s="426"/>
      <c r="AA163" s="426"/>
      <c r="AB163" s="426"/>
      <c r="AC163" s="426"/>
      <c r="AD163" s="426"/>
      <c r="AE163" s="426"/>
      <c r="AF163" s="429"/>
      <c r="AG163" s="429"/>
      <c r="AH163" s="429"/>
      <c r="AI163" s="429"/>
      <c r="AJ163" s="429"/>
      <c r="AK163" s="429"/>
      <c r="AL163" s="429"/>
      <c r="AM163" s="429"/>
      <c r="AN163" s="429"/>
      <c r="AO163" s="429"/>
      <c r="AP163" s="429"/>
      <c r="AQ163" s="429"/>
      <c r="AR163" s="429"/>
      <c r="AS163" s="429"/>
      <c r="AT163" s="429"/>
      <c r="AU163" s="429"/>
      <c r="AV163" s="429"/>
      <c r="AW163" s="429"/>
      <c r="AX163" s="429"/>
      <c r="AY163" s="429"/>
      <c r="AZ163" s="429"/>
      <c r="BA163" s="429"/>
      <c r="BB163" s="429"/>
      <c r="BC163" s="429"/>
      <c r="BD163" s="430"/>
      <c r="BE163" s="430"/>
      <c r="BF163" s="430"/>
      <c r="BG163" s="430"/>
      <c r="BH163" s="430"/>
      <c r="BI163" s="430"/>
      <c r="BJ163" s="430"/>
      <c r="BK163" s="430"/>
      <c r="BL163" s="430"/>
      <c r="BM163" s="430"/>
      <c r="BN163" s="430"/>
      <c r="BO163" s="430"/>
      <c r="BP163" s="430"/>
      <c r="BQ163" s="430"/>
      <c r="BR163" s="430"/>
      <c r="BS163" s="430"/>
      <c r="BT163" s="430"/>
      <c r="BU163" s="430"/>
      <c r="BV163" s="430"/>
      <c r="BW163" s="430"/>
      <c r="BX163" s="430"/>
      <c r="BY163" s="431"/>
      <c r="BZ163" s="434"/>
      <c r="CA163" s="434"/>
      <c r="CB163" s="434"/>
      <c r="CC163" s="434"/>
      <c r="CD163" s="434"/>
      <c r="CE163" s="434"/>
    </row>
    <row r="164" spans="3:116" ht="8.1" customHeight="1">
      <c r="E164" s="424"/>
      <c r="F164" s="424"/>
      <c r="G164" s="424"/>
      <c r="H164" s="438"/>
      <c r="I164" s="439"/>
      <c r="J164" s="439"/>
      <c r="K164" s="439"/>
      <c r="L164" s="439"/>
      <c r="M164" s="439"/>
      <c r="N164" s="439"/>
      <c r="O164" s="439"/>
      <c r="P164" s="440"/>
      <c r="Q164" s="427"/>
      <c r="R164" s="428"/>
      <c r="S164" s="428"/>
      <c r="T164" s="428"/>
      <c r="U164" s="428"/>
      <c r="V164" s="428"/>
      <c r="W164" s="428"/>
      <c r="X164" s="428"/>
      <c r="Y164" s="428"/>
      <c r="Z164" s="428"/>
      <c r="AA164" s="428"/>
      <c r="AB164" s="428"/>
      <c r="AC164" s="428"/>
      <c r="AD164" s="428"/>
      <c r="AE164" s="428"/>
      <c r="AF164" s="429"/>
      <c r="AG164" s="429"/>
      <c r="AH164" s="429"/>
      <c r="AI164" s="429"/>
      <c r="AJ164" s="429"/>
      <c r="AK164" s="429"/>
      <c r="AL164" s="429"/>
      <c r="AM164" s="429"/>
      <c r="AN164" s="429"/>
      <c r="AO164" s="429"/>
      <c r="AP164" s="429"/>
      <c r="AQ164" s="429"/>
      <c r="AR164" s="429"/>
      <c r="AS164" s="429"/>
      <c r="AT164" s="429"/>
      <c r="AU164" s="429"/>
      <c r="AV164" s="429"/>
      <c r="AW164" s="429"/>
      <c r="AX164" s="429"/>
      <c r="AY164" s="429"/>
      <c r="AZ164" s="429"/>
      <c r="BA164" s="429"/>
      <c r="BB164" s="429"/>
      <c r="BC164" s="429"/>
      <c r="BD164" s="432"/>
      <c r="BE164" s="432"/>
      <c r="BF164" s="432"/>
      <c r="BG164" s="432"/>
      <c r="BH164" s="432"/>
      <c r="BI164" s="432"/>
      <c r="BJ164" s="432"/>
      <c r="BK164" s="432"/>
      <c r="BL164" s="432"/>
      <c r="BM164" s="432"/>
      <c r="BN164" s="432"/>
      <c r="BO164" s="432"/>
      <c r="BP164" s="432"/>
      <c r="BQ164" s="432"/>
      <c r="BR164" s="432"/>
      <c r="BS164" s="432"/>
      <c r="BT164" s="432"/>
      <c r="BU164" s="432"/>
      <c r="BV164" s="432"/>
      <c r="BW164" s="432"/>
      <c r="BX164" s="432"/>
      <c r="BY164" s="433"/>
      <c r="BZ164" s="434"/>
      <c r="CA164" s="434"/>
      <c r="CB164" s="434"/>
      <c r="CC164" s="434"/>
      <c r="CD164" s="434"/>
      <c r="CE164" s="434"/>
    </row>
    <row r="165" spans="3:116" ht="8.1" customHeight="1">
      <c r="E165" s="424"/>
      <c r="F165" s="424"/>
      <c r="G165" s="424"/>
      <c r="H165" s="435" t="str">
        <f>(IF(OR($E165="■番号■",$E165=""),"",VLOOKUP($E165,$CM138:$CN145,2,FALSE)))</f>
        <v/>
      </c>
      <c r="I165" s="436"/>
      <c r="J165" s="436"/>
      <c r="K165" s="436"/>
      <c r="L165" s="436"/>
      <c r="M165" s="436"/>
      <c r="N165" s="436"/>
      <c r="O165" s="436"/>
      <c r="P165" s="437"/>
      <c r="Q165" s="425"/>
      <c r="R165" s="426"/>
      <c r="S165" s="426"/>
      <c r="T165" s="426"/>
      <c r="U165" s="426"/>
      <c r="V165" s="426"/>
      <c r="W165" s="426"/>
      <c r="X165" s="426"/>
      <c r="Y165" s="426"/>
      <c r="Z165" s="426"/>
      <c r="AA165" s="426"/>
      <c r="AB165" s="426"/>
      <c r="AC165" s="426"/>
      <c r="AD165" s="426"/>
      <c r="AE165" s="426"/>
      <c r="AF165" s="429"/>
      <c r="AG165" s="429"/>
      <c r="AH165" s="429"/>
      <c r="AI165" s="429"/>
      <c r="AJ165" s="429"/>
      <c r="AK165" s="429"/>
      <c r="AL165" s="429"/>
      <c r="AM165" s="429"/>
      <c r="AN165" s="429"/>
      <c r="AO165" s="429"/>
      <c r="AP165" s="429"/>
      <c r="AQ165" s="429"/>
      <c r="AR165" s="429"/>
      <c r="AS165" s="429"/>
      <c r="AT165" s="429"/>
      <c r="AU165" s="429"/>
      <c r="AV165" s="429"/>
      <c r="AW165" s="429"/>
      <c r="AX165" s="429"/>
      <c r="AY165" s="429"/>
      <c r="AZ165" s="429"/>
      <c r="BA165" s="429"/>
      <c r="BB165" s="429"/>
      <c r="BC165" s="429"/>
      <c r="BD165" s="430"/>
      <c r="BE165" s="430"/>
      <c r="BF165" s="430"/>
      <c r="BG165" s="430"/>
      <c r="BH165" s="430"/>
      <c r="BI165" s="430"/>
      <c r="BJ165" s="430"/>
      <c r="BK165" s="430"/>
      <c r="BL165" s="430"/>
      <c r="BM165" s="430"/>
      <c r="BN165" s="430"/>
      <c r="BO165" s="430"/>
      <c r="BP165" s="430"/>
      <c r="BQ165" s="430"/>
      <c r="BR165" s="430"/>
      <c r="BS165" s="430"/>
      <c r="BT165" s="430"/>
      <c r="BU165" s="430"/>
      <c r="BV165" s="430"/>
      <c r="BW165" s="430"/>
      <c r="BX165" s="430"/>
      <c r="BY165" s="431"/>
      <c r="BZ165" s="434"/>
      <c r="CA165" s="434"/>
      <c r="CB165" s="434"/>
      <c r="CC165" s="434"/>
      <c r="CD165" s="434"/>
      <c r="CE165" s="434"/>
    </row>
    <row r="166" spans="3:116" ht="8.1" customHeight="1">
      <c r="E166" s="424"/>
      <c r="F166" s="424"/>
      <c r="G166" s="424"/>
      <c r="H166" s="438"/>
      <c r="I166" s="439"/>
      <c r="J166" s="439"/>
      <c r="K166" s="439"/>
      <c r="L166" s="439"/>
      <c r="M166" s="439"/>
      <c r="N166" s="439"/>
      <c r="O166" s="439"/>
      <c r="P166" s="440"/>
      <c r="Q166" s="427"/>
      <c r="R166" s="428"/>
      <c r="S166" s="428"/>
      <c r="T166" s="428"/>
      <c r="U166" s="428"/>
      <c r="V166" s="428"/>
      <c r="W166" s="428"/>
      <c r="X166" s="428"/>
      <c r="Y166" s="428"/>
      <c r="Z166" s="428"/>
      <c r="AA166" s="428"/>
      <c r="AB166" s="428"/>
      <c r="AC166" s="428"/>
      <c r="AD166" s="428"/>
      <c r="AE166" s="428"/>
      <c r="AF166" s="429"/>
      <c r="AG166" s="429"/>
      <c r="AH166" s="429"/>
      <c r="AI166" s="429"/>
      <c r="AJ166" s="429"/>
      <c r="AK166" s="429"/>
      <c r="AL166" s="429"/>
      <c r="AM166" s="429"/>
      <c r="AN166" s="429"/>
      <c r="AO166" s="429"/>
      <c r="AP166" s="429"/>
      <c r="AQ166" s="429"/>
      <c r="AR166" s="429"/>
      <c r="AS166" s="429"/>
      <c r="AT166" s="429"/>
      <c r="AU166" s="429"/>
      <c r="AV166" s="429"/>
      <c r="AW166" s="429"/>
      <c r="AX166" s="429"/>
      <c r="AY166" s="429"/>
      <c r="AZ166" s="429"/>
      <c r="BA166" s="429"/>
      <c r="BB166" s="429"/>
      <c r="BC166" s="429"/>
      <c r="BD166" s="432"/>
      <c r="BE166" s="432"/>
      <c r="BF166" s="432"/>
      <c r="BG166" s="432"/>
      <c r="BH166" s="432"/>
      <c r="BI166" s="432"/>
      <c r="BJ166" s="432"/>
      <c r="BK166" s="432"/>
      <c r="BL166" s="432"/>
      <c r="BM166" s="432"/>
      <c r="BN166" s="432"/>
      <c r="BO166" s="432"/>
      <c r="BP166" s="432"/>
      <c r="BQ166" s="432"/>
      <c r="BR166" s="432"/>
      <c r="BS166" s="432"/>
      <c r="BT166" s="432"/>
      <c r="BU166" s="432"/>
      <c r="BV166" s="432"/>
      <c r="BW166" s="432"/>
      <c r="BX166" s="432"/>
      <c r="BY166" s="433"/>
      <c r="BZ166" s="434"/>
      <c r="CA166" s="434"/>
      <c r="CB166" s="434"/>
      <c r="CC166" s="434"/>
      <c r="CD166" s="434"/>
      <c r="CE166" s="434"/>
    </row>
    <row r="167" spans="3:116" ht="8.1" customHeight="1">
      <c r="E167" s="74"/>
      <c r="F167" s="74"/>
      <c r="G167" s="74"/>
      <c r="H167" s="75"/>
      <c r="I167" s="75"/>
      <c r="J167" s="75"/>
      <c r="K167" s="75"/>
      <c r="L167" s="75"/>
      <c r="M167" s="75"/>
      <c r="N167" s="75"/>
      <c r="O167" s="75"/>
      <c r="P167" s="75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</row>
    <row r="168" spans="3:116" ht="8.1" customHeight="1">
      <c r="E168" s="76"/>
      <c r="F168" s="76"/>
      <c r="G168" s="76"/>
      <c r="H168" s="77"/>
      <c r="I168" s="77"/>
      <c r="J168" s="77"/>
      <c r="K168" s="77"/>
      <c r="L168" s="77"/>
      <c r="M168" s="77"/>
      <c r="N168" s="77"/>
      <c r="O168" s="77"/>
      <c r="P168" s="77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I168" s="25"/>
    </row>
    <row r="169" spans="3:116" ht="8.1" customHeight="1">
      <c r="E169" s="4"/>
      <c r="F169" s="4"/>
      <c r="G169" s="4"/>
      <c r="H169" s="7"/>
      <c r="I169" s="7"/>
      <c r="J169" s="7"/>
      <c r="K169" s="7"/>
      <c r="L169" s="7"/>
      <c r="M169" s="7"/>
      <c r="N169" s="7"/>
      <c r="O169" s="7"/>
      <c r="P169" s="7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</row>
    <row r="170" spans="3:116" s="3" customFormat="1" ht="8.1" customHeight="1">
      <c r="D170" s="183"/>
      <c r="E170" s="184"/>
      <c r="F170" s="423"/>
      <c r="G170" s="423"/>
      <c r="H170" s="423"/>
      <c r="I170" s="423"/>
      <c r="J170" s="423"/>
      <c r="K170" s="423"/>
      <c r="L170" s="423"/>
      <c r="M170" s="423"/>
      <c r="N170" s="423"/>
      <c r="O170" s="423"/>
      <c r="P170" s="423"/>
      <c r="Q170" s="423"/>
      <c r="R170" s="423"/>
      <c r="S170" s="423"/>
      <c r="T170" s="423"/>
      <c r="U170" s="423"/>
      <c r="V170" s="423"/>
      <c r="W170" s="423"/>
      <c r="X170" s="423"/>
      <c r="Y170" s="423"/>
      <c r="Z170" s="423"/>
      <c r="AA170" s="423"/>
      <c r="AB170" s="423"/>
      <c r="AC170" s="423"/>
      <c r="AD170" s="423"/>
      <c r="AE170" s="423"/>
      <c r="AF170" s="423"/>
      <c r="AG170" s="423"/>
      <c r="AH170" s="423"/>
      <c r="AI170" s="423"/>
      <c r="AJ170" s="423"/>
      <c r="AK170" s="423"/>
      <c r="AL170" s="423"/>
      <c r="AM170" s="423"/>
      <c r="AN170" s="423"/>
      <c r="AO170" s="423"/>
      <c r="AP170" s="423"/>
      <c r="AQ170" s="423"/>
      <c r="AR170" s="423"/>
      <c r="AS170" s="423"/>
      <c r="AT170" s="423"/>
      <c r="AU170" s="423"/>
      <c r="AV170" s="185"/>
      <c r="AW170" s="185"/>
      <c r="AX170" s="185"/>
      <c r="AY170" s="185"/>
      <c r="AZ170" s="185"/>
      <c r="BA170" s="185"/>
      <c r="BB170" s="185"/>
      <c r="BC170" s="185"/>
      <c r="BD170" s="185"/>
      <c r="BE170" s="185"/>
      <c r="BF170" s="185"/>
      <c r="BG170" s="185"/>
      <c r="BH170" s="184"/>
      <c r="BI170" s="184"/>
      <c r="BJ170" s="184"/>
      <c r="BK170" s="184"/>
      <c r="BL170" s="184"/>
      <c r="BM170" s="184"/>
      <c r="BN170" s="184"/>
      <c r="BO170" s="184"/>
      <c r="BP170" s="184"/>
      <c r="BQ170" s="184"/>
      <c r="BR170" s="184"/>
      <c r="BS170" s="184"/>
      <c r="BT170" s="184"/>
      <c r="BU170" s="184"/>
      <c r="BV170" s="184"/>
      <c r="BW170" s="184"/>
      <c r="BX170" s="184"/>
      <c r="BY170" s="184"/>
      <c r="BZ170" s="184"/>
      <c r="CA170" s="184"/>
      <c r="CB170" s="184"/>
      <c r="CC170" s="184"/>
      <c r="CD170" s="184"/>
      <c r="CE170" s="184"/>
      <c r="CF170" s="186"/>
      <c r="CG170" s="30"/>
      <c r="CH170" s="30"/>
      <c r="CI170" s="30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79"/>
      <c r="DC170" s="41"/>
      <c r="DD170" s="14"/>
      <c r="DE170" s="14"/>
      <c r="DF170" s="14"/>
      <c r="DG170" s="14"/>
      <c r="DH170" s="14"/>
      <c r="DI170" s="14"/>
      <c r="DJ170" s="14"/>
      <c r="DK170" s="14"/>
      <c r="DL170" s="14"/>
    </row>
    <row r="171" spans="3:116" s="3" customFormat="1" ht="8.1" customHeight="1">
      <c r="D171" s="183"/>
      <c r="E171" s="183"/>
      <c r="F171" s="423"/>
      <c r="G171" s="423"/>
      <c r="H171" s="423"/>
      <c r="I171" s="423"/>
      <c r="J171" s="423"/>
      <c r="K171" s="423"/>
      <c r="L171" s="423"/>
      <c r="M171" s="423"/>
      <c r="N171" s="423"/>
      <c r="O171" s="423"/>
      <c r="P171" s="423"/>
      <c r="Q171" s="423"/>
      <c r="R171" s="423"/>
      <c r="S171" s="423"/>
      <c r="T171" s="423"/>
      <c r="U171" s="423"/>
      <c r="V171" s="423"/>
      <c r="W171" s="423"/>
      <c r="X171" s="423"/>
      <c r="Y171" s="423"/>
      <c r="Z171" s="423"/>
      <c r="AA171" s="423"/>
      <c r="AB171" s="423"/>
      <c r="AC171" s="423"/>
      <c r="AD171" s="423"/>
      <c r="AE171" s="423"/>
      <c r="AF171" s="423"/>
      <c r="AG171" s="423"/>
      <c r="AH171" s="423"/>
      <c r="AI171" s="423"/>
      <c r="AJ171" s="423"/>
      <c r="AK171" s="423"/>
      <c r="AL171" s="423"/>
      <c r="AM171" s="423"/>
      <c r="AN171" s="423"/>
      <c r="AO171" s="423"/>
      <c r="AP171" s="423"/>
      <c r="AQ171" s="423"/>
      <c r="AR171" s="423"/>
      <c r="AS171" s="423"/>
      <c r="AT171" s="423"/>
      <c r="AU171" s="423"/>
      <c r="AV171" s="183"/>
      <c r="AW171" s="183"/>
      <c r="AX171" s="183"/>
      <c r="AY171" s="183"/>
      <c r="AZ171" s="183"/>
      <c r="BA171" s="183"/>
      <c r="BB171" s="183"/>
      <c r="BC171" s="183"/>
      <c r="BD171" s="183"/>
      <c r="BE171" s="183"/>
      <c r="BF171" s="183"/>
      <c r="BG171" s="183"/>
      <c r="BH171" s="183"/>
      <c r="BI171" s="183"/>
      <c r="BJ171" s="183"/>
      <c r="BK171" s="183"/>
      <c r="BL171" s="183"/>
      <c r="BM171" s="183"/>
      <c r="BN171" s="183"/>
      <c r="BO171" s="183"/>
      <c r="BP171" s="183"/>
      <c r="BQ171" s="183"/>
      <c r="BR171" s="183"/>
      <c r="BS171" s="183"/>
      <c r="BT171" s="183"/>
      <c r="BU171" s="183"/>
      <c r="BV171" s="183"/>
      <c r="BW171" s="183"/>
      <c r="BX171" s="183"/>
      <c r="BY171" s="183"/>
      <c r="BZ171" s="183"/>
      <c r="CA171" s="183"/>
      <c r="CB171" s="183"/>
      <c r="CC171" s="183"/>
      <c r="CD171" s="183"/>
      <c r="CE171" s="183"/>
      <c r="CF171" s="186"/>
      <c r="CG171" s="30"/>
      <c r="CH171" s="30"/>
      <c r="CI171" s="30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79"/>
      <c r="DC171" s="41"/>
      <c r="DD171" s="14"/>
      <c r="DE171" s="14"/>
      <c r="DF171" s="14"/>
      <c r="DG171" s="14"/>
      <c r="DH171" s="14"/>
      <c r="DI171" s="14"/>
      <c r="DJ171" s="14"/>
      <c r="DK171" s="14"/>
      <c r="DL171" s="14"/>
    </row>
    <row r="172" spans="3:116" s="3" customFormat="1" ht="8.1" customHeight="1">
      <c r="C172" s="2"/>
      <c r="D172" s="187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7"/>
      <c r="T172" s="187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7"/>
      <c r="BR172" s="187"/>
      <c r="BS172" s="187"/>
      <c r="BT172" s="187"/>
      <c r="BU172" s="187"/>
      <c r="BV172" s="187"/>
      <c r="BW172" s="187"/>
      <c r="BX172" s="187"/>
      <c r="BY172" s="187"/>
      <c r="BZ172" s="187"/>
      <c r="CA172" s="187"/>
      <c r="CB172" s="187"/>
      <c r="CC172" s="187"/>
      <c r="CD172" s="187"/>
      <c r="CE172" s="187"/>
      <c r="CF172" s="186"/>
      <c r="CG172" s="30"/>
      <c r="CH172" s="30"/>
      <c r="CI172" s="30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79"/>
      <c r="DC172" s="41"/>
      <c r="DD172" s="14"/>
      <c r="DE172" s="14"/>
      <c r="DF172" s="14"/>
      <c r="DG172" s="14"/>
      <c r="DH172" s="14"/>
      <c r="DI172" s="14"/>
      <c r="DJ172" s="14"/>
      <c r="DK172" s="14"/>
      <c r="DL172" s="14"/>
    </row>
    <row r="173" spans="3:116" s="3" customFormat="1" ht="8.1" customHeight="1">
      <c r="C173" s="2"/>
      <c r="D173" s="187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7"/>
      <c r="T173" s="187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7"/>
      <c r="BR173" s="187"/>
      <c r="BS173" s="187"/>
      <c r="BT173" s="187"/>
      <c r="BU173" s="187"/>
      <c r="BV173" s="187"/>
      <c r="BW173" s="187"/>
      <c r="BX173" s="187"/>
      <c r="BY173" s="187"/>
      <c r="BZ173" s="187"/>
      <c r="CA173" s="187"/>
      <c r="CB173" s="187"/>
      <c r="CC173" s="187"/>
      <c r="CD173" s="187"/>
      <c r="CE173" s="187"/>
      <c r="CF173" s="186"/>
      <c r="CG173" s="30"/>
      <c r="CH173" s="30"/>
      <c r="CI173" s="30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79"/>
      <c r="DC173" s="41"/>
      <c r="DD173" s="14"/>
      <c r="DE173" s="14"/>
      <c r="DF173" s="14"/>
      <c r="DG173" s="14"/>
      <c r="DH173" s="14"/>
      <c r="DI173" s="14"/>
      <c r="DJ173" s="14"/>
      <c r="DK173" s="14"/>
      <c r="DL173" s="14"/>
    </row>
    <row r="174" spans="3:116" s="3" customFormat="1" ht="8.1" customHeight="1">
      <c r="C174" s="2"/>
      <c r="D174" s="187"/>
      <c r="E174" s="190"/>
      <c r="F174" s="190"/>
      <c r="G174" s="190"/>
      <c r="H174" s="190"/>
      <c r="I174" s="190"/>
      <c r="J174" s="190"/>
      <c r="K174" s="190"/>
      <c r="L174" s="191"/>
      <c r="M174" s="192"/>
      <c r="N174" s="192"/>
      <c r="O174" s="192"/>
      <c r="P174" s="192"/>
      <c r="Q174" s="192"/>
      <c r="R174" s="192"/>
      <c r="S174" s="187"/>
      <c r="T174" s="191"/>
      <c r="U174" s="193"/>
      <c r="V174" s="193"/>
      <c r="W174" s="193"/>
      <c r="X174" s="193"/>
      <c r="Y174" s="193"/>
      <c r="Z174" s="193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3"/>
      <c r="AP174" s="193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3"/>
      <c r="BE174" s="193"/>
      <c r="BF174" s="190"/>
      <c r="BG174" s="190"/>
      <c r="BH174" s="190"/>
      <c r="BI174" s="190"/>
      <c r="BJ174" s="190"/>
      <c r="BK174" s="190"/>
      <c r="BL174" s="190"/>
      <c r="BM174" s="190"/>
      <c r="BN174" s="190"/>
      <c r="BO174" s="190"/>
      <c r="BP174" s="190"/>
      <c r="BQ174" s="187"/>
      <c r="BR174" s="187"/>
      <c r="BS174" s="187"/>
      <c r="BT174" s="187"/>
      <c r="BU174" s="187"/>
      <c r="BV174" s="187"/>
      <c r="BW174" s="187"/>
      <c r="BX174" s="187"/>
      <c r="BY174" s="187"/>
      <c r="BZ174" s="187"/>
      <c r="CA174" s="187"/>
      <c r="CB174" s="187"/>
      <c r="CC174" s="187"/>
      <c r="CD174" s="187"/>
      <c r="CE174" s="187"/>
      <c r="CF174" s="186"/>
      <c r="CG174" s="30"/>
      <c r="CH174" s="30"/>
      <c r="CI174" s="30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79"/>
      <c r="DC174" s="41"/>
      <c r="DD174" s="14"/>
      <c r="DE174" s="14"/>
      <c r="DF174" s="14"/>
      <c r="DG174" s="14"/>
      <c r="DH174" s="14"/>
      <c r="DI174" s="14"/>
      <c r="DJ174" s="14"/>
      <c r="DK174" s="14"/>
      <c r="DL174" s="14"/>
    </row>
    <row r="175" spans="3:116" s="3" customFormat="1" ht="8.1" customHeight="1">
      <c r="C175" s="2"/>
      <c r="D175" s="187"/>
      <c r="E175" s="190"/>
      <c r="F175" s="190"/>
      <c r="G175" s="190"/>
      <c r="H175" s="190"/>
      <c r="I175" s="190"/>
      <c r="J175" s="190"/>
      <c r="K175" s="190"/>
      <c r="L175" s="191"/>
      <c r="M175" s="192"/>
      <c r="N175" s="192"/>
      <c r="O175" s="192"/>
      <c r="P175" s="192"/>
      <c r="Q175" s="192"/>
      <c r="R175" s="192"/>
      <c r="S175" s="187"/>
      <c r="T175" s="191"/>
      <c r="U175" s="193"/>
      <c r="V175" s="193"/>
      <c r="W175" s="193"/>
      <c r="X175" s="193"/>
      <c r="Y175" s="193"/>
      <c r="Z175" s="193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3"/>
      <c r="AP175" s="193"/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3"/>
      <c r="BE175" s="193"/>
      <c r="BF175" s="196"/>
      <c r="BG175" s="196"/>
      <c r="BH175" s="196"/>
      <c r="BI175" s="196"/>
      <c r="BJ175" s="196"/>
      <c r="BK175" s="196"/>
      <c r="BL175" s="196"/>
      <c r="BM175" s="196"/>
      <c r="BN175" s="196"/>
      <c r="BO175" s="196"/>
      <c r="BP175" s="196"/>
      <c r="BQ175" s="187"/>
      <c r="BR175" s="187"/>
      <c r="BS175" s="187"/>
      <c r="BT175" s="187"/>
      <c r="BU175" s="187"/>
      <c r="BV175" s="187"/>
      <c r="BW175" s="187"/>
      <c r="BX175" s="187"/>
      <c r="BY175" s="187"/>
      <c r="BZ175" s="187"/>
      <c r="CA175" s="187"/>
      <c r="CB175" s="187"/>
      <c r="CC175" s="187"/>
      <c r="CD175" s="187"/>
      <c r="CE175" s="187"/>
      <c r="CF175" s="186"/>
      <c r="CG175" s="30"/>
      <c r="CH175" s="30"/>
      <c r="CI175" s="30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79"/>
      <c r="DC175" s="41"/>
      <c r="DD175" s="14"/>
      <c r="DE175" s="14"/>
      <c r="DF175" s="14"/>
      <c r="DG175" s="14"/>
      <c r="DH175" s="14"/>
      <c r="DI175" s="14"/>
      <c r="DJ175" s="14"/>
      <c r="DK175" s="14"/>
      <c r="DL175" s="14"/>
    </row>
    <row r="176" spans="3:116" s="3" customFormat="1" ht="8.1" customHeight="1">
      <c r="C176" s="2"/>
      <c r="D176" s="187"/>
      <c r="E176" s="190"/>
      <c r="F176" s="190"/>
      <c r="G176" s="190"/>
      <c r="H176" s="190"/>
      <c r="I176" s="190"/>
      <c r="J176" s="190"/>
      <c r="K176" s="190"/>
      <c r="L176" s="191"/>
      <c r="M176" s="192"/>
      <c r="N176" s="192"/>
      <c r="O176" s="192"/>
      <c r="P176" s="192"/>
      <c r="Q176" s="192"/>
      <c r="R176" s="192"/>
      <c r="S176" s="187"/>
      <c r="T176" s="191"/>
      <c r="U176" s="193"/>
      <c r="V176" s="193"/>
      <c r="W176" s="193"/>
      <c r="X176" s="193"/>
      <c r="Y176" s="193"/>
      <c r="Z176" s="193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3"/>
      <c r="AP176" s="193"/>
      <c r="AQ176" s="195"/>
      <c r="AR176" s="195"/>
      <c r="AS176" s="195"/>
      <c r="AT176" s="195"/>
      <c r="AU176" s="195"/>
      <c r="AV176" s="195"/>
      <c r="AW176" s="195"/>
      <c r="AX176" s="195"/>
      <c r="AY176" s="195"/>
      <c r="AZ176" s="195"/>
      <c r="BA176" s="195"/>
      <c r="BB176" s="195"/>
      <c r="BC176" s="195"/>
      <c r="BD176" s="193"/>
      <c r="BE176" s="193"/>
      <c r="BF176" s="196"/>
      <c r="BG176" s="196"/>
      <c r="BH176" s="196"/>
      <c r="BI176" s="196"/>
      <c r="BJ176" s="196"/>
      <c r="BK176" s="196"/>
      <c r="BL176" s="196"/>
      <c r="BM176" s="196"/>
      <c r="BN176" s="196"/>
      <c r="BO176" s="196"/>
      <c r="BP176" s="196"/>
      <c r="BQ176" s="187"/>
      <c r="BR176" s="187"/>
      <c r="BS176" s="187"/>
      <c r="BT176" s="187"/>
      <c r="BU176" s="187"/>
      <c r="BV176" s="187"/>
      <c r="BW176" s="187"/>
      <c r="BX176" s="187"/>
      <c r="BY176" s="187"/>
      <c r="BZ176" s="187"/>
      <c r="CA176" s="187"/>
      <c r="CB176" s="187"/>
      <c r="CC176" s="187"/>
      <c r="CD176" s="187"/>
      <c r="CE176" s="187"/>
      <c r="CF176" s="186"/>
      <c r="CG176" s="30"/>
      <c r="CH176" s="30"/>
      <c r="CI176" s="30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79"/>
      <c r="DC176" s="41"/>
      <c r="DD176" s="14"/>
      <c r="DE176" s="14"/>
      <c r="DF176" s="14"/>
      <c r="DG176" s="14"/>
      <c r="DH176" s="14"/>
      <c r="DI176" s="14"/>
      <c r="DJ176" s="14"/>
      <c r="DK176" s="14"/>
      <c r="DL176" s="14"/>
    </row>
    <row r="177" spans="3:116" s="3" customFormat="1" ht="8.1" customHeight="1">
      <c r="C177" s="2"/>
      <c r="D177" s="187"/>
      <c r="E177" s="190"/>
      <c r="F177" s="190"/>
      <c r="G177" s="190"/>
      <c r="H177" s="190"/>
      <c r="I177" s="190"/>
      <c r="J177" s="190"/>
      <c r="K177" s="190"/>
      <c r="L177" s="191"/>
      <c r="M177" s="192"/>
      <c r="N177" s="192"/>
      <c r="O177" s="192"/>
      <c r="P177" s="192"/>
      <c r="Q177" s="192"/>
      <c r="R177" s="192"/>
      <c r="S177" s="187"/>
      <c r="T177" s="191"/>
      <c r="U177" s="193"/>
      <c r="V177" s="193"/>
      <c r="W177" s="193"/>
      <c r="X177" s="193"/>
      <c r="Y177" s="193"/>
      <c r="Z177" s="193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3"/>
      <c r="AP177" s="193"/>
      <c r="AQ177" s="195"/>
      <c r="AR177" s="195"/>
      <c r="AS177" s="195"/>
      <c r="AT177" s="195"/>
      <c r="AU177" s="195"/>
      <c r="AV177" s="195"/>
      <c r="AW177" s="195"/>
      <c r="AX177" s="195"/>
      <c r="AY177" s="195"/>
      <c r="AZ177" s="195"/>
      <c r="BA177" s="195"/>
      <c r="BB177" s="195"/>
      <c r="BC177" s="195"/>
      <c r="BD177" s="193"/>
      <c r="BE177" s="193"/>
      <c r="BF177" s="196"/>
      <c r="BG177" s="196"/>
      <c r="BH177" s="196"/>
      <c r="BI177" s="196"/>
      <c r="BJ177" s="196"/>
      <c r="BK177" s="196"/>
      <c r="BL177" s="196"/>
      <c r="BM177" s="196"/>
      <c r="BN177" s="196"/>
      <c r="BO177" s="196"/>
      <c r="BP177" s="196"/>
      <c r="BQ177" s="187"/>
      <c r="BR177" s="187"/>
      <c r="BS177" s="187"/>
      <c r="BT177" s="187"/>
      <c r="BU177" s="187"/>
      <c r="BV177" s="187"/>
      <c r="BW177" s="187"/>
      <c r="BX177" s="187"/>
      <c r="BY177" s="187"/>
      <c r="BZ177" s="187"/>
      <c r="CA177" s="187"/>
      <c r="CB177" s="187"/>
      <c r="CC177" s="187"/>
      <c r="CD177" s="187"/>
      <c r="CE177" s="187"/>
      <c r="CF177" s="186"/>
      <c r="CG177" s="30"/>
      <c r="CH177" s="30"/>
      <c r="CI177" s="30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79"/>
      <c r="DC177" s="41"/>
      <c r="DD177" s="14"/>
      <c r="DE177" s="14"/>
      <c r="DF177" s="14"/>
      <c r="DG177" s="14"/>
      <c r="DH177" s="14"/>
      <c r="DI177" s="14"/>
      <c r="DJ177" s="14"/>
      <c r="DK177" s="14"/>
      <c r="DL177" s="14"/>
    </row>
    <row r="178" spans="3:116" s="3" customFormat="1" ht="8.1" customHeight="1">
      <c r="C178" s="2"/>
      <c r="D178" s="187"/>
      <c r="E178" s="190"/>
      <c r="F178" s="190"/>
      <c r="G178" s="190"/>
      <c r="H178" s="190"/>
      <c r="I178" s="190"/>
      <c r="J178" s="190"/>
      <c r="K178" s="190"/>
      <c r="L178" s="191"/>
      <c r="M178" s="192"/>
      <c r="N178" s="192"/>
      <c r="O178" s="192"/>
      <c r="P178" s="192"/>
      <c r="Q178" s="192"/>
      <c r="R178" s="192"/>
      <c r="S178" s="187"/>
      <c r="T178" s="191"/>
      <c r="U178" s="193"/>
      <c r="V178" s="193"/>
      <c r="W178" s="193"/>
      <c r="X178" s="193"/>
      <c r="Y178" s="193"/>
      <c r="Z178" s="193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3"/>
      <c r="AP178" s="193"/>
      <c r="AQ178" s="195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195"/>
      <c r="BD178" s="193"/>
      <c r="BE178" s="193"/>
      <c r="BF178" s="196"/>
      <c r="BG178" s="196"/>
      <c r="BH178" s="196"/>
      <c r="BI178" s="196"/>
      <c r="BJ178" s="196"/>
      <c r="BK178" s="196"/>
      <c r="BL178" s="196"/>
      <c r="BM178" s="196"/>
      <c r="BN178" s="196"/>
      <c r="BO178" s="196"/>
      <c r="BP178" s="196"/>
      <c r="BQ178" s="187"/>
      <c r="BR178" s="187"/>
      <c r="BS178" s="187"/>
      <c r="BT178" s="187"/>
      <c r="BU178" s="187"/>
      <c r="BV178" s="187"/>
      <c r="BW178" s="187"/>
      <c r="BX178" s="187"/>
      <c r="BY178" s="187"/>
      <c r="BZ178" s="187"/>
      <c r="CA178" s="187"/>
      <c r="CB178" s="187"/>
      <c r="CC178" s="187"/>
      <c r="CD178" s="187"/>
      <c r="CE178" s="187"/>
      <c r="CF178" s="186"/>
      <c r="CG178" s="30"/>
      <c r="CH178" s="30"/>
      <c r="CI178" s="30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79"/>
      <c r="DC178" s="41"/>
      <c r="DD178" s="14"/>
      <c r="DE178" s="14"/>
      <c r="DF178" s="14"/>
      <c r="DG178" s="14"/>
      <c r="DH178" s="14"/>
      <c r="DI178" s="14"/>
      <c r="DJ178" s="14"/>
      <c r="DK178" s="14"/>
      <c r="DL178" s="14"/>
    </row>
    <row r="179" spans="3:116" s="3" customFormat="1" ht="8.1" customHeight="1">
      <c r="C179" s="2"/>
      <c r="D179" s="187"/>
      <c r="E179" s="190"/>
      <c r="F179" s="190"/>
      <c r="G179" s="190"/>
      <c r="H179" s="190"/>
      <c r="I179" s="190"/>
      <c r="J179" s="190"/>
      <c r="K179" s="190"/>
      <c r="L179" s="191"/>
      <c r="M179" s="192"/>
      <c r="N179" s="192"/>
      <c r="O179" s="192"/>
      <c r="P179" s="192"/>
      <c r="Q179" s="192"/>
      <c r="R179" s="192"/>
      <c r="S179" s="187"/>
      <c r="T179" s="187"/>
      <c r="U179" s="187"/>
      <c r="V179" s="187"/>
      <c r="W179" s="187"/>
      <c r="X179" s="187"/>
      <c r="Y179" s="187"/>
      <c r="Z179" s="187"/>
      <c r="AA179" s="197"/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  <c r="BQ179" s="187"/>
      <c r="BR179" s="187"/>
      <c r="BS179" s="187"/>
      <c r="BT179" s="187"/>
      <c r="BU179" s="187"/>
      <c r="BV179" s="187"/>
      <c r="BW179" s="187"/>
      <c r="BX179" s="187"/>
      <c r="BY179" s="187"/>
      <c r="BZ179" s="187"/>
      <c r="CA179" s="187"/>
      <c r="CB179" s="187"/>
      <c r="CC179" s="187"/>
      <c r="CD179" s="187"/>
      <c r="CE179" s="187"/>
      <c r="CF179" s="186"/>
      <c r="CG179" s="30"/>
      <c r="CH179" s="30"/>
      <c r="CI179" s="30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79"/>
      <c r="DC179" s="41"/>
      <c r="DD179" s="14"/>
      <c r="DE179" s="14"/>
      <c r="DF179" s="14"/>
      <c r="DG179" s="14"/>
      <c r="DH179" s="14"/>
      <c r="DI179" s="14"/>
      <c r="DJ179" s="14"/>
      <c r="DK179" s="14"/>
      <c r="DL179" s="14"/>
    </row>
    <row r="180" spans="3:116" s="3" customFormat="1" ht="8.1" customHeight="1">
      <c r="C180" s="2"/>
      <c r="D180" s="187"/>
      <c r="E180" s="190"/>
      <c r="F180" s="190"/>
      <c r="G180" s="190"/>
      <c r="H180" s="190"/>
      <c r="I180" s="190"/>
      <c r="J180" s="190"/>
      <c r="K180" s="190"/>
      <c r="L180" s="191"/>
      <c r="M180" s="192"/>
      <c r="N180" s="192"/>
      <c r="O180" s="192"/>
      <c r="P180" s="192"/>
      <c r="Q180" s="192"/>
      <c r="R180" s="192"/>
      <c r="S180" s="187"/>
      <c r="T180" s="187"/>
      <c r="U180" s="187"/>
      <c r="V180" s="187"/>
      <c r="W180" s="187"/>
      <c r="X180" s="187"/>
      <c r="Y180" s="187"/>
      <c r="Z180" s="187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9"/>
      <c r="AL180" s="199"/>
      <c r="AM180" s="199"/>
      <c r="AN180" s="199"/>
      <c r="AO180" s="199"/>
      <c r="AP180" s="199"/>
      <c r="AQ180" s="199"/>
      <c r="AR180" s="187"/>
      <c r="AS180" s="187"/>
      <c r="AT180" s="187"/>
      <c r="AU180" s="187"/>
      <c r="AV180" s="187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87"/>
      <c r="BR180" s="187"/>
      <c r="BS180" s="187"/>
      <c r="BT180" s="187"/>
      <c r="BU180" s="187"/>
      <c r="BV180" s="187"/>
      <c r="BW180" s="187"/>
      <c r="BX180" s="187"/>
      <c r="BY180" s="187"/>
      <c r="BZ180" s="187"/>
      <c r="CA180" s="187"/>
      <c r="CB180" s="187"/>
      <c r="CC180" s="187"/>
      <c r="CD180" s="187"/>
      <c r="CE180" s="187"/>
      <c r="CF180" s="186"/>
      <c r="CG180" s="30"/>
      <c r="CH180" s="30"/>
      <c r="CI180" s="30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79"/>
      <c r="DC180" s="41"/>
      <c r="DD180" s="14"/>
      <c r="DE180" s="14"/>
      <c r="DF180" s="14"/>
      <c r="DG180" s="14"/>
      <c r="DH180" s="14"/>
      <c r="DI180" s="14"/>
      <c r="DJ180" s="14"/>
      <c r="DK180" s="14"/>
      <c r="DL180" s="14"/>
    </row>
    <row r="181" spans="3:116" s="3" customFormat="1" ht="8.1" customHeight="1">
      <c r="C181" s="2"/>
      <c r="D181" s="187"/>
      <c r="E181" s="190"/>
      <c r="F181" s="190"/>
      <c r="G181" s="190"/>
      <c r="H181" s="190"/>
      <c r="I181" s="190"/>
      <c r="J181" s="190"/>
      <c r="K181" s="190"/>
      <c r="L181" s="191"/>
      <c r="M181" s="192"/>
      <c r="N181" s="192"/>
      <c r="O181" s="192"/>
      <c r="P181" s="192"/>
      <c r="Q181" s="192"/>
      <c r="R181" s="192"/>
      <c r="S181" s="187"/>
      <c r="T181" s="187"/>
      <c r="U181" s="200"/>
      <c r="V181" s="184"/>
      <c r="W181" s="184"/>
      <c r="X181" s="184"/>
      <c r="Y181" s="184"/>
      <c r="Z181" s="184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187"/>
      <c r="AW181" s="200"/>
      <c r="AX181" s="184"/>
      <c r="AY181" s="184"/>
      <c r="AZ181" s="184"/>
      <c r="BA181" s="184"/>
      <c r="BB181" s="184"/>
      <c r="BC181" s="184"/>
      <c r="BD181" s="184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187"/>
      <c r="BR181" s="187"/>
      <c r="BS181" s="187"/>
      <c r="BT181" s="187"/>
      <c r="BU181" s="187"/>
      <c r="BV181" s="187"/>
      <c r="BW181" s="187"/>
      <c r="BX181" s="187"/>
      <c r="BY181" s="187"/>
      <c r="BZ181" s="187"/>
      <c r="CA181" s="187"/>
      <c r="CB181" s="202"/>
      <c r="CC181" s="202"/>
      <c r="CD181" s="202"/>
      <c r="CE181" s="202"/>
      <c r="CF181" s="186"/>
      <c r="CG181" s="30"/>
      <c r="CH181" s="30"/>
      <c r="CI181" s="30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79"/>
      <c r="DC181" s="41"/>
      <c r="DD181" s="14"/>
      <c r="DE181" s="14"/>
      <c r="DF181" s="14"/>
      <c r="DG181" s="14"/>
      <c r="DH181" s="14"/>
      <c r="DI181" s="14"/>
      <c r="DJ181" s="14"/>
      <c r="DK181" s="14"/>
      <c r="DL181" s="14"/>
    </row>
    <row r="182" spans="3:116" s="3" customFormat="1" ht="8.1" customHeight="1">
      <c r="C182" s="2"/>
      <c r="D182" s="187"/>
      <c r="E182" s="190"/>
      <c r="F182" s="190"/>
      <c r="G182" s="190"/>
      <c r="H182" s="190"/>
      <c r="I182" s="190"/>
      <c r="J182" s="190"/>
      <c r="K182" s="190"/>
      <c r="L182" s="191"/>
      <c r="M182" s="192"/>
      <c r="N182" s="192"/>
      <c r="O182" s="192"/>
      <c r="P182" s="192"/>
      <c r="Q182" s="192"/>
      <c r="R182" s="192"/>
      <c r="S182" s="187"/>
      <c r="T182" s="187"/>
      <c r="U182" s="184"/>
      <c r="V182" s="184"/>
      <c r="W182" s="184"/>
      <c r="X182" s="184"/>
      <c r="Y182" s="184"/>
      <c r="Z182" s="184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87"/>
      <c r="AW182" s="184"/>
      <c r="AX182" s="184"/>
      <c r="AY182" s="184"/>
      <c r="AZ182" s="184"/>
      <c r="BA182" s="184"/>
      <c r="BB182" s="184"/>
      <c r="BC182" s="184"/>
      <c r="BD182" s="184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87"/>
      <c r="BR182" s="187"/>
      <c r="BS182" s="187"/>
      <c r="BT182" s="187"/>
      <c r="BU182" s="187"/>
      <c r="BV182" s="187"/>
      <c r="BW182" s="187"/>
      <c r="BX182" s="187"/>
      <c r="BY182" s="187"/>
      <c r="BZ182" s="187"/>
      <c r="CA182" s="187"/>
      <c r="CB182" s="202"/>
      <c r="CC182" s="202"/>
      <c r="CD182" s="202"/>
      <c r="CE182" s="202"/>
      <c r="CF182" s="186"/>
      <c r="CG182" s="30"/>
      <c r="CH182" s="30"/>
      <c r="CI182" s="30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79"/>
      <c r="DC182" s="41"/>
      <c r="DD182" s="14"/>
      <c r="DE182" s="14"/>
      <c r="DF182" s="14"/>
      <c r="DG182" s="14"/>
      <c r="DH182" s="14"/>
      <c r="DI182" s="14"/>
      <c r="DJ182" s="14"/>
      <c r="DK182" s="14"/>
      <c r="DL182" s="14"/>
    </row>
    <row r="183" spans="3:116" s="3" customFormat="1" ht="8.1" customHeight="1">
      <c r="C183" s="2"/>
      <c r="D183" s="187"/>
      <c r="E183" s="190"/>
      <c r="F183" s="190"/>
      <c r="G183" s="190"/>
      <c r="H183" s="190"/>
      <c r="I183" s="190"/>
      <c r="J183" s="190"/>
      <c r="K183" s="190"/>
      <c r="L183" s="191"/>
      <c r="M183" s="192"/>
      <c r="N183" s="192"/>
      <c r="O183" s="192"/>
      <c r="P183" s="192"/>
      <c r="Q183" s="192"/>
      <c r="R183" s="192"/>
      <c r="S183" s="187"/>
      <c r="T183" s="187"/>
      <c r="U183" s="184"/>
      <c r="V183" s="184"/>
      <c r="W183" s="184"/>
      <c r="X183" s="184"/>
      <c r="Y183" s="184"/>
      <c r="Z183" s="184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87"/>
      <c r="AW183" s="184"/>
      <c r="AX183" s="184"/>
      <c r="AY183" s="184"/>
      <c r="AZ183" s="184"/>
      <c r="BA183" s="184"/>
      <c r="BB183" s="184"/>
      <c r="BC183" s="184"/>
      <c r="BD183" s="184"/>
      <c r="BE183" s="190"/>
      <c r="BF183" s="190"/>
      <c r="BG183" s="190"/>
      <c r="BH183" s="190"/>
      <c r="BI183" s="190"/>
      <c r="BJ183" s="190"/>
      <c r="BK183" s="190"/>
      <c r="BL183" s="190"/>
      <c r="BM183" s="190"/>
      <c r="BN183" s="190"/>
      <c r="BO183" s="190"/>
      <c r="BP183" s="190"/>
      <c r="BQ183" s="187"/>
      <c r="BR183" s="187"/>
      <c r="BS183" s="187"/>
      <c r="BT183" s="187"/>
      <c r="BU183" s="187"/>
      <c r="BV183" s="187"/>
      <c r="BW183" s="187"/>
      <c r="BX183" s="187"/>
      <c r="BY183" s="187"/>
      <c r="BZ183" s="187"/>
      <c r="CA183" s="187"/>
      <c r="CB183" s="202"/>
      <c r="CC183" s="202"/>
      <c r="CD183" s="202"/>
      <c r="CE183" s="202"/>
      <c r="CF183" s="186"/>
      <c r="CG183" s="30"/>
      <c r="CH183" s="30"/>
      <c r="CI183" s="30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79"/>
      <c r="DC183" s="41"/>
      <c r="DD183" s="14"/>
      <c r="DE183" s="14"/>
      <c r="DF183" s="14"/>
      <c r="DG183" s="14"/>
      <c r="DH183" s="14"/>
      <c r="DI183" s="14"/>
      <c r="DJ183" s="14"/>
      <c r="DK183" s="14"/>
      <c r="DL183" s="14"/>
    </row>
    <row r="184" spans="3:116" s="3" customFormat="1" ht="8.1" customHeight="1">
      <c r="C184" s="2"/>
      <c r="D184" s="187"/>
      <c r="E184" s="187"/>
      <c r="F184" s="191"/>
      <c r="G184" s="191"/>
      <c r="H184" s="191"/>
      <c r="I184" s="191"/>
      <c r="J184" s="191"/>
      <c r="K184" s="191"/>
      <c r="L184" s="187"/>
      <c r="M184" s="187"/>
      <c r="N184" s="187"/>
      <c r="O184" s="187"/>
      <c r="P184" s="187"/>
      <c r="Q184" s="191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  <c r="BA184" s="187"/>
      <c r="BB184" s="187"/>
      <c r="BC184" s="187"/>
      <c r="BD184" s="187"/>
      <c r="BE184" s="187"/>
      <c r="BF184" s="187"/>
      <c r="BG184" s="187"/>
      <c r="BH184" s="187"/>
      <c r="BI184" s="187"/>
      <c r="BJ184" s="187"/>
      <c r="BK184" s="187"/>
      <c r="BL184" s="187"/>
      <c r="BM184" s="187"/>
      <c r="BN184" s="187"/>
      <c r="BO184" s="187"/>
      <c r="BP184" s="187"/>
      <c r="BQ184" s="187"/>
      <c r="BR184" s="187"/>
      <c r="BS184" s="187"/>
      <c r="BT184" s="187"/>
      <c r="BU184" s="187"/>
      <c r="BV184" s="187"/>
      <c r="BW184" s="187"/>
      <c r="BX184" s="187"/>
      <c r="BY184" s="187"/>
      <c r="BZ184" s="187"/>
      <c r="CA184" s="187"/>
      <c r="CB184" s="187"/>
      <c r="CC184" s="187"/>
      <c r="CD184" s="187"/>
      <c r="CE184" s="187"/>
      <c r="CF184" s="186"/>
      <c r="CG184" s="30"/>
      <c r="CH184" s="30"/>
      <c r="CI184" s="30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79"/>
      <c r="DC184" s="41"/>
      <c r="DD184" s="14"/>
      <c r="DE184" s="14"/>
      <c r="DF184" s="14"/>
      <c r="DG184" s="14"/>
      <c r="DH184" s="14"/>
      <c r="DI184" s="14"/>
      <c r="DJ184" s="14"/>
      <c r="DK184" s="14"/>
      <c r="DL184" s="14"/>
    </row>
    <row r="185" spans="3:116" s="3" customFormat="1" ht="8.1" customHeight="1">
      <c r="C185" s="2"/>
      <c r="D185" s="187"/>
      <c r="E185" s="187"/>
      <c r="F185" s="191"/>
      <c r="G185" s="191"/>
      <c r="H185" s="191"/>
      <c r="I185" s="191"/>
      <c r="J185" s="191"/>
      <c r="K185" s="191"/>
      <c r="L185" s="187"/>
      <c r="M185" s="187"/>
      <c r="N185" s="187"/>
      <c r="O185" s="187"/>
      <c r="P185" s="187"/>
      <c r="Q185" s="191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7"/>
      <c r="BD185" s="187"/>
      <c r="BE185" s="187"/>
      <c r="BF185" s="187"/>
      <c r="BG185" s="187"/>
      <c r="BH185" s="187"/>
      <c r="BI185" s="187"/>
      <c r="BJ185" s="187"/>
      <c r="BK185" s="187"/>
      <c r="BL185" s="187"/>
      <c r="BM185" s="187"/>
      <c r="BN185" s="187"/>
      <c r="BO185" s="187"/>
      <c r="BP185" s="187"/>
      <c r="BQ185" s="187"/>
      <c r="BR185" s="187"/>
      <c r="BS185" s="187"/>
      <c r="BT185" s="187"/>
      <c r="BU185" s="187"/>
      <c r="BV185" s="187"/>
      <c r="BW185" s="187"/>
      <c r="BX185" s="187"/>
      <c r="BY185" s="187"/>
      <c r="BZ185" s="187"/>
      <c r="CA185" s="187"/>
      <c r="CB185" s="187"/>
      <c r="CC185" s="187"/>
      <c r="CD185" s="187"/>
      <c r="CE185" s="187"/>
      <c r="CF185" s="186"/>
      <c r="CG185" s="30"/>
      <c r="CH185" s="30"/>
      <c r="CI185" s="30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79"/>
      <c r="DC185" s="41"/>
      <c r="DD185" s="14"/>
      <c r="DE185" s="14"/>
      <c r="DF185" s="14"/>
      <c r="DG185" s="14"/>
      <c r="DH185" s="14"/>
      <c r="DI185" s="14"/>
      <c r="DJ185" s="14"/>
      <c r="DK185" s="14"/>
      <c r="DL185" s="14"/>
    </row>
    <row r="186" spans="3:116" s="3" customFormat="1" ht="8.1" customHeight="1">
      <c r="C186" s="2"/>
      <c r="D186" s="187"/>
      <c r="E186" s="190"/>
      <c r="F186" s="190"/>
      <c r="G186" s="190"/>
      <c r="H186" s="190"/>
      <c r="I186" s="190"/>
      <c r="J186" s="190"/>
      <c r="K186" s="190"/>
      <c r="L186" s="191"/>
      <c r="M186" s="203"/>
      <c r="N186" s="203"/>
      <c r="O186" s="203"/>
      <c r="P186" s="203"/>
      <c r="Q186" s="203"/>
      <c r="R186" s="203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7"/>
      <c r="BD186" s="187"/>
      <c r="BE186" s="187"/>
      <c r="BF186" s="187"/>
      <c r="BG186" s="187"/>
      <c r="BH186" s="187"/>
      <c r="BI186" s="187"/>
      <c r="BJ186" s="187"/>
      <c r="BK186" s="187"/>
      <c r="BL186" s="187"/>
      <c r="BM186" s="187"/>
      <c r="BN186" s="187"/>
      <c r="BO186" s="187"/>
      <c r="BP186" s="187"/>
      <c r="BQ186" s="187"/>
      <c r="BR186" s="187"/>
      <c r="BS186" s="187"/>
      <c r="BT186" s="187"/>
      <c r="BU186" s="187"/>
      <c r="BV186" s="187"/>
      <c r="BW186" s="187"/>
      <c r="BX186" s="187"/>
      <c r="BY186" s="187"/>
      <c r="BZ186" s="187"/>
      <c r="CA186" s="187"/>
      <c r="CB186" s="187"/>
      <c r="CC186" s="187"/>
      <c r="CD186" s="187"/>
      <c r="CE186" s="187"/>
      <c r="CF186" s="186"/>
      <c r="CG186" s="30"/>
      <c r="CH186" s="30"/>
      <c r="CI186" s="30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79"/>
      <c r="DC186" s="41"/>
      <c r="DD186" s="14"/>
      <c r="DE186" s="14"/>
      <c r="DF186" s="14"/>
      <c r="DG186" s="14"/>
      <c r="DH186" s="14"/>
      <c r="DI186" s="14"/>
      <c r="DJ186" s="14"/>
      <c r="DK186" s="14"/>
      <c r="DL186" s="14"/>
    </row>
    <row r="187" spans="3:116" s="3" customFormat="1" ht="8.1" customHeight="1">
      <c r="C187" s="2"/>
      <c r="D187" s="187"/>
      <c r="E187" s="190"/>
      <c r="F187" s="190"/>
      <c r="G187" s="190"/>
      <c r="H187" s="190"/>
      <c r="I187" s="190"/>
      <c r="J187" s="190"/>
      <c r="K187" s="190"/>
      <c r="L187" s="191"/>
      <c r="M187" s="203"/>
      <c r="N187" s="203"/>
      <c r="O187" s="203"/>
      <c r="P187" s="203"/>
      <c r="Q187" s="203"/>
      <c r="R187" s="203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187"/>
      <c r="BG187" s="187"/>
      <c r="BH187" s="187"/>
      <c r="BI187" s="187"/>
      <c r="BJ187" s="187"/>
      <c r="BK187" s="187"/>
      <c r="BL187" s="187"/>
      <c r="BM187" s="187"/>
      <c r="BN187" s="187"/>
      <c r="BO187" s="187"/>
      <c r="BP187" s="187"/>
      <c r="BQ187" s="187"/>
      <c r="BR187" s="187"/>
      <c r="BS187" s="187"/>
      <c r="BT187" s="187"/>
      <c r="BU187" s="187"/>
      <c r="BV187" s="187"/>
      <c r="BW187" s="187"/>
      <c r="BX187" s="187"/>
      <c r="BY187" s="187"/>
      <c r="BZ187" s="187"/>
      <c r="CA187" s="187"/>
      <c r="CB187" s="187"/>
      <c r="CC187" s="187"/>
      <c r="CD187" s="187"/>
      <c r="CE187" s="187"/>
      <c r="CF187" s="186"/>
      <c r="CG187" s="30"/>
      <c r="CH187" s="30"/>
      <c r="CI187" s="30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79"/>
      <c r="DC187" s="41"/>
      <c r="DD187" s="14"/>
      <c r="DE187" s="14"/>
      <c r="DF187" s="14"/>
      <c r="DG187" s="14"/>
      <c r="DH187" s="14"/>
      <c r="DI187" s="14"/>
      <c r="DJ187" s="14"/>
      <c r="DK187" s="14"/>
      <c r="DL187" s="14"/>
    </row>
    <row r="188" spans="3:116" s="3" customFormat="1" ht="8.1" customHeight="1">
      <c r="C188" s="2"/>
      <c r="D188" s="187"/>
      <c r="E188" s="190"/>
      <c r="F188" s="190"/>
      <c r="G188" s="190"/>
      <c r="H188" s="190"/>
      <c r="I188" s="190"/>
      <c r="J188" s="190"/>
      <c r="K188" s="190"/>
      <c r="L188" s="191"/>
      <c r="M188" s="203"/>
      <c r="N188" s="203"/>
      <c r="O188" s="203"/>
      <c r="P188" s="203"/>
      <c r="Q188" s="203"/>
      <c r="R188" s="203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187"/>
      <c r="BG188" s="187"/>
      <c r="BH188" s="187"/>
      <c r="BI188" s="187"/>
      <c r="BJ188" s="187"/>
      <c r="BK188" s="187"/>
      <c r="BL188" s="187"/>
      <c r="BM188" s="187"/>
      <c r="BN188" s="187"/>
      <c r="BO188" s="187"/>
      <c r="BP188" s="187"/>
      <c r="BQ188" s="187"/>
      <c r="BR188" s="187"/>
      <c r="BS188" s="187"/>
      <c r="BT188" s="187"/>
      <c r="BU188" s="187"/>
      <c r="BV188" s="187"/>
      <c r="BW188" s="187"/>
      <c r="BX188" s="187"/>
      <c r="BY188" s="187"/>
      <c r="BZ188" s="187"/>
      <c r="CA188" s="187"/>
      <c r="CB188" s="187"/>
      <c r="CC188" s="187"/>
      <c r="CD188" s="187"/>
      <c r="CE188" s="187"/>
      <c r="CF188" s="186"/>
      <c r="CG188" s="30"/>
      <c r="CH188" s="30"/>
      <c r="CI188" s="30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79"/>
      <c r="DC188" s="41"/>
      <c r="DD188" s="14"/>
      <c r="DE188" s="14"/>
      <c r="DF188" s="14"/>
      <c r="DG188" s="14"/>
      <c r="DH188" s="14"/>
      <c r="DI188" s="14"/>
      <c r="DJ188" s="14"/>
      <c r="DK188" s="14"/>
      <c r="DL188" s="14"/>
    </row>
    <row r="189" spans="3:116" s="3" customFormat="1" ht="8.1" customHeight="1">
      <c r="C189" s="2"/>
      <c r="D189" s="187"/>
      <c r="E189" s="190"/>
      <c r="F189" s="190"/>
      <c r="G189" s="190"/>
      <c r="H189" s="190"/>
      <c r="I189" s="190"/>
      <c r="J189" s="190"/>
      <c r="K189" s="190"/>
      <c r="L189" s="191"/>
      <c r="M189" s="203"/>
      <c r="N189" s="203"/>
      <c r="O189" s="203"/>
      <c r="P189" s="203"/>
      <c r="Q189" s="203"/>
      <c r="R189" s="203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  <c r="BG189" s="187"/>
      <c r="BH189" s="187"/>
      <c r="BI189" s="187"/>
      <c r="BJ189" s="187"/>
      <c r="BK189" s="187"/>
      <c r="BL189" s="187"/>
      <c r="BM189" s="187"/>
      <c r="BN189" s="187"/>
      <c r="BO189" s="187"/>
      <c r="BP189" s="187"/>
      <c r="BQ189" s="187"/>
      <c r="BR189" s="187"/>
      <c r="BS189" s="187"/>
      <c r="BT189" s="187"/>
      <c r="BU189" s="187"/>
      <c r="BV189" s="187"/>
      <c r="BW189" s="187"/>
      <c r="BX189" s="187"/>
      <c r="BY189" s="187"/>
      <c r="BZ189" s="187"/>
      <c r="CA189" s="187"/>
      <c r="CB189" s="187"/>
      <c r="CC189" s="187"/>
      <c r="CD189" s="187"/>
      <c r="CE189" s="187"/>
      <c r="CF189" s="186"/>
      <c r="CG189" s="30"/>
      <c r="CH189" s="30"/>
      <c r="CI189" s="30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79"/>
      <c r="DC189" s="41"/>
      <c r="DD189" s="14"/>
      <c r="DE189" s="14"/>
      <c r="DF189" s="14"/>
      <c r="DG189" s="14"/>
      <c r="DH189" s="14"/>
      <c r="DI189" s="14"/>
      <c r="DJ189" s="14"/>
      <c r="DK189" s="14"/>
      <c r="DL189" s="14"/>
    </row>
    <row r="190" spans="3:116" s="3" customFormat="1" ht="8.1" customHeight="1">
      <c r="C190" s="2"/>
      <c r="D190" s="187"/>
      <c r="E190" s="190"/>
      <c r="F190" s="190"/>
      <c r="G190" s="190"/>
      <c r="H190" s="190"/>
      <c r="I190" s="190"/>
      <c r="J190" s="190"/>
      <c r="K190" s="190"/>
      <c r="L190" s="191"/>
      <c r="M190" s="203"/>
      <c r="N190" s="203"/>
      <c r="O190" s="203"/>
      <c r="P190" s="203"/>
      <c r="Q190" s="203"/>
      <c r="R190" s="203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7"/>
      <c r="BD190" s="187"/>
      <c r="BE190" s="187"/>
      <c r="BF190" s="187"/>
      <c r="BG190" s="187"/>
      <c r="BH190" s="187"/>
      <c r="BI190" s="187"/>
      <c r="BJ190" s="187"/>
      <c r="BK190" s="187"/>
      <c r="BL190" s="187"/>
      <c r="BM190" s="187"/>
      <c r="BN190" s="187"/>
      <c r="BO190" s="187"/>
      <c r="BP190" s="187"/>
      <c r="BQ190" s="187"/>
      <c r="BR190" s="187"/>
      <c r="BS190" s="187"/>
      <c r="BT190" s="187"/>
      <c r="BU190" s="187"/>
      <c r="BV190" s="187"/>
      <c r="BW190" s="187"/>
      <c r="BX190" s="187"/>
      <c r="BY190" s="187"/>
      <c r="BZ190" s="187"/>
      <c r="CA190" s="187"/>
      <c r="CB190" s="187"/>
      <c r="CC190" s="187"/>
      <c r="CD190" s="187"/>
      <c r="CE190" s="187"/>
      <c r="CF190" s="186"/>
      <c r="CG190" s="30"/>
      <c r="CH190" s="30"/>
      <c r="CI190" s="30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79"/>
      <c r="DC190" s="41"/>
      <c r="DD190" s="14"/>
      <c r="DE190" s="14"/>
      <c r="DF190" s="14"/>
      <c r="DG190" s="14"/>
      <c r="DH190" s="14"/>
      <c r="DI190" s="14"/>
      <c r="DJ190" s="14"/>
      <c r="DK190" s="14"/>
      <c r="DL190" s="14"/>
    </row>
    <row r="191" spans="3:116" s="3" customFormat="1" ht="8.1" customHeight="1">
      <c r="C191" s="2"/>
      <c r="D191" s="187"/>
      <c r="E191" s="190"/>
      <c r="F191" s="190"/>
      <c r="G191" s="190"/>
      <c r="H191" s="190"/>
      <c r="I191" s="190"/>
      <c r="J191" s="190"/>
      <c r="K191" s="190"/>
      <c r="L191" s="191"/>
      <c r="M191" s="203"/>
      <c r="N191" s="203"/>
      <c r="O191" s="203"/>
      <c r="P191" s="203"/>
      <c r="Q191" s="203"/>
      <c r="R191" s="203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/>
      <c r="BB191" s="187"/>
      <c r="BC191" s="187"/>
      <c r="BD191" s="187"/>
      <c r="BE191" s="187"/>
      <c r="BF191" s="187"/>
      <c r="BG191" s="187"/>
      <c r="BH191" s="187"/>
      <c r="BI191" s="187"/>
      <c r="BJ191" s="187"/>
      <c r="BK191" s="187"/>
      <c r="BL191" s="187"/>
      <c r="BM191" s="187"/>
      <c r="BN191" s="187"/>
      <c r="BO191" s="187"/>
      <c r="BP191" s="187"/>
      <c r="BQ191" s="187"/>
      <c r="BR191" s="187"/>
      <c r="BS191" s="187"/>
      <c r="BT191" s="187"/>
      <c r="BU191" s="187"/>
      <c r="BV191" s="187"/>
      <c r="BW191" s="187"/>
      <c r="BX191" s="187"/>
      <c r="BY191" s="187"/>
      <c r="BZ191" s="187"/>
      <c r="CA191" s="187"/>
      <c r="CB191" s="187"/>
      <c r="CC191" s="187"/>
      <c r="CD191" s="187"/>
      <c r="CE191" s="187"/>
      <c r="CF191" s="186"/>
      <c r="CG191" s="30"/>
      <c r="CH191" s="30"/>
      <c r="CI191" s="30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79"/>
      <c r="DC191" s="41"/>
      <c r="DD191" s="14"/>
      <c r="DE191" s="14"/>
      <c r="DF191" s="14"/>
      <c r="DG191" s="14"/>
      <c r="DH191" s="14"/>
      <c r="DI191" s="14"/>
      <c r="DJ191" s="14"/>
      <c r="DK191" s="14"/>
      <c r="DL191" s="14"/>
    </row>
    <row r="192" spans="3:116" s="3" customFormat="1" ht="8.1" customHeight="1">
      <c r="C192" s="2"/>
      <c r="D192" s="187"/>
      <c r="E192" s="190"/>
      <c r="F192" s="190"/>
      <c r="G192" s="190"/>
      <c r="H192" s="190"/>
      <c r="I192" s="190"/>
      <c r="J192" s="190"/>
      <c r="K192" s="190"/>
      <c r="L192" s="191"/>
      <c r="M192" s="203"/>
      <c r="N192" s="203"/>
      <c r="O192" s="203"/>
      <c r="P192" s="203"/>
      <c r="Q192" s="203"/>
      <c r="R192" s="203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  <c r="BG192" s="187"/>
      <c r="BH192" s="187"/>
      <c r="BI192" s="187"/>
      <c r="BJ192" s="187"/>
      <c r="BK192" s="187"/>
      <c r="BL192" s="187"/>
      <c r="BM192" s="187"/>
      <c r="BN192" s="187"/>
      <c r="BO192" s="187"/>
      <c r="BP192" s="187"/>
      <c r="BQ192" s="187"/>
      <c r="BR192" s="187"/>
      <c r="BS192" s="187"/>
      <c r="BT192" s="187"/>
      <c r="BU192" s="187"/>
      <c r="BV192" s="187"/>
      <c r="BW192" s="187"/>
      <c r="BX192" s="187"/>
      <c r="BY192" s="187"/>
      <c r="BZ192" s="187"/>
      <c r="CA192" s="187"/>
      <c r="CB192" s="187"/>
      <c r="CC192" s="187"/>
      <c r="CD192" s="187"/>
      <c r="CE192" s="187"/>
      <c r="CF192" s="186"/>
      <c r="CG192" s="30"/>
      <c r="CH192" s="30"/>
      <c r="CI192" s="30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79"/>
      <c r="DC192" s="41"/>
      <c r="DD192" s="14"/>
      <c r="DE192" s="14"/>
      <c r="DF192" s="14"/>
      <c r="DG192" s="14"/>
      <c r="DH192" s="14"/>
      <c r="DI192" s="14"/>
      <c r="DJ192" s="14"/>
      <c r="DK192" s="14"/>
      <c r="DL192" s="14"/>
    </row>
    <row r="193" spans="3:116" s="3" customFormat="1" ht="8.1" customHeight="1">
      <c r="C193" s="2"/>
      <c r="D193" s="187"/>
      <c r="E193" s="190"/>
      <c r="F193" s="190"/>
      <c r="G193" s="190"/>
      <c r="H193" s="190"/>
      <c r="I193" s="190"/>
      <c r="J193" s="190"/>
      <c r="K193" s="190"/>
      <c r="L193" s="191"/>
      <c r="M193" s="203"/>
      <c r="N193" s="203"/>
      <c r="O193" s="203"/>
      <c r="P193" s="203"/>
      <c r="Q193" s="203"/>
      <c r="R193" s="203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87"/>
      <c r="BN193" s="187"/>
      <c r="BO193" s="187"/>
      <c r="BP193" s="187"/>
      <c r="BQ193" s="187"/>
      <c r="BR193" s="187"/>
      <c r="BS193" s="187"/>
      <c r="BT193" s="187"/>
      <c r="BU193" s="187"/>
      <c r="BV193" s="187"/>
      <c r="BW193" s="187"/>
      <c r="BX193" s="187"/>
      <c r="BY193" s="187"/>
      <c r="BZ193" s="187"/>
      <c r="CA193" s="187"/>
      <c r="CB193" s="187"/>
      <c r="CC193" s="187"/>
      <c r="CD193" s="187"/>
      <c r="CE193" s="187"/>
      <c r="CF193" s="186"/>
      <c r="CG193" s="30"/>
      <c r="CH193" s="30"/>
      <c r="CI193" s="30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79"/>
      <c r="DC193" s="41"/>
      <c r="DD193" s="14"/>
      <c r="DE193" s="14"/>
      <c r="DF193" s="14"/>
      <c r="DG193" s="14"/>
      <c r="DH193" s="14"/>
      <c r="DI193" s="14"/>
      <c r="DJ193" s="14"/>
      <c r="DK193" s="14"/>
      <c r="DL193" s="14"/>
    </row>
    <row r="194" spans="3:116" s="3" customFormat="1" ht="8.1" customHeight="1">
      <c r="C194" s="2"/>
      <c r="D194" s="187"/>
      <c r="E194" s="190"/>
      <c r="F194" s="190"/>
      <c r="G194" s="190"/>
      <c r="H194" s="190"/>
      <c r="I194" s="190"/>
      <c r="J194" s="190"/>
      <c r="K194" s="190"/>
      <c r="L194" s="191"/>
      <c r="M194" s="203"/>
      <c r="N194" s="203"/>
      <c r="O194" s="203"/>
      <c r="P194" s="203"/>
      <c r="Q194" s="203"/>
      <c r="R194" s="203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87"/>
      <c r="BN194" s="187"/>
      <c r="BO194" s="187"/>
      <c r="BP194" s="187"/>
      <c r="BQ194" s="187"/>
      <c r="BR194" s="187"/>
      <c r="BS194" s="187"/>
      <c r="BT194" s="187"/>
      <c r="BU194" s="187"/>
      <c r="BV194" s="187"/>
      <c r="BW194" s="187"/>
      <c r="BX194" s="187"/>
      <c r="BY194" s="187"/>
      <c r="BZ194" s="187"/>
      <c r="CA194" s="187"/>
      <c r="CB194" s="187"/>
      <c r="CC194" s="187"/>
      <c r="CD194" s="187"/>
      <c r="CE194" s="187"/>
      <c r="CF194" s="186"/>
      <c r="CG194" s="30"/>
      <c r="CH194" s="30"/>
      <c r="CI194" s="30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79"/>
      <c r="DC194" s="41"/>
      <c r="DD194" s="14"/>
      <c r="DE194" s="14"/>
      <c r="DF194" s="14"/>
      <c r="DG194" s="14"/>
      <c r="DH194" s="14"/>
      <c r="DI194" s="14"/>
      <c r="DJ194" s="14"/>
      <c r="DK194" s="14"/>
      <c r="DL194" s="14"/>
    </row>
    <row r="195" spans="3:116" s="3" customFormat="1" ht="8.1" customHeight="1">
      <c r="C195" s="2"/>
      <c r="D195" s="187"/>
      <c r="E195" s="190"/>
      <c r="F195" s="190"/>
      <c r="G195" s="190"/>
      <c r="H195" s="190"/>
      <c r="I195" s="190"/>
      <c r="J195" s="190"/>
      <c r="K195" s="190"/>
      <c r="L195" s="191"/>
      <c r="M195" s="203"/>
      <c r="N195" s="203"/>
      <c r="O195" s="203"/>
      <c r="P195" s="203"/>
      <c r="Q195" s="203"/>
      <c r="R195" s="203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  <c r="BA195" s="187"/>
      <c r="BB195" s="187"/>
      <c r="BC195" s="187"/>
      <c r="BD195" s="187"/>
      <c r="BE195" s="187"/>
      <c r="BF195" s="187"/>
      <c r="BG195" s="187"/>
      <c r="BH195" s="187"/>
      <c r="BI195" s="187"/>
      <c r="BJ195" s="187"/>
      <c r="BK195" s="187"/>
      <c r="BL195" s="187"/>
      <c r="BM195" s="187"/>
      <c r="BN195" s="187"/>
      <c r="BO195" s="187"/>
      <c r="BP195" s="187"/>
      <c r="BQ195" s="187"/>
      <c r="BR195" s="187"/>
      <c r="BS195" s="187"/>
      <c r="BT195" s="187"/>
      <c r="BU195" s="187"/>
      <c r="BV195" s="187"/>
      <c r="BW195" s="187"/>
      <c r="BX195" s="187"/>
      <c r="BY195" s="187"/>
      <c r="BZ195" s="187"/>
      <c r="CA195" s="187"/>
      <c r="CB195" s="187"/>
      <c r="CC195" s="187"/>
      <c r="CD195" s="187"/>
      <c r="CE195" s="187"/>
      <c r="CF195" s="186"/>
      <c r="CG195" s="30"/>
      <c r="CH195" s="30"/>
      <c r="CI195" s="30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79"/>
      <c r="DC195" s="41"/>
      <c r="DD195" s="14"/>
      <c r="DE195" s="14"/>
      <c r="DF195" s="14"/>
      <c r="DG195" s="14"/>
      <c r="DH195" s="14"/>
      <c r="DI195" s="14"/>
      <c r="DJ195" s="14"/>
      <c r="DK195" s="14"/>
      <c r="DL195" s="14"/>
    </row>
    <row r="196" spans="3:116" s="3" customFormat="1" ht="8.1" customHeight="1">
      <c r="C196" s="2"/>
      <c r="D196" s="187"/>
      <c r="E196" s="187"/>
      <c r="F196" s="191"/>
      <c r="G196" s="191"/>
      <c r="H196" s="191"/>
      <c r="I196" s="191"/>
      <c r="J196" s="191"/>
      <c r="K196" s="191"/>
      <c r="L196" s="187"/>
      <c r="M196" s="187"/>
      <c r="N196" s="187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187"/>
      <c r="AE196" s="187"/>
      <c r="AF196" s="187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187"/>
      <c r="BE196" s="187"/>
      <c r="BF196" s="187"/>
      <c r="BG196" s="187"/>
      <c r="BH196" s="187"/>
      <c r="BI196" s="187"/>
      <c r="BJ196" s="187"/>
      <c r="BK196" s="187"/>
      <c r="BL196" s="187"/>
      <c r="BM196" s="187"/>
      <c r="BN196" s="187"/>
      <c r="BO196" s="187"/>
      <c r="BP196" s="187"/>
      <c r="BQ196" s="187"/>
      <c r="BR196" s="187"/>
      <c r="BS196" s="187"/>
      <c r="BT196" s="187"/>
      <c r="BU196" s="187"/>
      <c r="BV196" s="187"/>
      <c r="BW196" s="187"/>
      <c r="BX196" s="187"/>
      <c r="BY196" s="187"/>
      <c r="BZ196" s="187"/>
      <c r="CA196" s="187"/>
      <c r="CB196" s="187"/>
      <c r="CC196" s="187"/>
      <c r="CD196" s="187"/>
      <c r="CE196" s="187"/>
      <c r="CF196" s="186"/>
      <c r="CG196" s="30"/>
      <c r="CH196" s="30"/>
      <c r="CI196" s="30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79"/>
      <c r="DC196" s="41"/>
      <c r="DD196" s="14"/>
      <c r="DE196" s="14"/>
      <c r="DF196" s="14"/>
      <c r="DG196" s="14"/>
      <c r="DH196" s="14"/>
      <c r="DI196" s="14"/>
      <c r="DJ196" s="14"/>
      <c r="DK196" s="14"/>
      <c r="DL196" s="14"/>
    </row>
    <row r="197" spans="3:116" s="3" customFormat="1" ht="8.1" customHeight="1">
      <c r="C197" s="2"/>
      <c r="D197" s="187"/>
      <c r="E197" s="187"/>
      <c r="F197" s="191"/>
      <c r="G197" s="191"/>
      <c r="H197" s="191"/>
      <c r="I197" s="191"/>
      <c r="J197" s="191"/>
      <c r="K197" s="191"/>
      <c r="L197" s="187"/>
      <c r="M197" s="187"/>
      <c r="N197" s="187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187"/>
      <c r="AE197" s="187"/>
      <c r="AF197" s="18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187"/>
      <c r="BE197" s="187"/>
      <c r="BF197" s="187"/>
      <c r="BG197" s="187"/>
      <c r="BH197" s="187"/>
      <c r="BI197" s="187"/>
      <c r="BJ197" s="187"/>
      <c r="BK197" s="187"/>
      <c r="BL197" s="187"/>
      <c r="BM197" s="187"/>
      <c r="BN197" s="187"/>
      <c r="BO197" s="187"/>
      <c r="BP197" s="187"/>
      <c r="BQ197" s="187"/>
      <c r="BR197" s="187"/>
      <c r="BS197" s="187"/>
      <c r="BT197" s="187"/>
      <c r="BU197" s="187"/>
      <c r="BV197" s="187"/>
      <c r="BW197" s="187"/>
      <c r="BX197" s="187"/>
      <c r="BY197" s="187"/>
      <c r="BZ197" s="187"/>
      <c r="CA197" s="187"/>
      <c r="CB197" s="187"/>
      <c r="CC197" s="187"/>
      <c r="CD197" s="187"/>
      <c r="CE197" s="187"/>
      <c r="CF197" s="186"/>
      <c r="CG197" s="30"/>
      <c r="CH197" s="30"/>
      <c r="CI197" s="30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79"/>
      <c r="DC197" s="41"/>
      <c r="DD197" s="14"/>
      <c r="DE197" s="14"/>
      <c r="DF197" s="14"/>
      <c r="DG197" s="14"/>
      <c r="DH197" s="14"/>
      <c r="DI197" s="14"/>
      <c r="DJ197" s="14"/>
      <c r="DK197" s="14"/>
      <c r="DL197" s="14"/>
    </row>
    <row r="198" spans="3:116" s="3" customFormat="1" ht="8.1" customHeight="1">
      <c r="C198" s="2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187"/>
      <c r="AE198" s="187"/>
      <c r="AF198" s="18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187"/>
      <c r="BE198" s="187"/>
      <c r="BF198" s="187"/>
      <c r="BG198" s="187"/>
      <c r="BH198" s="187"/>
      <c r="BI198" s="187"/>
      <c r="BJ198" s="187"/>
      <c r="BK198" s="187"/>
      <c r="BL198" s="187"/>
      <c r="BM198" s="187"/>
      <c r="BN198" s="187"/>
      <c r="BO198" s="187"/>
      <c r="BP198" s="187"/>
      <c r="BQ198" s="187"/>
      <c r="BR198" s="187"/>
      <c r="BS198" s="187"/>
      <c r="BT198" s="187"/>
      <c r="BU198" s="187"/>
      <c r="BV198" s="187"/>
      <c r="BW198" s="187"/>
      <c r="BX198" s="187"/>
      <c r="BY198" s="187"/>
      <c r="BZ198" s="187"/>
      <c r="CA198" s="187"/>
      <c r="CB198" s="187"/>
      <c r="CC198" s="187"/>
      <c r="CD198" s="187"/>
      <c r="CE198" s="187"/>
      <c r="CF198" s="186"/>
      <c r="CG198" s="30"/>
      <c r="CH198" s="30"/>
      <c r="CI198" s="30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79"/>
      <c r="DC198" s="41"/>
      <c r="DD198" s="14"/>
      <c r="DE198" s="14"/>
      <c r="DF198" s="14"/>
      <c r="DG198" s="14"/>
      <c r="DH198" s="14"/>
      <c r="DI198" s="14"/>
      <c r="DJ198" s="14"/>
      <c r="DK198" s="14"/>
      <c r="DL198" s="14"/>
    </row>
    <row r="199" spans="3:116" s="3" customFormat="1" ht="8.1" customHeight="1">
      <c r="C199" s="2"/>
      <c r="D199" s="187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202"/>
      <c r="AE199" s="202"/>
      <c r="AF199" s="202"/>
      <c r="AG199" s="184"/>
      <c r="AH199" s="184"/>
      <c r="AI199" s="184"/>
      <c r="AJ199" s="184"/>
      <c r="AK199" s="184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0"/>
      <c r="BE199" s="184"/>
      <c r="BF199" s="184"/>
      <c r="BG199" s="184"/>
      <c r="BH199" s="184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187"/>
      <c r="BS199" s="187"/>
      <c r="BT199" s="187"/>
      <c r="BU199" s="187"/>
      <c r="BV199" s="187"/>
      <c r="BW199" s="187"/>
      <c r="BX199" s="187"/>
      <c r="BY199" s="187"/>
      <c r="BZ199" s="187"/>
      <c r="CA199" s="187"/>
      <c r="CB199" s="187"/>
      <c r="CC199" s="187"/>
      <c r="CD199" s="187"/>
      <c r="CE199" s="187"/>
      <c r="CF199" s="186"/>
      <c r="CG199" s="30"/>
      <c r="CH199" s="30"/>
      <c r="CI199" s="30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79"/>
      <c r="DC199" s="41"/>
      <c r="DD199" s="14"/>
      <c r="DE199" s="14"/>
      <c r="DF199" s="14"/>
      <c r="DG199" s="14"/>
      <c r="DH199" s="14"/>
      <c r="DI199" s="14"/>
      <c r="DJ199" s="14"/>
      <c r="DK199" s="14"/>
      <c r="DL199" s="14"/>
    </row>
    <row r="200" spans="3:116" s="3" customFormat="1" ht="8.1" customHeight="1">
      <c r="C200" s="2"/>
      <c r="D200" s="187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202"/>
      <c r="AE200" s="202"/>
      <c r="AF200" s="202"/>
      <c r="AG200" s="184"/>
      <c r="AH200" s="184"/>
      <c r="AI200" s="184"/>
      <c r="AJ200" s="184"/>
      <c r="AK200" s="184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84"/>
      <c r="BE200" s="184"/>
      <c r="BF200" s="184"/>
      <c r="BG200" s="184"/>
      <c r="BH200" s="184"/>
      <c r="BI200" s="190"/>
      <c r="BJ200" s="190"/>
      <c r="BK200" s="190"/>
      <c r="BL200" s="190"/>
      <c r="BM200" s="190"/>
      <c r="BN200" s="190"/>
      <c r="BO200" s="190"/>
      <c r="BP200" s="190"/>
      <c r="BQ200" s="190"/>
      <c r="BR200" s="187"/>
      <c r="BS200" s="187"/>
      <c r="BT200" s="187"/>
      <c r="BU200" s="187"/>
      <c r="BV200" s="187"/>
      <c r="BW200" s="187"/>
      <c r="BX200" s="187"/>
      <c r="BY200" s="187"/>
      <c r="BZ200" s="187"/>
      <c r="CA200" s="187"/>
      <c r="CB200" s="187"/>
      <c r="CC200" s="187"/>
      <c r="CD200" s="187"/>
      <c r="CE200" s="187"/>
      <c r="CF200" s="186"/>
      <c r="CG200" s="30"/>
      <c r="CH200" s="30"/>
      <c r="CI200" s="30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79"/>
      <c r="DC200" s="41"/>
      <c r="DD200" s="14"/>
      <c r="DE200" s="14"/>
      <c r="DF200" s="14"/>
      <c r="DG200" s="14"/>
      <c r="DH200" s="14"/>
      <c r="DI200" s="14"/>
      <c r="DJ200" s="14"/>
      <c r="DK200" s="14"/>
      <c r="DL200" s="14"/>
    </row>
    <row r="201" spans="3:116" s="3" customFormat="1" ht="8.1" customHeight="1">
      <c r="C201" s="2"/>
      <c r="D201" s="187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78"/>
      <c r="P201" s="178"/>
      <c r="Q201" s="178"/>
      <c r="R201" s="178"/>
      <c r="S201" s="178"/>
      <c r="T201" s="178"/>
      <c r="U201" s="178"/>
      <c r="V201" s="178"/>
      <c r="W201" s="179"/>
      <c r="X201" s="178"/>
      <c r="Y201" s="178"/>
      <c r="Z201" s="178"/>
      <c r="AA201" s="178"/>
      <c r="AB201" s="178"/>
      <c r="AC201" s="178"/>
      <c r="AD201" s="202"/>
      <c r="AE201" s="202"/>
      <c r="AF201" s="202"/>
      <c r="AG201" s="184"/>
      <c r="AH201" s="184"/>
      <c r="AI201" s="184"/>
      <c r="AJ201" s="184"/>
      <c r="AK201" s="184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84"/>
      <c r="BE201" s="184"/>
      <c r="BF201" s="184"/>
      <c r="BG201" s="184"/>
      <c r="BH201" s="184"/>
      <c r="BI201" s="190"/>
      <c r="BJ201" s="190"/>
      <c r="BK201" s="190"/>
      <c r="BL201" s="190"/>
      <c r="BM201" s="190"/>
      <c r="BN201" s="190"/>
      <c r="BO201" s="190"/>
      <c r="BP201" s="190"/>
      <c r="BQ201" s="190"/>
      <c r="BR201" s="187"/>
      <c r="BS201" s="187"/>
      <c r="BT201" s="187"/>
      <c r="BU201" s="187"/>
      <c r="BV201" s="187"/>
      <c r="BW201" s="187"/>
      <c r="BX201" s="187"/>
      <c r="BY201" s="187"/>
      <c r="BZ201" s="187"/>
      <c r="CA201" s="187"/>
      <c r="CB201" s="187"/>
      <c r="CC201" s="187"/>
      <c r="CD201" s="187"/>
      <c r="CE201" s="187"/>
      <c r="CF201" s="186"/>
      <c r="CG201" s="30"/>
      <c r="CH201" s="30"/>
      <c r="CI201" s="30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79"/>
      <c r="DC201" s="41"/>
      <c r="DD201" s="14"/>
      <c r="DE201" s="14"/>
      <c r="DF201" s="14"/>
      <c r="DG201" s="14"/>
      <c r="DH201" s="14"/>
      <c r="DI201" s="14"/>
      <c r="DJ201" s="14"/>
      <c r="DK201" s="14"/>
      <c r="DL201" s="14"/>
    </row>
    <row r="202" spans="3:116" s="3" customFormat="1" ht="8.1" customHeight="1">
      <c r="C202" s="2"/>
      <c r="D202" s="187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  <c r="AB202" s="178"/>
      <c r="AC202" s="178"/>
      <c r="AD202" s="202"/>
      <c r="AE202" s="202"/>
      <c r="AF202" s="202"/>
      <c r="AG202" s="193"/>
      <c r="AH202" s="193"/>
      <c r="AI202" s="193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87"/>
      <c r="AW202" s="187"/>
      <c r="AX202" s="187"/>
      <c r="AY202" s="187"/>
      <c r="AZ202" s="187"/>
      <c r="BA202" s="187"/>
      <c r="BB202" s="187"/>
      <c r="BC202" s="187"/>
      <c r="BD202" s="187"/>
      <c r="BE202" s="187"/>
      <c r="BF202" s="187"/>
      <c r="BG202" s="187"/>
      <c r="BH202" s="187"/>
      <c r="BI202" s="187"/>
      <c r="BJ202" s="187"/>
      <c r="BK202" s="187"/>
      <c r="BL202" s="187"/>
      <c r="BM202" s="187"/>
      <c r="BN202" s="187"/>
      <c r="BO202" s="187"/>
      <c r="BP202" s="187"/>
      <c r="BQ202" s="187"/>
      <c r="BR202" s="202"/>
      <c r="BS202" s="202"/>
      <c r="BT202" s="202"/>
      <c r="BU202" s="202"/>
      <c r="BV202" s="202"/>
      <c r="BW202" s="202"/>
      <c r="BX202" s="187"/>
      <c r="BY202" s="187"/>
      <c r="BZ202" s="187"/>
      <c r="CA202" s="187"/>
      <c r="CB202" s="187"/>
      <c r="CC202" s="187"/>
      <c r="CD202" s="187"/>
      <c r="CE202" s="187"/>
      <c r="CF202" s="186"/>
      <c r="CG202" s="30"/>
      <c r="CH202" s="30"/>
      <c r="CI202" s="30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79"/>
      <c r="DC202" s="41"/>
      <c r="DD202" s="14"/>
      <c r="DE202" s="14"/>
      <c r="DF202" s="14"/>
      <c r="DG202" s="14"/>
      <c r="DH202" s="14"/>
      <c r="DI202" s="14"/>
      <c r="DJ202" s="14"/>
      <c r="DK202" s="14"/>
      <c r="DL202" s="14"/>
    </row>
    <row r="203" spans="3:116" s="3" customFormat="1" ht="8.1" customHeight="1">
      <c r="C203" s="2"/>
      <c r="D203" s="187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202"/>
      <c r="AE203" s="202"/>
      <c r="AF203" s="202"/>
      <c r="AG203" s="193"/>
      <c r="AH203" s="193"/>
      <c r="AI203" s="193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187"/>
      <c r="AW203" s="187"/>
      <c r="AX203" s="187"/>
      <c r="AY203" s="187"/>
      <c r="AZ203" s="187"/>
      <c r="BA203" s="187"/>
      <c r="BB203" s="187"/>
      <c r="BC203" s="187"/>
      <c r="BD203" s="187"/>
      <c r="BE203" s="187"/>
      <c r="BF203" s="187"/>
      <c r="BG203" s="187"/>
      <c r="BH203" s="187"/>
      <c r="BI203" s="187"/>
      <c r="BJ203" s="187"/>
      <c r="BK203" s="187"/>
      <c r="BL203" s="187"/>
      <c r="BM203" s="187"/>
      <c r="BN203" s="187"/>
      <c r="BO203" s="187"/>
      <c r="BP203" s="187"/>
      <c r="BQ203" s="187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187"/>
      <c r="CD203" s="187"/>
      <c r="CE203" s="187"/>
      <c r="CF203" s="186"/>
      <c r="CG203" s="30"/>
      <c r="CH203" s="30"/>
      <c r="CI203" s="30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79"/>
      <c r="DC203" s="41"/>
      <c r="DD203" s="14"/>
      <c r="DE203" s="14"/>
      <c r="DF203" s="14"/>
      <c r="DG203" s="14"/>
      <c r="DH203" s="14"/>
      <c r="DI203" s="14"/>
      <c r="DJ203" s="14"/>
      <c r="DK203" s="14"/>
      <c r="DL203" s="14"/>
    </row>
    <row r="204" spans="3:116" s="3" customFormat="1" ht="8.1" customHeight="1">
      <c r="C204" s="2"/>
      <c r="D204" s="187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202"/>
      <c r="AE204" s="202"/>
      <c r="AF204" s="202"/>
      <c r="AG204" s="193"/>
      <c r="AH204" s="193"/>
      <c r="AI204" s="193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187"/>
      <c r="AW204" s="187"/>
      <c r="AX204" s="187"/>
      <c r="AY204" s="187"/>
      <c r="AZ204" s="187"/>
      <c r="BA204" s="187"/>
      <c r="BB204" s="187"/>
      <c r="BC204" s="187"/>
      <c r="BD204" s="187"/>
      <c r="BE204" s="209"/>
      <c r="BF204" s="187"/>
      <c r="BG204" s="187"/>
      <c r="BH204" s="187"/>
      <c r="BI204" s="187"/>
      <c r="BJ204" s="187"/>
      <c r="BK204" s="187"/>
      <c r="BL204" s="187"/>
      <c r="BM204" s="187"/>
      <c r="BN204" s="187"/>
      <c r="BO204" s="187"/>
      <c r="BP204" s="187"/>
      <c r="BQ204" s="187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187"/>
      <c r="CD204" s="187"/>
      <c r="CE204" s="187"/>
      <c r="CF204" s="186"/>
      <c r="CG204" s="30"/>
      <c r="CH204" s="30"/>
      <c r="CI204" s="30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79"/>
      <c r="DC204" s="41"/>
      <c r="DD204" s="14"/>
      <c r="DE204" s="14"/>
      <c r="DF204" s="14"/>
      <c r="DG204" s="14"/>
      <c r="DH204" s="14"/>
      <c r="DI204" s="14"/>
      <c r="DJ204" s="14"/>
      <c r="DK204" s="14"/>
      <c r="DL204" s="14"/>
    </row>
    <row r="205" spans="3:116" s="3" customFormat="1" ht="8.1" customHeight="1">
      <c r="C205" s="2"/>
      <c r="D205" s="187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02"/>
      <c r="AE205" s="202"/>
      <c r="AF205" s="202"/>
      <c r="AG205" s="193"/>
      <c r="AH205" s="193"/>
      <c r="AI205" s="193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7"/>
      <c r="BN205" s="187"/>
      <c r="BO205" s="187"/>
      <c r="BP205" s="187"/>
      <c r="BQ205" s="187"/>
      <c r="BR205" s="187"/>
      <c r="BS205" s="187"/>
      <c r="BT205" s="187"/>
      <c r="BU205" s="187"/>
      <c r="BV205" s="187"/>
      <c r="BW205" s="187"/>
      <c r="BX205" s="187"/>
      <c r="BY205" s="187"/>
      <c r="BZ205" s="187"/>
      <c r="CA205" s="187"/>
      <c r="CB205" s="187"/>
      <c r="CC205" s="187"/>
      <c r="CD205" s="187"/>
      <c r="CE205" s="187"/>
      <c r="CF205" s="186"/>
      <c r="CG205" s="30"/>
      <c r="CH205" s="30"/>
      <c r="CI205" s="30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79"/>
      <c r="DC205" s="41"/>
      <c r="DD205" s="14"/>
      <c r="DE205" s="14"/>
      <c r="DF205" s="14"/>
      <c r="DG205" s="14"/>
      <c r="DH205" s="14"/>
      <c r="DI205" s="14"/>
      <c r="DJ205" s="14"/>
      <c r="DK205" s="14"/>
      <c r="DL205" s="14"/>
    </row>
    <row r="206" spans="3:116" s="3" customFormat="1" ht="8.1" customHeight="1">
      <c r="C206" s="2"/>
      <c r="D206" s="187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02"/>
      <c r="AE206" s="202"/>
      <c r="AF206" s="202"/>
      <c r="AG206" s="193"/>
      <c r="AH206" s="193"/>
      <c r="AI206" s="193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187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187"/>
      <c r="BG206" s="187"/>
      <c r="BH206" s="187"/>
      <c r="BI206" s="187"/>
      <c r="BJ206" s="187"/>
      <c r="BK206" s="187"/>
      <c r="BL206" s="187"/>
      <c r="BM206" s="187"/>
      <c r="BN206" s="187"/>
      <c r="BO206" s="187"/>
      <c r="BP206" s="187"/>
      <c r="BQ206" s="187"/>
      <c r="BR206" s="187"/>
      <c r="BS206" s="187"/>
      <c r="BT206" s="187"/>
      <c r="BU206" s="187"/>
      <c r="BV206" s="187"/>
      <c r="BW206" s="187"/>
      <c r="BX206" s="187"/>
      <c r="BY206" s="187"/>
      <c r="BZ206" s="187"/>
      <c r="CA206" s="187"/>
      <c r="CB206" s="187"/>
      <c r="CC206" s="187"/>
      <c r="CD206" s="187"/>
      <c r="CE206" s="187"/>
      <c r="CF206" s="186"/>
      <c r="CG206" s="30"/>
      <c r="CH206" s="30"/>
      <c r="CI206" s="30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79"/>
      <c r="DC206" s="41"/>
      <c r="DD206" s="14"/>
      <c r="DE206" s="14"/>
      <c r="DF206" s="14"/>
      <c r="DG206" s="14"/>
      <c r="DH206" s="14"/>
      <c r="DI206" s="14"/>
      <c r="DJ206" s="14"/>
      <c r="DK206" s="14"/>
      <c r="DL206" s="14"/>
    </row>
    <row r="207" spans="3:116" s="3" customFormat="1" ht="8.1" customHeight="1">
      <c r="C207" s="2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187"/>
      <c r="BF207" s="187"/>
      <c r="BG207" s="187"/>
      <c r="BH207" s="187"/>
      <c r="BI207" s="187"/>
      <c r="BJ207" s="187"/>
      <c r="BK207" s="187"/>
      <c r="BL207" s="187"/>
      <c r="BM207" s="187"/>
      <c r="BN207" s="187"/>
      <c r="BO207" s="187"/>
      <c r="BP207" s="187"/>
      <c r="BQ207" s="187"/>
      <c r="BR207" s="187"/>
      <c r="BS207" s="187"/>
      <c r="BT207" s="187"/>
      <c r="BU207" s="187"/>
      <c r="BV207" s="187"/>
      <c r="BW207" s="187"/>
      <c r="BX207" s="187"/>
      <c r="BY207" s="187"/>
      <c r="BZ207" s="187"/>
      <c r="CA207" s="187"/>
      <c r="CB207" s="187"/>
      <c r="CC207" s="187"/>
      <c r="CD207" s="187"/>
      <c r="CE207" s="187"/>
      <c r="CF207" s="186"/>
      <c r="CG207" s="30"/>
      <c r="CH207" s="30"/>
      <c r="CI207" s="30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79"/>
      <c r="DC207" s="41"/>
      <c r="DD207" s="14"/>
      <c r="DE207" s="14"/>
      <c r="DF207" s="14"/>
      <c r="DG207" s="14"/>
      <c r="DH207" s="14"/>
      <c r="DI207" s="14"/>
      <c r="DJ207" s="14"/>
      <c r="DK207" s="14"/>
      <c r="DL207" s="14"/>
    </row>
    <row r="208" spans="3:116" s="3" customFormat="1" ht="8.1" customHeight="1">
      <c r="C208" s="2"/>
      <c r="D208" s="187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202"/>
      <c r="AE208" s="202"/>
      <c r="AF208" s="202"/>
      <c r="AG208" s="212"/>
      <c r="AH208" s="212"/>
      <c r="AI208" s="212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187"/>
      <c r="BF208" s="187"/>
      <c r="BG208" s="187"/>
      <c r="BH208" s="187"/>
      <c r="BI208" s="187"/>
      <c r="BJ208" s="187"/>
      <c r="BK208" s="187"/>
      <c r="BL208" s="187"/>
      <c r="BM208" s="187"/>
      <c r="BN208" s="187"/>
      <c r="BO208" s="187"/>
      <c r="BP208" s="187"/>
      <c r="BQ208" s="187"/>
      <c r="BR208" s="187"/>
      <c r="BS208" s="187"/>
      <c r="BT208" s="187"/>
      <c r="BU208" s="187"/>
      <c r="BV208" s="187"/>
      <c r="BW208" s="187"/>
      <c r="BX208" s="187"/>
      <c r="BY208" s="187"/>
      <c r="BZ208" s="187"/>
      <c r="CA208" s="187"/>
      <c r="CB208" s="187"/>
      <c r="CC208" s="187"/>
      <c r="CD208" s="187"/>
      <c r="CE208" s="187"/>
      <c r="CF208" s="186"/>
      <c r="CG208" s="30"/>
      <c r="CH208" s="30"/>
      <c r="CI208" s="30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79"/>
      <c r="DC208" s="41"/>
      <c r="DD208" s="14"/>
      <c r="DE208" s="14"/>
      <c r="DF208" s="14"/>
      <c r="DG208" s="14"/>
      <c r="DH208" s="14"/>
      <c r="DI208" s="14"/>
      <c r="DJ208" s="14"/>
      <c r="DK208" s="14"/>
      <c r="DL208" s="14"/>
    </row>
    <row r="209" spans="3:116" s="3" customFormat="1" ht="8.1" customHeight="1">
      <c r="C209" s="2"/>
      <c r="D209" s="187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202"/>
      <c r="AE209" s="202"/>
      <c r="AF209" s="202"/>
      <c r="AG209" s="212"/>
      <c r="AH209" s="212"/>
      <c r="AI209" s="21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187"/>
      <c r="BF209" s="187"/>
      <c r="BG209" s="187"/>
      <c r="BH209" s="187"/>
      <c r="BI209" s="187"/>
      <c r="BJ209" s="187"/>
      <c r="BK209" s="187"/>
      <c r="BL209" s="187"/>
      <c r="BM209" s="187"/>
      <c r="BN209" s="187"/>
      <c r="BO209" s="187"/>
      <c r="BP209" s="187"/>
      <c r="BQ209" s="187"/>
      <c r="BR209" s="187"/>
      <c r="BS209" s="187"/>
      <c r="BT209" s="187"/>
      <c r="BU209" s="187"/>
      <c r="BV209" s="187"/>
      <c r="BW209" s="187"/>
      <c r="BX209" s="187"/>
      <c r="BY209" s="187"/>
      <c r="BZ209" s="187"/>
      <c r="CA209" s="187"/>
      <c r="CB209" s="187"/>
      <c r="CC209" s="187"/>
      <c r="CD209" s="187"/>
      <c r="CE209" s="187"/>
      <c r="CF209" s="186"/>
      <c r="CG209" s="30"/>
      <c r="CH209" s="30"/>
      <c r="CI209" s="30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79"/>
      <c r="DC209" s="41"/>
      <c r="DD209" s="14"/>
      <c r="DE209" s="14"/>
      <c r="DF209" s="14"/>
      <c r="DG209" s="14"/>
      <c r="DH209" s="14"/>
      <c r="DI209" s="14"/>
      <c r="DJ209" s="14"/>
      <c r="DK209" s="14"/>
      <c r="DL209" s="14"/>
    </row>
    <row r="210" spans="3:116" s="3" customFormat="1" ht="8.1" customHeight="1">
      <c r="C210" s="2"/>
      <c r="D210" s="187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  <c r="AA210" s="214"/>
      <c r="AB210" s="214"/>
      <c r="AC210" s="214"/>
      <c r="AD210" s="202"/>
      <c r="AE210" s="202"/>
      <c r="AF210" s="202"/>
      <c r="AG210" s="212"/>
      <c r="AH210" s="212"/>
      <c r="AI210" s="21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187"/>
      <c r="BF210" s="187"/>
      <c r="BG210" s="187"/>
      <c r="BH210" s="187"/>
      <c r="BI210" s="187"/>
      <c r="BJ210" s="187"/>
      <c r="BK210" s="187"/>
      <c r="BL210" s="187"/>
      <c r="BM210" s="187"/>
      <c r="BN210" s="187"/>
      <c r="BO210" s="187"/>
      <c r="BP210" s="187"/>
      <c r="BQ210" s="187"/>
      <c r="BR210" s="187"/>
      <c r="BS210" s="187"/>
      <c r="BT210" s="187"/>
      <c r="BU210" s="187"/>
      <c r="BV210" s="187"/>
      <c r="BW210" s="187"/>
      <c r="BX210" s="187"/>
      <c r="BY210" s="187"/>
      <c r="BZ210" s="187"/>
      <c r="CA210" s="187"/>
      <c r="CB210" s="187"/>
      <c r="CC210" s="187"/>
      <c r="CD210" s="187"/>
      <c r="CE210" s="187"/>
      <c r="CF210" s="186"/>
      <c r="CG210" s="30"/>
      <c r="CH210" s="30"/>
      <c r="CI210" s="30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79"/>
      <c r="DC210" s="41"/>
      <c r="DD210" s="14"/>
      <c r="DE210" s="14"/>
      <c r="DF210" s="14"/>
      <c r="DG210" s="14"/>
      <c r="DH210" s="14"/>
      <c r="DI210" s="14"/>
      <c r="DJ210" s="14"/>
      <c r="DK210" s="14"/>
      <c r="DL210" s="14"/>
    </row>
    <row r="211" spans="3:116" s="3" customFormat="1" ht="8.1" customHeight="1">
      <c r="C211" s="2"/>
      <c r="D211" s="187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/>
      <c r="AC211" s="214"/>
      <c r="AD211" s="202"/>
      <c r="AE211" s="202"/>
      <c r="AF211" s="202"/>
      <c r="AG211" s="212"/>
      <c r="AH211" s="212"/>
      <c r="AI211" s="21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187"/>
      <c r="BF211" s="187"/>
      <c r="BG211" s="187"/>
      <c r="BH211" s="187"/>
      <c r="BI211" s="187"/>
      <c r="BJ211" s="187"/>
      <c r="BK211" s="187"/>
      <c r="BL211" s="187"/>
      <c r="BM211" s="187"/>
      <c r="BN211" s="187"/>
      <c r="BO211" s="187"/>
      <c r="BP211" s="187"/>
      <c r="BQ211" s="187"/>
      <c r="BR211" s="187"/>
      <c r="BS211" s="187"/>
      <c r="BT211" s="187"/>
      <c r="BU211" s="187"/>
      <c r="BV211" s="187"/>
      <c r="BW211" s="187"/>
      <c r="BX211" s="187"/>
      <c r="BY211" s="187"/>
      <c r="BZ211" s="187"/>
      <c r="CA211" s="187"/>
      <c r="CB211" s="187"/>
      <c r="CC211" s="187"/>
      <c r="CD211" s="187"/>
      <c r="CE211" s="187"/>
      <c r="CF211" s="186"/>
      <c r="CG211" s="30"/>
      <c r="CH211" s="30"/>
      <c r="CI211" s="30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79"/>
      <c r="DC211" s="41"/>
      <c r="DD211" s="14"/>
      <c r="DE211" s="14"/>
      <c r="DF211" s="14"/>
      <c r="DG211" s="14"/>
      <c r="DH211" s="14"/>
      <c r="DI211" s="14"/>
      <c r="DJ211" s="14"/>
      <c r="DK211" s="14"/>
      <c r="DL211" s="14"/>
    </row>
    <row r="212" spans="3:116" s="3" customFormat="1" ht="8.1" customHeight="1">
      <c r="C212" s="2"/>
      <c r="D212" s="187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  <c r="AB212" s="214"/>
      <c r="AC212" s="214"/>
      <c r="AD212" s="202"/>
      <c r="AE212" s="202"/>
      <c r="AF212" s="202"/>
      <c r="AG212" s="212"/>
      <c r="AH212" s="212"/>
      <c r="AI212" s="21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187"/>
      <c r="BF212" s="187"/>
      <c r="BG212" s="187"/>
      <c r="BH212" s="187"/>
      <c r="BI212" s="187"/>
      <c r="BJ212" s="187"/>
      <c r="BK212" s="187"/>
      <c r="BL212" s="187"/>
      <c r="BM212" s="187"/>
      <c r="BN212" s="187"/>
      <c r="BO212" s="187"/>
      <c r="BP212" s="187"/>
      <c r="BQ212" s="187"/>
      <c r="BR212" s="187"/>
      <c r="BS212" s="187"/>
      <c r="BT212" s="187"/>
      <c r="BU212" s="187"/>
      <c r="BV212" s="187"/>
      <c r="BW212" s="187"/>
      <c r="BX212" s="187"/>
      <c r="BY212" s="187"/>
      <c r="BZ212" s="187"/>
      <c r="CA212" s="187"/>
      <c r="CB212" s="187"/>
      <c r="CC212" s="187"/>
      <c r="CD212" s="187"/>
      <c r="CE212" s="187"/>
      <c r="CF212" s="186"/>
      <c r="CG212" s="30"/>
      <c r="CH212" s="30"/>
      <c r="CI212" s="30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79"/>
      <c r="DC212" s="41"/>
      <c r="DD212" s="14"/>
      <c r="DE212" s="14"/>
      <c r="DF212" s="14"/>
      <c r="DG212" s="14"/>
      <c r="DH212" s="14"/>
      <c r="DI212" s="14"/>
      <c r="DJ212" s="14"/>
      <c r="DK212" s="14"/>
      <c r="DL212" s="14"/>
    </row>
    <row r="213" spans="3:116" s="3" customFormat="1" ht="8.1" customHeight="1">
      <c r="C213" s="2"/>
      <c r="D213" s="187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  <c r="AC213" s="214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187"/>
      <c r="BF213" s="187"/>
      <c r="BG213" s="187"/>
      <c r="BH213" s="187"/>
      <c r="BI213" s="187"/>
      <c r="BJ213" s="187"/>
      <c r="BK213" s="187"/>
      <c r="BL213" s="187"/>
      <c r="BM213" s="187"/>
      <c r="BN213" s="187"/>
      <c r="BO213" s="187"/>
      <c r="BP213" s="187"/>
      <c r="BQ213" s="187"/>
      <c r="BR213" s="187"/>
      <c r="BS213" s="187"/>
      <c r="BT213" s="187"/>
      <c r="BU213" s="187"/>
      <c r="BV213" s="187"/>
      <c r="BW213" s="187"/>
      <c r="BX213" s="187"/>
      <c r="BY213" s="187"/>
      <c r="BZ213" s="187"/>
      <c r="CA213" s="187"/>
      <c r="CB213" s="187"/>
      <c r="CC213" s="187"/>
      <c r="CD213" s="187"/>
      <c r="CE213" s="187"/>
      <c r="CF213" s="186"/>
      <c r="CG213" s="30"/>
      <c r="CH213" s="30"/>
      <c r="CI213" s="30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79"/>
      <c r="DC213" s="41"/>
      <c r="DD213" s="14"/>
      <c r="DE213" s="14"/>
      <c r="DF213" s="14"/>
      <c r="DG213" s="14"/>
      <c r="DH213" s="14"/>
      <c r="DI213" s="14"/>
      <c r="DJ213" s="14"/>
      <c r="DK213" s="14"/>
      <c r="DL213" s="14"/>
    </row>
    <row r="214" spans="3:116" s="3" customFormat="1" ht="8.1" customHeight="1">
      <c r="C214" s="2"/>
      <c r="D214" s="187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  <c r="AC214" s="214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187"/>
      <c r="BF214" s="187"/>
      <c r="BG214" s="187"/>
      <c r="BH214" s="187"/>
      <c r="BI214" s="187"/>
      <c r="BJ214" s="187"/>
      <c r="BK214" s="187"/>
      <c r="BL214" s="187"/>
      <c r="BM214" s="187"/>
      <c r="BN214" s="187"/>
      <c r="BO214" s="187"/>
      <c r="BP214" s="187"/>
      <c r="BQ214" s="187"/>
      <c r="BR214" s="187"/>
      <c r="BS214" s="187"/>
      <c r="BT214" s="187"/>
      <c r="BU214" s="187"/>
      <c r="BV214" s="187"/>
      <c r="BW214" s="187"/>
      <c r="BX214" s="187"/>
      <c r="BY214" s="187"/>
      <c r="BZ214" s="187"/>
      <c r="CA214" s="187"/>
      <c r="CB214" s="187"/>
      <c r="CC214" s="187"/>
      <c r="CD214" s="187"/>
      <c r="CE214" s="187"/>
      <c r="CF214" s="186"/>
      <c r="CG214" s="30"/>
      <c r="CH214" s="30"/>
      <c r="CI214" s="30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79"/>
      <c r="DC214" s="41"/>
      <c r="DD214" s="14"/>
      <c r="DE214" s="14"/>
      <c r="DF214" s="14"/>
      <c r="DG214" s="14"/>
      <c r="DH214" s="14"/>
      <c r="DI214" s="14"/>
      <c r="DJ214" s="14"/>
      <c r="DK214" s="14"/>
      <c r="DL214" s="14"/>
    </row>
    <row r="215" spans="3:116" s="3" customFormat="1" ht="8.1" customHeight="1">
      <c r="C215" s="2"/>
      <c r="D215" s="187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  <c r="AB215" s="214"/>
      <c r="AC215" s="214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187"/>
      <c r="BF215" s="187"/>
      <c r="BG215" s="187"/>
      <c r="BH215" s="187"/>
      <c r="BI215" s="187"/>
      <c r="BJ215" s="187"/>
      <c r="BK215" s="187"/>
      <c r="BL215" s="187"/>
      <c r="BM215" s="187"/>
      <c r="BN215" s="187"/>
      <c r="BO215" s="187"/>
      <c r="BP215" s="187"/>
      <c r="BQ215" s="187"/>
      <c r="BR215" s="187"/>
      <c r="BS215" s="187"/>
      <c r="BT215" s="187"/>
      <c r="BU215" s="187"/>
      <c r="BV215" s="187"/>
      <c r="BW215" s="187"/>
      <c r="BX215" s="187"/>
      <c r="BY215" s="187"/>
      <c r="BZ215" s="187"/>
      <c r="CA215" s="187"/>
      <c r="CB215" s="187"/>
      <c r="CC215" s="187"/>
      <c r="CD215" s="187"/>
      <c r="CE215" s="187"/>
      <c r="CF215" s="186"/>
      <c r="CG215" s="30"/>
      <c r="CH215" s="30"/>
      <c r="CI215" s="30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79"/>
      <c r="DC215" s="41"/>
      <c r="DD215" s="14"/>
      <c r="DE215" s="14"/>
      <c r="DF215" s="14"/>
      <c r="DG215" s="14"/>
      <c r="DH215" s="14"/>
      <c r="DI215" s="14"/>
      <c r="DJ215" s="14"/>
      <c r="DK215" s="14"/>
      <c r="DL215" s="14"/>
    </row>
    <row r="216" spans="3:116" s="3" customFormat="1" ht="8.1" customHeight="1">
      <c r="C216" s="2"/>
      <c r="D216" s="187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  <c r="AB216" s="214"/>
      <c r="AC216" s="214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187"/>
      <c r="BF216" s="187"/>
      <c r="BG216" s="187"/>
      <c r="BH216" s="187"/>
      <c r="BI216" s="187"/>
      <c r="BJ216" s="187"/>
      <c r="BK216" s="187"/>
      <c r="BL216" s="187"/>
      <c r="BM216" s="187"/>
      <c r="BN216" s="187"/>
      <c r="BO216" s="187"/>
      <c r="BP216" s="187"/>
      <c r="BQ216" s="187"/>
      <c r="BR216" s="187"/>
      <c r="BS216" s="187"/>
      <c r="BT216" s="187"/>
      <c r="BU216" s="187"/>
      <c r="BV216" s="187"/>
      <c r="BW216" s="187"/>
      <c r="BX216" s="187"/>
      <c r="BY216" s="187"/>
      <c r="BZ216" s="187"/>
      <c r="CA216" s="187"/>
      <c r="CB216" s="187"/>
      <c r="CC216" s="187"/>
      <c r="CD216" s="187"/>
      <c r="CE216" s="187"/>
      <c r="CF216" s="186"/>
      <c r="CG216" s="30"/>
      <c r="CH216" s="30"/>
      <c r="CI216" s="30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79"/>
      <c r="DC216" s="41"/>
      <c r="DD216" s="14"/>
      <c r="DE216" s="14"/>
      <c r="DF216" s="14"/>
      <c r="DG216" s="14"/>
      <c r="DH216" s="14"/>
      <c r="DI216" s="14"/>
      <c r="DJ216" s="14"/>
      <c r="DK216" s="14"/>
      <c r="DL216" s="14"/>
    </row>
    <row r="217" spans="3:116" s="3" customFormat="1" ht="8.1" customHeight="1">
      <c r="D217" s="183"/>
      <c r="E217" s="421"/>
      <c r="F217" s="421"/>
      <c r="G217" s="421"/>
      <c r="H217" s="421"/>
      <c r="I217" s="421"/>
      <c r="J217" s="421"/>
      <c r="K217" s="421"/>
      <c r="L217" s="421"/>
      <c r="M217" s="421"/>
      <c r="N217" s="421"/>
      <c r="O217" s="422"/>
      <c r="P217" s="422"/>
      <c r="Q217" s="422"/>
      <c r="R217" s="422"/>
      <c r="S217" s="422"/>
      <c r="T217" s="422"/>
      <c r="U217" s="422"/>
      <c r="V217" s="422"/>
      <c r="W217" s="422"/>
      <c r="X217" s="422"/>
      <c r="Y217" s="422"/>
      <c r="Z217" s="422"/>
      <c r="AA217" s="422"/>
      <c r="AB217" s="422"/>
      <c r="AC217" s="422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185"/>
      <c r="AO217" s="185"/>
      <c r="AP217" s="185"/>
      <c r="AQ217" s="185"/>
      <c r="AR217" s="185"/>
      <c r="AS217" s="185"/>
      <c r="AT217" s="185"/>
      <c r="AU217" s="185"/>
      <c r="AV217" s="202"/>
      <c r="AW217" s="202"/>
      <c r="AX217" s="202"/>
      <c r="AY217" s="202"/>
      <c r="AZ217" s="202"/>
      <c r="BA217" s="202"/>
      <c r="BB217" s="202"/>
      <c r="BC217" s="202"/>
      <c r="BD217" s="185"/>
      <c r="BE217" s="183"/>
      <c r="BF217" s="183"/>
      <c r="BG217" s="183"/>
      <c r="BH217" s="183"/>
      <c r="BI217" s="183"/>
      <c r="BJ217" s="183"/>
      <c r="BK217" s="183"/>
      <c r="BL217" s="183"/>
      <c r="BM217" s="183"/>
      <c r="BN217" s="183"/>
      <c r="BO217" s="183"/>
      <c r="BP217" s="183"/>
      <c r="BQ217" s="183"/>
      <c r="BR217" s="183"/>
      <c r="BS217" s="183"/>
      <c r="BT217" s="183"/>
      <c r="BU217" s="183"/>
      <c r="BV217" s="183"/>
      <c r="BW217" s="183"/>
      <c r="BX217" s="183"/>
      <c r="BY217" s="183"/>
      <c r="BZ217" s="183"/>
      <c r="CA217" s="183"/>
      <c r="CB217" s="183"/>
      <c r="CC217" s="183"/>
      <c r="CD217" s="183"/>
      <c r="CE217" s="183"/>
      <c r="CF217" s="186"/>
      <c r="CG217" s="30"/>
      <c r="CH217" s="30"/>
      <c r="CI217" s="30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79"/>
      <c r="DC217" s="41"/>
      <c r="DD217" s="14"/>
      <c r="DE217" s="14"/>
      <c r="DF217" s="14"/>
      <c r="DG217" s="14"/>
      <c r="DH217" s="14"/>
      <c r="DI217" s="14"/>
      <c r="DJ217" s="14"/>
      <c r="DK217" s="14"/>
      <c r="DL217" s="14"/>
    </row>
    <row r="218" spans="3:116" s="3" customFormat="1" ht="8.1" customHeight="1">
      <c r="D218" s="183"/>
      <c r="E218" s="421"/>
      <c r="F218" s="421"/>
      <c r="G218" s="421"/>
      <c r="H218" s="421"/>
      <c r="I218" s="421"/>
      <c r="J218" s="421"/>
      <c r="K218" s="421"/>
      <c r="L218" s="421"/>
      <c r="M218" s="421"/>
      <c r="N218" s="421"/>
      <c r="O218" s="422"/>
      <c r="P218" s="422"/>
      <c r="Q218" s="422"/>
      <c r="R218" s="422"/>
      <c r="S218" s="422"/>
      <c r="T218" s="422"/>
      <c r="U218" s="422"/>
      <c r="V218" s="422"/>
      <c r="W218" s="422"/>
      <c r="X218" s="422"/>
      <c r="Y218" s="422"/>
      <c r="Z218" s="422"/>
      <c r="AA218" s="422"/>
      <c r="AB218" s="422"/>
      <c r="AC218" s="422"/>
      <c r="AD218" s="185"/>
      <c r="AE218" s="185"/>
      <c r="AF218" s="185"/>
      <c r="AG218" s="185"/>
      <c r="AH218" s="185"/>
      <c r="AI218" s="185"/>
      <c r="AJ218" s="185"/>
      <c r="AK218" s="185"/>
      <c r="AL218" s="185"/>
      <c r="AM218" s="185"/>
      <c r="AN218" s="185"/>
      <c r="AO218" s="185"/>
      <c r="AP218" s="185"/>
      <c r="AQ218" s="185"/>
      <c r="AR218" s="185"/>
      <c r="AS218" s="185"/>
      <c r="AT218" s="185"/>
      <c r="AU218" s="185"/>
      <c r="AV218" s="202"/>
      <c r="AW218" s="202"/>
      <c r="AX218" s="202"/>
      <c r="AY218" s="202"/>
      <c r="AZ218" s="202"/>
      <c r="BA218" s="202"/>
      <c r="BB218" s="202"/>
      <c r="BC218" s="202"/>
      <c r="BD218" s="185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183"/>
      <c r="BQ218" s="183"/>
      <c r="BR218" s="183"/>
      <c r="BS218" s="183"/>
      <c r="BT218" s="183"/>
      <c r="BU218" s="183"/>
      <c r="BV218" s="183"/>
      <c r="BW218" s="183"/>
      <c r="BX218" s="183"/>
      <c r="BY218" s="183"/>
      <c r="BZ218" s="183"/>
      <c r="CA218" s="183"/>
      <c r="CB218" s="183"/>
      <c r="CC218" s="183"/>
      <c r="CD218" s="183"/>
      <c r="CE218" s="183"/>
      <c r="CF218" s="186"/>
      <c r="CG218" s="30"/>
      <c r="CH218" s="30"/>
      <c r="CI218" s="30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79"/>
      <c r="DC218" s="41"/>
      <c r="DD218" s="14"/>
      <c r="DE218" s="14"/>
      <c r="DF218" s="14"/>
      <c r="DG218" s="14"/>
      <c r="DH218" s="14"/>
      <c r="DI218" s="14"/>
      <c r="DJ218" s="14"/>
      <c r="DK218" s="14"/>
      <c r="DL218" s="14"/>
    </row>
    <row r="219" spans="3:116" s="3" customFormat="1" ht="8.1" customHeight="1">
      <c r="D219" s="183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2"/>
      <c r="P219" s="422"/>
      <c r="Q219" s="422"/>
      <c r="R219" s="422"/>
      <c r="S219" s="422"/>
      <c r="T219" s="422"/>
      <c r="U219" s="422"/>
      <c r="V219" s="422"/>
      <c r="W219" s="422"/>
      <c r="X219" s="422"/>
      <c r="Y219" s="422"/>
      <c r="Z219" s="422"/>
      <c r="AA219" s="422"/>
      <c r="AB219" s="422"/>
      <c r="AC219" s="422"/>
      <c r="AD219" s="185"/>
      <c r="AE219" s="185"/>
      <c r="AF219" s="185"/>
      <c r="AG219" s="185"/>
      <c r="AH219" s="185"/>
      <c r="AI219" s="185"/>
      <c r="AJ219" s="185"/>
      <c r="AK219" s="185"/>
      <c r="AL219" s="185"/>
      <c r="AM219" s="185"/>
      <c r="AN219" s="185"/>
      <c r="AO219" s="185"/>
      <c r="AP219" s="185"/>
      <c r="AQ219" s="185"/>
      <c r="AR219" s="185"/>
      <c r="AS219" s="185"/>
      <c r="AT219" s="185"/>
      <c r="AU219" s="185"/>
      <c r="AV219" s="202"/>
      <c r="AW219" s="202"/>
      <c r="AX219" s="202"/>
      <c r="AY219" s="202"/>
      <c r="AZ219" s="202"/>
      <c r="BA219" s="202"/>
      <c r="BB219" s="202"/>
      <c r="BC219" s="202"/>
      <c r="BD219" s="185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183"/>
      <c r="BQ219" s="183"/>
      <c r="BR219" s="183"/>
      <c r="BS219" s="183"/>
      <c r="BT219" s="183"/>
      <c r="BU219" s="183"/>
      <c r="BV219" s="183"/>
      <c r="BW219" s="183"/>
      <c r="BX219" s="183"/>
      <c r="BY219" s="183"/>
      <c r="BZ219" s="183"/>
      <c r="CA219" s="183"/>
      <c r="CB219" s="183"/>
      <c r="CC219" s="183"/>
      <c r="CD219" s="183"/>
      <c r="CE219" s="183"/>
      <c r="CF219" s="186"/>
      <c r="CG219" s="30"/>
      <c r="CH219" s="30"/>
      <c r="CI219" s="30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79"/>
      <c r="DC219" s="41"/>
      <c r="DD219" s="14"/>
      <c r="DE219" s="14"/>
      <c r="DF219" s="14"/>
      <c r="DG219" s="14"/>
      <c r="DH219" s="14"/>
      <c r="DI219" s="14"/>
      <c r="DJ219" s="14"/>
      <c r="DK219" s="14"/>
      <c r="DL219" s="14"/>
    </row>
    <row r="220" spans="3:116" s="3" customFormat="1" ht="8.1" customHeight="1">
      <c r="D220" s="183"/>
      <c r="E220" s="421"/>
      <c r="F220" s="421"/>
      <c r="G220" s="421"/>
      <c r="H220" s="421"/>
      <c r="I220" s="421"/>
      <c r="J220" s="421"/>
      <c r="K220" s="421"/>
      <c r="L220" s="421"/>
      <c r="M220" s="421"/>
      <c r="N220" s="421"/>
      <c r="O220" s="410"/>
      <c r="P220" s="410"/>
      <c r="Q220" s="410"/>
      <c r="R220" s="410"/>
      <c r="S220" s="410"/>
      <c r="T220" s="410"/>
      <c r="U220" s="410"/>
      <c r="V220" s="410"/>
      <c r="W220" s="410"/>
      <c r="X220" s="410"/>
      <c r="Y220" s="410"/>
      <c r="Z220" s="410"/>
      <c r="AA220" s="410"/>
      <c r="AB220" s="410"/>
      <c r="AC220" s="410"/>
      <c r="AD220" s="185"/>
      <c r="AE220" s="185"/>
      <c r="AF220" s="185"/>
      <c r="AG220" s="185"/>
      <c r="AH220" s="185"/>
      <c r="AI220" s="185"/>
      <c r="AJ220" s="185"/>
      <c r="AK220" s="185"/>
      <c r="AL220" s="185"/>
      <c r="AM220" s="185"/>
      <c r="AN220" s="185"/>
      <c r="AO220" s="185"/>
      <c r="AP220" s="185"/>
      <c r="AQ220" s="185"/>
      <c r="AR220" s="185"/>
      <c r="AS220" s="185"/>
      <c r="AT220" s="185"/>
      <c r="AU220" s="185"/>
      <c r="AV220" s="202"/>
      <c r="AW220" s="202"/>
      <c r="AX220" s="202"/>
      <c r="AY220" s="202"/>
      <c r="AZ220" s="202"/>
      <c r="BA220" s="202"/>
      <c r="BB220" s="202"/>
      <c r="BC220" s="202"/>
      <c r="BD220" s="185"/>
      <c r="BE220" s="183"/>
      <c r="BF220" s="183"/>
      <c r="BG220" s="183"/>
      <c r="BH220" s="183"/>
      <c r="BI220" s="183"/>
      <c r="BJ220" s="183"/>
      <c r="BK220" s="183"/>
      <c r="BL220" s="183"/>
      <c r="BM220" s="183"/>
      <c r="BN220" s="183"/>
      <c r="BO220" s="183"/>
      <c r="BP220" s="183"/>
      <c r="BQ220" s="183"/>
      <c r="BR220" s="183"/>
      <c r="BS220" s="183"/>
      <c r="BT220" s="183"/>
      <c r="BU220" s="183"/>
      <c r="BV220" s="183"/>
      <c r="BW220" s="183"/>
      <c r="BX220" s="183"/>
      <c r="BY220" s="183"/>
      <c r="BZ220" s="183"/>
      <c r="CA220" s="183"/>
      <c r="CB220" s="183"/>
      <c r="CC220" s="183"/>
      <c r="CD220" s="183"/>
      <c r="CE220" s="183"/>
      <c r="CF220" s="186"/>
      <c r="CG220" s="30"/>
      <c r="CH220" s="30"/>
      <c r="CI220" s="30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79"/>
      <c r="DC220" s="41"/>
      <c r="DD220" s="14"/>
      <c r="DE220" s="14"/>
      <c r="DF220" s="14"/>
      <c r="DG220" s="14"/>
      <c r="DH220" s="14"/>
      <c r="DI220" s="14"/>
      <c r="DJ220" s="14"/>
      <c r="DK220" s="14"/>
      <c r="DL220" s="14"/>
    </row>
    <row r="221" spans="3:116" s="3" customFormat="1" ht="8.1" customHeight="1"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5"/>
      <c r="AE221" s="185"/>
      <c r="AF221" s="185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185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183"/>
      <c r="BQ221" s="183"/>
      <c r="BR221" s="183"/>
      <c r="BS221" s="183"/>
      <c r="BT221" s="183"/>
      <c r="BU221" s="183"/>
      <c r="BV221" s="183"/>
      <c r="BW221" s="183"/>
      <c r="BX221" s="183"/>
      <c r="BY221" s="183"/>
      <c r="BZ221" s="183"/>
      <c r="CA221" s="183"/>
      <c r="CB221" s="183"/>
      <c r="CC221" s="183"/>
      <c r="CD221" s="183"/>
      <c r="CE221" s="183"/>
      <c r="CF221" s="186"/>
      <c r="CG221" s="30"/>
      <c r="CH221" s="30"/>
      <c r="CI221" s="30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79"/>
      <c r="DC221" s="41"/>
      <c r="DD221" s="14"/>
      <c r="DE221" s="14"/>
      <c r="DF221" s="14"/>
      <c r="DG221" s="14"/>
      <c r="DH221" s="14"/>
      <c r="DI221" s="14"/>
      <c r="DJ221" s="14"/>
      <c r="DK221" s="14"/>
      <c r="DL221" s="14"/>
    </row>
    <row r="222" spans="3:116" s="3" customFormat="1" ht="8.1" customHeight="1"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419"/>
      <c r="P222" s="419"/>
      <c r="Q222" s="419"/>
      <c r="R222" s="419"/>
      <c r="S222" s="419"/>
      <c r="T222" s="419"/>
      <c r="U222" s="419"/>
      <c r="V222" s="419"/>
      <c r="W222" s="419"/>
      <c r="X222" s="419"/>
      <c r="Y222" s="419"/>
      <c r="Z222" s="419"/>
      <c r="AA222" s="419"/>
      <c r="AB222" s="419"/>
      <c r="AC222" s="419"/>
      <c r="AD222" s="185"/>
      <c r="AE222" s="185"/>
      <c r="AF222" s="185"/>
      <c r="AG222" s="420"/>
      <c r="AH222" s="420"/>
      <c r="AI222" s="420"/>
      <c r="AJ222" s="420"/>
      <c r="AK222" s="420"/>
      <c r="AL222" s="420"/>
      <c r="AM222" s="420"/>
      <c r="AN222" s="420"/>
      <c r="AO222" s="420"/>
      <c r="AP222" s="420"/>
      <c r="AQ222" s="420"/>
      <c r="AR222" s="420"/>
      <c r="AS222" s="420"/>
      <c r="AT222" s="420"/>
      <c r="AU222" s="420"/>
      <c r="AV222" s="420"/>
      <c r="AW222" s="420"/>
      <c r="AX222" s="420"/>
      <c r="AY222" s="420"/>
      <c r="AZ222" s="420"/>
      <c r="BA222" s="420"/>
      <c r="BB222" s="420"/>
      <c r="BC222" s="420"/>
      <c r="BD222" s="185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183"/>
      <c r="BQ222" s="183"/>
      <c r="BR222" s="183"/>
      <c r="BS222" s="183"/>
      <c r="BT222" s="183"/>
      <c r="BU222" s="183"/>
      <c r="BV222" s="183"/>
      <c r="BW222" s="183"/>
      <c r="BX222" s="183"/>
      <c r="BY222" s="183"/>
      <c r="BZ222" s="183"/>
      <c r="CA222" s="183"/>
      <c r="CB222" s="183"/>
      <c r="CC222" s="183"/>
      <c r="CD222" s="183"/>
      <c r="CE222" s="183"/>
      <c r="CF222" s="186"/>
      <c r="CG222" s="30"/>
      <c r="CH222" s="30"/>
      <c r="CI222" s="30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79"/>
      <c r="DC222" s="41"/>
      <c r="DD222" s="14"/>
      <c r="DE222" s="14"/>
      <c r="DF222" s="14"/>
      <c r="DG222" s="14"/>
      <c r="DH222" s="14"/>
      <c r="DI222" s="14"/>
      <c r="DJ222" s="14"/>
      <c r="DK222" s="14"/>
      <c r="DL222" s="14"/>
    </row>
    <row r="223" spans="3:116" s="3" customFormat="1" ht="8.1" customHeight="1"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419"/>
      <c r="P223" s="419"/>
      <c r="Q223" s="419"/>
      <c r="R223" s="419"/>
      <c r="S223" s="419"/>
      <c r="T223" s="419"/>
      <c r="U223" s="419"/>
      <c r="V223" s="419"/>
      <c r="W223" s="419"/>
      <c r="X223" s="419"/>
      <c r="Y223" s="419"/>
      <c r="Z223" s="419"/>
      <c r="AA223" s="419"/>
      <c r="AB223" s="419"/>
      <c r="AC223" s="419"/>
      <c r="AD223" s="185"/>
      <c r="AE223" s="185"/>
      <c r="AF223" s="185"/>
      <c r="AG223" s="420"/>
      <c r="AH223" s="420"/>
      <c r="AI223" s="420"/>
      <c r="AJ223" s="420"/>
      <c r="AK223" s="420"/>
      <c r="AL223" s="420"/>
      <c r="AM223" s="420"/>
      <c r="AN223" s="420"/>
      <c r="AO223" s="420"/>
      <c r="AP223" s="420"/>
      <c r="AQ223" s="420"/>
      <c r="AR223" s="420"/>
      <c r="AS223" s="420"/>
      <c r="AT223" s="420"/>
      <c r="AU223" s="420"/>
      <c r="AV223" s="420"/>
      <c r="AW223" s="420"/>
      <c r="AX223" s="420"/>
      <c r="AY223" s="420"/>
      <c r="AZ223" s="420"/>
      <c r="BA223" s="420"/>
      <c r="BB223" s="420"/>
      <c r="BC223" s="420"/>
      <c r="BD223" s="185"/>
      <c r="BE223" s="183"/>
      <c r="BF223" s="183"/>
      <c r="BG223" s="183"/>
      <c r="BH223" s="183"/>
      <c r="BI223" s="183"/>
      <c r="BJ223" s="183"/>
      <c r="BK223" s="183"/>
      <c r="BL223" s="183"/>
      <c r="BM223" s="183"/>
      <c r="BN223" s="183"/>
      <c r="BO223" s="183"/>
      <c r="BP223" s="183"/>
      <c r="BQ223" s="183"/>
      <c r="BR223" s="183"/>
      <c r="BS223" s="183"/>
      <c r="BT223" s="183"/>
      <c r="BU223" s="183"/>
      <c r="BV223" s="183"/>
      <c r="BW223" s="183"/>
      <c r="BX223" s="183"/>
      <c r="BY223" s="183"/>
      <c r="BZ223" s="183"/>
      <c r="CA223" s="183"/>
      <c r="CB223" s="183"/>
      <c r="CC223" s="183"/>
      <c r="CD223" s="183"/>
      <c r="CE223" s="183"/>
      <c r="CF223" s="186"/>
      <c r="CG223" s="30"/>
      <c r="CH223" s="30"/>
      <c r="CI223" s="30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79"/>
      <c r="DC223" s="41"/>
      <c r="DD223" s="14"/>
      <c r="DE223" s="14"/>
      <c r="DF223" s="14"/>
      <c r="DG223" s="14"/>
      <c r="DH223" s="14"/>
      <c r="DI223" s="14"/>
      <c r="DJ223" s="14"/>
      <c r="DK223" s="14"/>
      <c r="DL223" s="14"/>
    </row>
    <row r="224" spans="3:116" s="3" customFormat="1" ht="8.1" customHeight="1">
      <c r="D224" s="183"/>
      <c r="E224" s="415"/>
      <c r="F224" s="415"/>
      <c r="G224" s="415"/>
      <c r="H224" s="415"/>
      <c r="I224" s="415"/>
      <c r="J224" s="415"/>
      <c r="K224" s="415"/>
      <c r="L224" s="415"/>
      <c r="M224" s="415"/>
      <c r="N224" s="415"/>
      <c r="O224" s="409"/>
      <c r="P224" s="409"/>
      <c r="Q224" s="409"/>
      <c r="R224" s="409"/>
      <c r="S224" s="409"/>
      <c r="T224" s="409"/>
      <c r="U224" s="409"/>
      <c r="V224" s="409"/>
      <c r="W224" s="409"/>
      <c r="X224" s="409"/>
      <c r="Y224" s="409"/>
      <c r="Z224" s="409"/>
      <c r="AA224" s="409"/>
      <c r="AB224" s="409"/>
      <c r="AC224" s="409"/>
      <c r="AD224" s="185"/>
      <c r="AE224" s="185"/>
      <c r="AF224" s="185"/>
      <c r="AG224" s="409"/>
      <c r="AH224" s="409"/>
      <c r="AI224" s="409"/>
      <c r="AJ224" s="409"/>
      <c r="AK224" s="409"/>
      <c r="AL224" s="414"/>
      <c r="AM224" s="414"/>
      <c r="AN224" s="414"/>
      <c r="AO224" s="414"/>
      <c r="AP224" s="414"/>
      <c r="AQ224" s="414"/>
      <c r="AR224" s="414"/>
      <c r="AS224" s="414"/>
      <c r="AT224" s="414"/>
      <c r="AU224" s="414"/>
      <c r="AV224" s="414"/>
      <c r="AW224" s="414"/>
      <c r="AX224" s="414"/>
      <c r="AY224" s="414"/>
      <c r="AZ224" s="414"/>
      <c r="BA224" s="414"/>
      <c r="BB224" s="414"/>
      <c r="BC224" s="414"/>
      <c r="BD224" s="415"/>
      <c r="BE224" s="409"/>
      <c r="BF224" s="409"/>
      <c r="BG224" s="409"/>
      <c r="BH224" s="409"/>
      <c r="BI224" s="414"/>
      <c r="BJ224" s="414"/>
      <c r="BK224" s="414"/>
      <c r="BL224" s="414"/>
      <c r="BM224" s="201"/>
      <c r="BN224" s="414"/>
      <c r="BO224" s="414"/>
      <c r="BP224" s="414"/>
      <c r="BQ224" s="414"/>
      <c r="BR224" s="183"/>
      <c r="BS224" s="183"/>
      <c r="BT224" s="183"/>
      <c r="BU224" s="183"/>
      <c r="BV224" s="183"/>
      <c r="BW224" s="183"/>
      <c r="BX224" s="183"/>
      <c r="BY224" s="183"/>
      <c r="BZ224" s="183"/>
      <c r="CA224" s="183"/>
      <c r="CB224" s="183"/>
      <c r="CC224" s="183"/>
      <c r="CD224" s="183"/>
      <c r="CE224" s="183"/>
      <c r="CF224" s="186"/>
      <c r="CG224" s="30"/>
      <c r="CH224" s="30"/>
      <c r="CI224" s="30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79"/>
      <c r="DC224" s="41"/>
      <c r="DD224" s="14"/>
      <c r="DE224" s="14"/>
      <c r="DF224" s="14"/>
      <c r="DG224" s="14"/>
      <c r="DH224" s="14"/>
      <c r="DI224" s="14"/>
      <c r="DJ224" s="14"/>
      <c r="DK224" s="14"/>
      <c r="DL224" s="14"/>
    </row>
    <row r="225" spans="4:116" s="3" customFormat="1" ht="8.1" customHeight="1">
      <c r="D225" s="183"/>
      <c r="E225" s="415"/>
      <c r="F225" s="415"/>
      <c r="G225" s="415"/>
      <c r="H225" s="415"/>
      <c r="I225" s="415"/>
      <c r="J225" s="415"/>
      <c r="K225" s="415"/>
      <c r="L225" s="415"/>
      <c r="M225" s="415"/>
      <c r="N225" s="415"/>
      <c r="O225" s="409"/>
      <c r="P225" s="409"/>
      <c r="Q225" s="409"/>
      <c r="R225" s="409"/>
      <c r="S225" s="409"/>
      <c r="T225" s="409"/>
      <c r="U225" s="409"/>
      <c r="V225" s="409"/>
      <c r="W225" s="409"/>
      <c r="X225" s="409"/>
      <c r="Y225" s="409"/>
      <c r="Z225" s="409"/>
      <c r="AA225" s="409"/>
      <c r="AB225" s="409"/>
      <c r="AC225" s="409"/>
      <c r="AD225" s="185"/>
      <c r="AE225" s="185"/>
      <c r="AF225" s="185"/>
      <c r="AG225" s="409"/>
      <c r="AH225" s="409"/>
      <c r="AI225" s="409"/>
      <c r="AJ225" s="409"/>
      <c r="AK225" s="409"/>
      <c r="AL225" s="412"/>
      <c r="AM225" s="412"/>
      <c r="AN225" s="412"/>
      <c r="AO225" s="412"/>
      <c r="AP225" s="412"/>
      <c r="AQ225" s="412"/>
      <c r="AR225" s="412"/>
      <c r="AS225" s="412"/>
      <c r="AT225" s="412"/>
      <c r="AU225" s="412"/>
      <c r="AV225" s="412"/>
      <c r="AW225" s="412"/>
      <c r="AX225" s="412"/>
      <c r="AY225" s="412"/>
      <c r="AZ225" s="412"/>
      <c r="BA225" s="412"/>
      <c r="BB225" s="412"/>
      <c r="BC225" s="412"/>
      <c r="BD225" s="409"/>
      <c r="BE225" s="409"/>
      <c r="BF225" s="409"/>
      <c r="BG225" s="409"/>
      <c r="BH225" s="409"/>
      <c r="BI225" s="412"/>
      <c r="BJ225" s="412"/>
      <c r="BK225" s="412"/>
      <c r="BL225" s="412"/>
      <c r="BM225" s="412"/>
      <c r="BN225" s="412"/>
      <c r="BO225" s="412"/>
      <c r="BP225" s="412"/>
      <c r="BQ225" s="412"/>
      <c r="BR225" s="183"/>
      <c r="BS225" s="183"/>
      <c r="BT225" s="183"/>
      <c r="BU225" s="183"/>
      <c r="BV225" s="183"/>
      <c r="BW225" s="183"/>
      <c r="BX225" s="183"/>
      <c r="BY225" s="183"/>
      <c r="BZ225" s="183"/>
      <c r="CA225" s="183"/>
      <c r="CB225" s="183"/>
      <c r="CC225" s="183"/>
      <c r="CD225" s="183"/>
      <c r="CE225" s="183"/>
      <c r="CF225" s="186"/>
      <c r="CG225" s="30"/>
      <c r="CH225" s="30"/>
      <c r="CI225" s="30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79"/>
      <c r="DC225" s="41"/>
      <c r="DD225" s="14"/>
      <c r="DE225" s="14"/>
      <c r="DF225" s="14"/>
      <c r="DG225" s="14"/>
      <c r="DH225" s="14"/>
      <c r="DI225" s="14"/>
      <c r="DJ225" s="14"/>
      <c r="DK225" s="14"/>
      <c r="DL225" s="14"/>
    </row>
    <row r="226" spans="4:116" s="3" customFormat="1" ht="8.1" customHeight="1">
      <c r="D226" s="183"/>
      <c r="E226" s="415"/>
      <c r="F226" s="415"/>
      <c r="G226" s="415"/>
      <c r="H226" s="415"/>
      <c r="I226" s="415"/>
      <c r="J226" s="415"/>
      <c r="K226" s="415"/>
      <c r="L226" s="415"/>
      <c r="M226" s="415"/>
      <c r="N226" s="415"/>
      <c r="O226" s="411"/>
      <c r="P226" s="411"/>
      <c r="Q226" s="411"/>
      <c r="R226" s="411"/>
      <c r="S226" s="411"/>
      <c r="T226" s="411"/>
      <c r="U226" s="411"/>
      <c r="V226" s="411"/>
      <c r="W226" s="411"/>
      <c r="X226" s="411"/>
      <c r="Y226" s="411"/>
      <c r="Z226" s="411"/>
      <c r="AA226" s="411"/>
      <c r="AB226" s="411"/>
      <c r="AC226" s="411"/>
      <c r="AD226" s="185"/>
      <c r="AE226" s="185"/>
      <c r="AF226" s="185"/>
      <c r="AG226" s="409"/>
      <c r="AH226" s="409"/>
      <c r="AI226" s="409"/>
      <c r="AJ226" s="409"/>
      <c r="AK226" s="409"/>
      <c r="AL226" s="412"/>
      <c r="AM226" s="412"/>
      <c r="AN226" s="412"/>
      <c r="AO226" s="412"/>
      <c r="AP226" s="412"/>
      <c r="AQ226" s="412"/>
      <c r="AR226" s="412"/>
      <c r="AS226" s="412"/>
      <c r="AT226" s="412"/>
      <c r="AU226" s="412"/>
      <c r="AV226" s="412"/>
      <c r="AW226" s="412"/>
      <c r="AX226" s="412"/>
      <c r="AY226" s="412"/>
      <c r="AZ226" s="412"/>
      <c r="BA226" s="412"/>
      <c r="BB226" s="412"/>
      <c r="BC226" s="412"/>
      <c r="BD226" s="409"/>
      <c r="BE226" s="409"/>
      <c r="BF226" s="409"/>
      <c r="BG226" s="409"/>
      <c r="BH226" s="409"/>
      <c r="BI226" s="412"/>
      <c r="BJ226" s="412"/>
      <c r="BK226" s="412"/>
      <c r="BL226" s="412"/>
      <c r="BM226" s="412"/>
      <c r="BN226" s="412"/>
      <c r="BO226" s="412"/>
      <c r="BP226" s="412"/>
      <c r="BQ226" s="412"/>
      <c r="BR226" s="183"/>
      <c r="BS226" s="183"/>
      <c r="BT226" s="183"/>
      <c r="BU226" s="183"/>
      <c r="BV226" s="183"/>
      <c r="BW226" s="183"/>
      <c r="BX226" s="183"/>
      <c r="BY226" s="183"/>
      <c r="BZ226" s="183"/>
      <c r="CA226" s="183"/>
      <c r="CB226" s="183"/>
      <c r="CC226" s="183"/>
      <c r="CD226" s="183"/>
      <c r="CE226" s="183"/>
      <c r="CF226" s="186"/>
      <c r="CG226" s="30"/>
      <c r="CH226" s="30"/>
      <c r="CI226" s="30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79"/>
      <c r="DC226" s="41"/>
      <c r="DD226" s="14"/>
      <c r="DE226" s="14"/>
      <c r="DF226" s="14"/>
      <c r="DG226" s="14"/>
      <c r="DH226" s="14"/>
      <c r="DI226" s="14"/>
      <c r="DJ226" s="14"/>
      <c r="DK226" s="14"/>
      <c r="DL226" s="14"/>
    </row>
    <row r="227" spans="4:116" s="3" customFormat="1" ht="8.1" customHeight="1">
      <c r="D227" s="183"/>
      <c r="E227" s="415"/>
      <c r="F227" s="415"/>
      <c r="G227" s="415"/>
      <c r="H227" s="415"/>
      <c r="I227" s="415"/>
      <c r="J227" s="415"/>
      <c r="K227" s="415"/>
      <c r="L227" s="415"/>
      <c r="M227" s="415"/>
      <c r="N227" s="415"/>
      <c r="O227" s="411"/>
      <c r="P227" s="411"/>
      <c r="Q227" s="411"/>
      <c r="R227" s="411"/>
      <c r="S227" s="411"/>
      <c r="T227" s="411"/>
      <c r="U227" s="411"/>
      <c r="V227" s="411"/>
      <c r="W227" s="411"/>
      <c r="X227" s="411"/>
      <c r="Y227" s="411"/>
      <c r="Z227" s="411"/>
      <c r="AA227" s="411"/>
      <c r="AB227" s="411"/>
      <c r="AC227" s="411"/>
      <c r="AD227" s="185"/>
      <c r="AE227" s="185"/>
      <c r="AF227" s="185"/>
      <c r="AG227" s="413"/>
      <c r="AH227" s="413"/>
      <c r="AI227" s="413"/>
      <c r="AJ227" s="412"/>
      <c r="AK227" s="412"/>
      <c r="AL227" s="412"/>
      <c r="AM227" s="412"/>
      <c r="AN227" s="412"/>
      <c r="AO227" s="412"/>
      <c r="AP227" s="412"/>
      <c r="AQ227" s="412"/>
      <c r="AR227" s="412"/>
      <c r="AS227" s="412"/>
      <c r="AT227" s="412"/>
      <c r="AU227" s="412"/>
      <c r="AV227" s="185"/>
      <c r="AW227" s="185"/>
      <c r="AX227" s="185"/>
      <c r="AY227" s="185"/>
      <c r="AZ227" s="185"/>
      <c r="BA227" s="185"/>
      <c r="BB227" s="185"/>
      <c r="BC227" s="185"/>
      <c r="BD227" s="183"/>
      <c r="BE227" s="183"/>
      <c r="BF227" s="183"/>
      <c r="BG227" s="183"/>
      <c r="BH227" s="183"/>
      <c r="BI227" s="183"/>
      <c r="BJ227" s="183"/>
      <c r="BK227" s="183"/>
      <c r="BL227" s="183"/>
      <c r="BM227" s="183"/>
      <c r="BN227" s="183"/>
      <c r="BO227" s="183"/>
      <c r="BP227" s="183"/>
      <c r="BQ227" s="183"/>
      <c r="BR227" s="183"/>
      <c r="BS227" s="183"/>
      <c r="BT227" s="183"/>
      <c r="BU227" s="183"/>
      <c r="BV227" s="183"/>
      <c r="BW227" s="183"/>
      <c r="BX227" s="183"/>
      <c r="BY227" s="183"/>
      <c r="BZ227" s="183"/>
      <c r="CA227" s="183"/>
      <c r="CB227" s="183"/>
      <c r="CC227" s="183"/>
      <c r="CD227" s="183"/>
      <c r="CE227" s="183"/>
      <c r="CF227" s="186"/>
      <c r="CG227" s="30"/>
      <c r="CH227" s="30"/>
      <c r="CI227" s="30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79"/>
      <c r="DC227" s="41"/>
      <c r="DD227" s="14"/>
      <c r="DE227" s="14"/>
      <c r="DF227" s="14"/>
      <c r="DG227" s="14"/>
      <c r="DH227" s="14"/>
      <c r="DI227" s="14"/>
      <c r="DJ227" s="14"/>
      <c r="DK227" s="14"/>
      <c r="DL227" s="14"/>
    </row>
    <row r="228" spans="4:116" s="3" customFormat="1" ht="8.1" customHeight="1">
      <c r="D228" s="183"/>
      <c r="E228" s="409"/>
      <c r="F228" s="409"/>
      <c r="G228" s="409"/>
      <c r="H228" s="409"/>
      <c r="I228" s="409"/>
      <c r="J228" s="409"/>
      <c r="K228" s="409"/>
      <c r="L228" s="409"/>
      <c r="M228" s="409"/>
      <c r="N228" s="409"/>
      <c r="O228" s="409"/>
      <c r="P228" s="409"/>
      <c r="Q228" s="409"/>
      <c r="R228" s="409"/>
      <c r="S228" s="409"/>
      <c r="T228" s="409"/>
      <c r="U228" s="409"/>
      <c r="V228" s="409"/>
      <c r="W228" s="409"/>
      <c r="X228" s="409"/>
      <c r="Y228" s="409"/>
      <c r="Z228" s="409"/>
      <c r="AA228" s="409"/>
      <c r="AB228" s="409"/>
      <c r="AC228" s="409"/>
      <c r="AD228" s="185"/>
      <c r="AE228" s="185"/>
      <c r="AF228" s="185"/>
      <c r="AG228" s="413"/>
      <c r="AH228" s="413"/>
      <c r="AI228" s="413"/>
      <c r="AJ228" s="410"/>
      <c r="AK228" s="410"/>
      <c r="AL228" s="410"/>
      <c r="AM228" s="410"/>
      <c r="AN228" s="410"/>
      <c r="AO228" s="410"/>
      <c r="AP228" s="410"/>
      <c r="AQ228" s="410"/>
      <c r="AR228" s="410"/>
      <c r="AS228" s="410"/>
      <c r="AT228" s="410"/>
      <c r="AU228" s="410"/>
      <c r="AV228" s="185"/>
      <c r="AW228" s="185"/>
      <c r="AX228" s="185"/>
      <c r="AY228" s="185"/>
      <c r="AZ228" s="185"/>
      <c r="BA228" s="185"/>
      <c r="BB228" s="185"/>
      <c r="BC228" s="185"/>
      <c r="BD228" s="185"/>
      <c r="BE228" s="183"/>
      <c r="BF228" s="183"/>
      <c r="BG228" s="183"/>
      <c r="BH228" s="183"/>
      <c r="BI228" s="183"/>
      <c r="BJ228" s="183"/>
      <c r="BK228" s="183"/>
      <c r="BL228" s="183"/>
      <c r="BM228" s="183"/>
      <c r="BN228" s="183"/>
      <c r="BO228" s="183"/>
      <c r="BP228" s="183"/>
      <c r="BQ228" s="183"/>
      <c r="BR228" s="183"/>
      <c r="BS228" s="183"/>
      <c r="BT228" s="183"/>
      <c r="BU228" s="183"/>
      <c r="BV228" s="183"/>
      <c r="BW228" s="183"/>
      <c r="BX228" s="183"/>
      <c r="BY228" s="183"/>
      <c r="BZ228" s="183"/>
      <c r="CA228" s="183"/>
      <c r="CB228" s="183"/>
      <c r="CC228" s="183"/>
      <c r="CD228" s="183"/>
      <c r="CE228" s="183"/>
      <c r="CF228" s="186"/>
      <c r="CG228" s="30"/>
      <c r="CH228" s="30"/>
      <c r="CI228" s="30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79"/>
      <c r="DC228" s="41"/>
      <c r="DD228" s="14"/>
      <c r="DE228" s="14"/>
      <c r="DF228" s="14"/>
      <c r="DG228" s="14"/>
      <c r="DH228" s="14"/>
      <c r="DI228" s="14"/>
      <c r="DJ228" s="14"/>
      <c r="DK228" s="14"/>
      <c r="DL228" s="14"/>
    </row>
    <row r="229" spans="4:116" s="3" customFormat="1" ht="8.1" customHeight="1">
      <c r="D229" s="183"/>
      <c r="E229" s="409"/>
      <c r="F229" s="409"/>
      <c r="G229" s="409"/>
      <c r="H229" s="409"/>
      <c r="I229" s="409"/>
      <c r="J229" s="409"/>
      <c r="K229" s="409"/>
      <c r="L229" s="409"/>
      <c r="M229" s="409"/>
      <c r="N229" s="409"/>
      <c r="O229" s="409"/>
      <c r="P229" s="409"/>
      <c r="Q229" s="409"/>
      <c r="R229" s="409"/>
      <c r="S229" s="409"/>
      <c r="T229" s="409"/>
      <c r="U229" s="409"/>
      <c r="V229" s="409"/>
      <c r="W229" s="409"/>
      <c r="X229" s="409"/>
      <c r="Y229" s="409"/>
      <c r="Z229" s="409"/>
      <c r="AA229" s="409"/>
      <c r="AB229" s="409"/>
      <c r="AC229" s="409"/>
      <c r="AD229" s="185"/>
      <c r="AE229" s="185"/>
      <c r="AF229" s="185"/>
      <c r="AG229" s="413"/>
      <c r="AH229" s="413"/>
      <c r="AI229" s="413"/>
      <c r="AJ229" s="410"/>
      <c r="AK229" s="410"/>
      <c r="AL229" s="410"/>
      <c r="AM229" s="410"/>
      <c r="AN229" s="410"/>
      <c r="AO229" s="410"/>
      <c r="AP229" s="410"/>
      <c r="AQ229" s="410"/>
      <c r="AR229" s="410"/>
      <c r="AS229" s="410"/>
      <c r="AT229" s="410"/>
      <c r="AU229" s="410"/>
      <c r="AV229" s="185"/>
      <c r="AW229" s="185"/>
      <c r="AX229" s="185"/>
      <c r="AY229" s="185"/>
      <c r="AZ229" s="185"/>
      <c r="BA229" s="185"/>
      <c r="BB229" s="185"/>
      <c r="BC229" s="185"/>
      <c r="BD229" s="185"/>
      <c r="BE229" s="215"/>
      <c r="BF229" s="185"/>
      <c r="BG229" s="185"/>
      <c r="BH229" s="185"/>
      <c r="BI229" s="185"/>
      <c r="BJ229" s="185"/>
      <c r="BK229" s="185"/>
      <c r="BL229" s="185"/>
      <c r="BM229" s="185"/>
      <c r="BN229" s="185"/>
      <c r="BO229" s="185"/>
      <c r="BP229" s="185"/>
      <c r="BQ229" s="185"/>
      <c r="BR229" s="185"/>
      <c r="BS229" s="185"/>
      <c r="BT229" s="185"/>
      <c r="BU229" s="185"/>
      <c r="BV229" s="185"/>
      <c r="BW229" s="185"/>
      <c r="BX229" s="185"/>
      <c r="BY229" s="185"/>
      <c r="BZ229" s="185"/>
      <c r="CA229" s="185"/>
      <c r="CB229" s="185"/>
      <c r="CC229" s="183"/>
      <c r="CD229" s="183"/>
      <c r="CE229" s="183"/>
      <c r="CF229" s="186"/>
      <c r="CG229" s="30"/>
      <c r="CH229" s="30"/>
      <c r="CI229" s="30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79"/>
      <c r="DC229" s="41"/>
      <c r="DD229" s="14"/>
      <c r="DE229" s="14"/>
      <c r="DF229" s="14"/>
      <c r="DG229" s="14"/>
      <c r="DH229" s="14"/>
      <c r="DI229" s="14"/>
      <c r="DJ229" s="14"/>
      <c r="DK229" s="14"/>
      <c r="DL229" s="14"/>
    </row>
    <row r="230" spans="4:116" s="3" customFormat="1" ht="8.1" customHeight="1">
      <c r="D230" s="183"/>
      <c r="E230" s="409"/>
      <c r="F230" s="409"/>
      <c r="G230" s="409"/>
      <c r="H230" s="409"/>
      <c r="I230" s="409"/>
      <c r="J230" s="409"/>
      <c r="K230" s="409"/>
      <c r="L230" s="409"/>
      <c r="M230" s="409"/>
      <c r="N230" s="409"/>
      <c r="O230" s="411"/>
      <c r="P230" s="411"/>
      <c r="Q230" s="411"/>
      <c r="R230" s="411"/>
      <c r="S230" s="411"/>
      <c r="T230" s="411"/>
      <c r="U230" s="411"/>
      <c r="V230" s="411"/>
      <c r="W230" s="411"/>
      <c r="X230" s="411"/>
      <c r="Y230" s="411"/>
      <c r="Z230" s="411"/>
      <c r="AA230" s="411"/>
      <c r="AB230" s="411"/>
      <c r="AC230" s="411"/>
      <c r="AD230" s="185"/>
      <c r="AE230" s="185"/>
      <c r="AF230" s="185"/>
      <c r="AG230" s="413"/>
      <c r="AH230" s="413"/>
      <c r="AI230" s="413"/>
      <c r="AJ230" s="410"/>
      <c r="AK230" s="410"/>
      <c r="AL230" s="410"/>
      <c r="AM230" s="410"/>
      <c r="AN230" s="410"/>
      <c r="AO230" s="410"/>
      <c r="AP230" s="410"/>
      <c r="AQ230" s="410"/>
      <c r="AR230" s="410"/>
      <c r="AS230" s="410"/>
      <c r="AT230" s="410"/>
      <c r="AU230" s="410"/>
      <c r="AV230" s="185"/>
      <c r="AW230" s="185"/>
      <c r="AX230" s="185"/>
      <c r="AY230" s="185"/>
      <c r="AZ230" s="185"/>
      <c r="BA230" s="185"/>
      <c r="BB230" s="185"/>
      <c r="BC230" s="185"/>
      <c r="BD230" s="185"/>
      <c r="BE230" s="185"/>
      <c r="BF230" s="185"/>
      <c r="BG230" s="185"/>
      <c r="BH230" s="185"/>
      <c r="BI230" s="185"/>
      <c r="BJ230" s="185"/>
      <c r="BK230" s="185"/>
      <c r="BL230" s="185"/>
      <c r="BM230" s="185"/>
      <c r="BN230" s="185"/>
      <c r="BO230" s="185"/>
      <c r="BP230" s="185"/>
      <c r="BQ230" s="185"/>
      <c r="BR230" s="185"/>
      <c r="BS230" s="185"/>
      <c r="BT230" s="185"/>
      <c r="BU230" s="185"/>
      <c r="BV230" s="185"/>
      <c r="BW230" s="185"/>
      <c r="BX230" s="185"/>
      <c r="BY230" s="185"/>
      <c r="BZ230" s="185"/>
      <c r="CA230" s="185"/>
      <c r="CB230" s="185"/>
      <c r="CC230" s="183"/>
      <c r="CD230" s="183"/>
      <c r="CE230" s="183"/>
      <c r="CF230" s="186"/>
      <c r="CG230" s="30"/>
      <c r="CH230" s="30"/>
      <c r="CI230" s="30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79"/>
      <c r="DC230" s="41"/>
      <c r="DD230" s="14"/>
      <c r="DE230" s="14"/>
      <c r="DF230" s="14"/>
      <c r="DG230" s="14"/>
      <c r="DH230" s="14"/>
      <c r="DI230" s="14"/>
      <c r="DJ230" s="14"/>
      <c r="DK230" s="14"/>
      <c r="DL230" s="14"/>
    </row>
    <row r="231" spans="4:116" s="3" customFormat="1" ht="8.1" customHeight="1">
      <c r="D231" s="183"/>
      <c r="E231" s="409"/>
      <c r="F231" s="409"/>
      <c r="G231" s="409"/>
      <c r="H231" s="409"/>
      <c r="I231" s="409"/>
      <c r="J231" s="409"/>
      <c r="K231" s="409"/>
      <c r="L231" s="409"/>
      <c r="M231" s="409"/>
      <c r="N231" s="409"/>
      <c r="O231" s="411"/>
      <c r="P231" s="411"/>
      <c r="Q231" s="411"/>
      <c r="R231" s="411"/>
      <c r="S231" s="411"/>
      <c r="T231" s="411"/>
      <c r="U231" s="411"/>
      <c r="V231" s="411"/>
      <c r="W231" s="411"/>
      <c r="X231" s="411"/>
      <c r="Y231" s="411"/>
      <c r="Z231" s="411"/>
      <c r="AA231" s="411"/>
      <c r="AB231" s="411"/>
      <c r="AC231" s="411"/>
      <c r="AD231" s="185"/>
      <c r="AE231" s="185"/>
      <c r="AF231" s="185"/>
      <c r="AG231" s="413"/>
      <c r="AH231" s="413"/>
      <c r="AI231" s="413"/>
      <c r="AJ231" s="410"/>
      <c r="AK231" s="410"/>
      <c r="AL231" s="410"/>
      <c r="AM231" s="410"/>
      <c r="AN231" s="410"/>
      <c r="AO231" s="410"/>
      <c r="AP231" s="410"/>
      <c r="AQ231" s="410"/>
      <c r="AR231" s="410"/>
      <c r="AS231" s="410"/>
      <c r="AT231" s="410"/>
      <c r="AU231" s="410"/>
      <c r="AV231" s="185"/>
      <c r="AW231" s="185"/>
      <c r="AX231" s="185"/>
      <c r="AY231" s="185"/>
      <c r="AZ231" s="185"/>
      <c r="BA231" s="185"/>
      <c r="BB231" s="185"/>
      <c r="BC231" s="185"/>
      <c r="BD231" s="185"/>
      <c r="BE231" s="185"/>
      <c r="BF231" s="185"/>
      <c r="BG231" s="185"/>
      <c r="BH231" s="185"/>
      <c r="BI231" s="185"/>
      <c r="BJ231" s="185"/>
      <c r="BK231" s="185"/>
      <c r="BL231" s="185"/>
      <c r="BM231" s="185"/>
      <c r="BN231" s="185"/>
      <c r="BO231" s="185"/>
      <c r="BP231" s="185"/>
      <c r="BQ231" s="185"/>
      <c r="BR231" s="185"/>
      <c r="BS231" s="185"/>
      <c r="BT231" s="185"/>
      <c r="BU231" s="185"/>
      <c r="BV231" s="185"/>
      <c r="BW231" s="185"/>
      <c r="BX231" s="185"/>
      <c r="BY231" s="185"/>
      <c r="BZ231" s="185"/>
      <c r="CA231" s="185"/>
      <c r="CB231" s="185"/>
      <c r="CC231" s="183"/>
      <c r="CD231" s="183"/>
      <c r="CE231" s="183"/>
      <c r="CF231" s="186"/>
      <c r="CG231" s="30"/>
      <c r="CH231" s="30"/>
      <c r="CI231" s="30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79"/>
      <c r="DC231" s="41"/>
      <c r="DD231" s="14"/>
      <c r="DE231" s="14"/>
      <c r="DF231" s="14"/>
      <c r="DG231" s="14"/>
      <c r="DH231" s="14"/>
      <c r="DI231" s="14"/>
      <c r="DJ231" s="14"/>
      <c r="DK231" s="14"/>
      <c r="DL231" s="14"/>
    </row>
    <row r="232" spans="4:116" s="3" customFormat="1" ht="8.1" customHeight="1"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  <c r="AA232" s="183"/>
      <c r="AB232" s="183"/>
      <c r="AC232" s="183"/>
      <c r="AD232" s="185"/>
      <c r="AE232" s="185"/>
      <c r="AF232" s="185"/>
      <c r="AG232" s="185"/>
      <c r="AH232" s="185"/>
      <c r="AI232" s="185"/>
      <c r="AJ232" s="185"/>
      <c r="AK232" s="185"/>
      <c r="AL232" s="185"/>
      <c r="AM232" s="185"/>
      <c r="AN232" s="185"/>
      <c r="AO232" s="185"/>
      <c r="AP232" s="185"/>
      <c r="AQ232" s="185"/>
      <c r="AR232" s="185"/>
      <c r="AS232" s="185"/>
      <c r="AT232" s="185"/>
      <c r="AU232" s="185"/>
      <c r="AV232" s="185"/>
      <c r="AW232" s="185"/>
      <c r="AX232" s="185"/>
      <c r="AY232" s="185"/>
      <c r="AZ232" s="185"/>
      <c r="BA232" s="185"/>
      <c r="BB232" s="185"/>
      <c r="BC232" s="185"/>
      <c r="BD232" s="185"/>
      <c r="BE232" s="185"/>
      <c r="BF232" s="185"/>
      <c r="BG232" s="185"/>
      <c r="BH232" s="185"/>
      <c r="BI232" s="185"/>
      <c r="BJ232" s="185"/>
      <c r="BK232" s="185"/>
      <c r="BL232" s="185"/>
      <c r="BM232" s="185"/>
      <c r="BN232" s="185"/>
      <c r="BO232" s="185"/>
      <c r="BP232" s="185"/>
      <c r="BQ232" s="185"/>
      <c r="BR232" s="185"/>
      <c r="BS232" s="185"/>
      <c r="BT232" s="185"/>
      <c r="BU232" s="185"/>
      <c r="BV232" s="185"/>
      <c r="BW232" s="185"/>
      <c r="BX232" s="185"/>
      <c r="BY232" s="185"/>
      <c r="BZ232" s="185"/>
      <c r="CA232" s="185"/>
      <c r="CB232" s="185"/>
      <c r="CC232" s="185"/>
      <c r="CD232" s="185"/>
      <c r="CE232" s="185"/>
      <c r="CF232" s="186"/>
      <c r="CG232" s="30"/>
      <c r="CH232" s="30"/>
      <c r="CI232" s="30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79"/>
      <c r="DC232" s="41"/>
      <c r="DD232" s="14"/>
      <c r="DE232" s="14"/>
      <c r="DF232" s="14"/>
      <c r="DG232" s="14"/>
      <c r="DH232" s="14"/>
      <c r="DI232" s="14"/>
      <c r="DJ232" s="14"/>
      <c r="DK232" s="14"/>
      <c r="DL232" s="14"/>
    </row>
    <row r="233" spans="4:116" s="3" customFormat="1" ht="8.1" customHeight="1">
      <c r="D233" s="183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85"/>
      <c r="AG233" s="185"/>
      <c r="AH233" s="185"/>
      <c r="AI233" s="185"/>
      <c r="AJ233" s="185"/>
      <c r="AK233" s="185"/>
      <c r="AL233" s="185"/>
      <c r="AM233" s="185"/>
      <c r="AN233" s="185"/>
      <c r="AO233" s="185"/>
      <c r="AP233" s="185"/>
      <c r="AQ233" s="185"/>
      <c r="AR233" s="185"/>
      <c r="AS233" s="185"/>
      <c r="AT233" s="185"/>
      <c r="AU233" s="185"/>
      <c r="AV233" s="185"/>
      <c r="AW233" s="185"/>
      <c r="AX233" s="185"/>
      <c r="AY233" s="185"/>
      <c r="AZ233" s="185"/>
      <c r="BA233" s="185"/>
      <c r="BB233" s="185"/>
      <c r="BC233" s="185"/>
      <c r="BD233" s="185"/>
      <c r="BE233" s="185"/>
      <c r="BF233" s="185"/>
      <c r="BG233" s="185"/>
      <c r="BH233" s="185"/>
      <c r="BI233" s="185"/>
      <c r="BJ233" s="185"/>
      <c r="BK233" s="185"/>
      <c r="BL233" s="185"/>
      <c r="BM233" s="185"/>
      <c r="BN233" s="185"/>
      <c r="BO233" s="185"/>
      <c r="BP233" s="185"/>
      <c r="BQ233" s="185"/>
      <c r="BR233" s="185"/>
      <c r="BS233" s="185"/>
      <c r="BT233" s="185"/>
      <c r="BU233" s="185"/>
      <c r="BV233" s="185"/>
      <c r="BW233" s="185"/>
      <c r="BX233" s="185"/>
      <c r="BY233" s="185"/>
      <c r="BZ233" s="185"/>
      <c r="CA233" s="185"/>
      <c r="CB233" s="185"/>
      <c r="CC233" s="185"/>
      <c r="CD233" s="185"/>
      <c r="CE233" s="185"/>
      <c r="CF233" s="186"/>
      <c r="CG233" s="30"/>
      <c r="CH233" s="30"/>
      <c r="CI233" s="30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79"/>
      <c r="DC233" s="41"/>
      <c r="DD233" s="14"/>
      <c r="DE233" s="14"/>
      <c r="DF233" s="14"/>
      <c r="DG233" s="14"/>
      <c r="DH233" s="14"/>
      <c r="DI233" s="14"/>
      <c r="DJ233" s="14"/>
      <c r="DK233" s="14"/>
      <c r="DL233" s="14"/>
    </row>
    <row r="234" spans="4:116" s="3" customFormat="1" ht="8.1" customHeight="1">
      <c r="D234" s="183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85"/>
      <c r="AE234" s="185"/>
      <c r="AF234" s="185"/>
      <c r="AG234" s="185"/>
      <c r="AH234" s="185"/>
      <c r="AI234" s="185"/>
      <c r="AJ234" s="185"/>
      <c r="AK234" s="185"/>
      <c r="AL234" s="185"/>
      <c r="AM234" s="185"/>
      <c r="AN234" s="185"/>
      <c r="AO234" s="185"/>
      <c r="AP234" s="185"/>
      <c r="AQ234" s="185"/>
      <c r="AR234" s="185"/>
      <c r="AS234" s="185"/>
      <c r="AT234" s="185"/>
      <c r="AU234" s="185"/>
      <c r="AV234" s="185"/>
      <c r="AW234" s="185"/>
      <c r="AX234" s="185"/>
      <c r="AY234" s="185"/>
      <c r="AZ234" s="185"/>
      <c r="BA234" s="185"/>
      <c r="BB234" s="185"/>
      <c r="BC234" s="185"/>
      <c r="BD234" s="185"/>
      <c r="BE234" s="185"/>
      <c r="BF234" s="185"/>
      <c r="BG234" s="185"/>
      <c r="BH234" s="185"/>
      <c r="BI234" s="185"/>
      <c r="BJ234" s="185"/>
      <c r="BK234" s="185"/>
      <c r="BL234" s="185"/>
      <c r="BM234" s="185"/>
      <c r="BN234" s="185"/>
      <c r="BO234" s="185"/>
      <c r="BP234" s="185"/>
      <c r="BQ234" s="185"/>
      <c r="BR234" s="185"/>
      <c r="BS234" s="185"/>
      <c r="BT234" s="185"/>
      <c r="BU234" s="185"/>
      <c r="BV234" s="185"/>
      <c r="BW234" s="185"/>
      <c r="BX234" s="185"/>
      <c r="BY234" s="185"/>
      <c r="BZ234" s="185"/>
      <c r="CA234" s="185"/>
      <c r="CB234" s="185"/>
      <c r="CC234" s="185"/>
      <c r="CD234" s="185"/>
      <c r="CE234" s="185"/>
      <c r="CF234" s="186"/>
      <c r="CG234" s="30"/>
      <c r="CH234" s="30"/>
      <c r="CI234" s="30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79"/>
      <c r="DC234" s="41"/>
      <c r="DD234" s="14"/>
      <c r="DE234" s="14"/>
      <c r="DF234" s="14"/>
      <c r="DG234" s="14"/>
      <c r="DH234" s="14"/>
      <c r="DI234" s="14"/>
      <c r="DJ234" s="14"/>
      <c r="DK234" s="14"/>
      <c r="DL234" s="14"/>
    </row>
    <row r="235" spans="4:116" ht="8.1" customHeight="1">
      <c r="D235" s="216"/>
      <c r="E235" s="217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217"/>
      <c r="BD235" s="217"/>
      <c r="BE235" s="217"/>
      <c r="BF235" s="217"/>
      <c r="BG235" s="217"/>
      <c r="BH235" s="217"/>
      <c r="BI235" s="217"/>
      <c r="BJ235" s="217"/>
      <c r="BK235" s="217"/>
      <c r="BL235" s="217"/>
      <c r="BM235" s="217"/>
      <c r="BN235" s="217"/>
      <c r="BO235" s="217"/>
      <c r="BP235" s="217"/>
      <c r="BQ235" s="217"/>
      <c r="BR235" s="217"/>
      <c r="BS235" s="217"/>
      <c r="BT235" s="217"/>
      <c r="BU235" s="217"/>
      <c r="BV235" s="217"/>
      <c r="BW235" s="217"/>
      <c r="BX235" s="217"/>
      <c r="BY235" s="217"/>
      <c r="BZ235" s="217"/>
      <c r="CA235" s="217"/>
      <c r="CB235" s="217"/>
      <c r="CC235" s="217"/>
      <c r="CD235" s="217"/>
      <c r="CE235" s="217"/>
      <c r="CF235" s="218"/>
    </row>
    <row r="236" spans="4:116" ht="8.1" customHeight="1">
      <c r="D236" s="216"/>
      <c r="E236" s="217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217"/>
      <c r="BA236" s="217"/>
      <c r="BB236" s="217"/>
      <c r="BC236" s="217"/>
      <c r="BD236" s="217"/>
      <c r="BE236" s="217"/>
      <c r="BF236" s="217"/>
      <c r="BG236" s="217"/>
      <c r="BH236" s="217"/>
      <c r="BI236" s="217"/>
      <c r="BJ236" s="217"/>
      <c r="BK236" s="217"/>
      <c r="BL236" s="217"/>
      <c r="BM236" s="217"/>
      <c r="BN236" s="217"/>
      <c r="BO236" s="217"/>
      <c r="BP236" s="217"/>
      <c r="BQ236" s="217"/>
      <c r="BR236" s="217"/>
      <c r="BS236" s="217"/>
      <c r="BT236" s="217"/>
      <c r="BU236" s="217"/>
      <c r="BV236" s="217"/>
      <c r="BW236" s="217"/>
      <c r="BX236" s="217"/>
      <c r="BY236" s="217"/>
      <c r="BZ236" s="217"/>
      <c r="CA236" s="217"/>
      <c r="CB236" s="217"/>
      <c r="CC236" s="217"/>
      <c r="CD236" s="217"/>
      <c r="CE236" s="217"/>
      <c r="CF236" s="218"/>
    </row>
    <row r="237" spans="4:116" ht="8.1" customHeight="1">
      <c r="D237" s="216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7"/>
      <c r="BA237" s="217"/>
      <c r="BB237" s="217"/>
      <c r="BC237" s="217"/>
      <c r="BD237" s="217"/>
      <c r="BE237" s="217"/>
      <c r="BF237" s="217"/>
      <c r="BG237" s="217"/>
      <c r="BH237" s="217"/>
      <c r="BI237" s="217"/>
      <c r="BJ237" s="217"/>
      <c r="BK237" s="217"/>
      <c r="BL237" s="217"/>
      <c r="BM237" s="217"/>
      <c r="BN237" s="217"/>
      <c r="BO237" s="217"/>
      <c r="BP237" s="217"/>
      <c r="BQ237" s="217"/>
      <c r="BR237" s="217"/>
      <c r="BS237" s="217"/>
      <c r="BT237" s="217"/>
      <c r="BU237" s="217"/>
      <c r="BV237" s="217"/>
      <c r="BW237" s="217"/>
      <c r="BX237" s="217"/>
      <c r="BY237" s="217"/>
      <c r="BZ237" s="217"/>
      <c r="CA237" s="217"/>
      <c r="CB237" s="217"/>
      <c r="CC237" s="217"/>
      <c r="CD237" s="217"/>
      <c r="CE237" s="217"/>
      <c r="CF237" s="218"/>
    </row>
    <row r="238" spans="4:116" ht="8.1" customHeight="1">
      <c r="D238" s="216"/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7"/>
      <c r="AY238" s="217"/>
      <c r="AZ238" s="217"/>
      <c r="BA238" s="217"/>
      <c r="BB238" s="217"/>
      <c r="BC238" s="217"/>
      <c r="BD238" s="217"/>
      <c r="BE238" s="217"/>
      <c r="BF238" s="217"/>
      <c r="BG238" s="217"/>
      <c r="BH238" s="217"/>
      <c r="BI238" s="217"/>
      <c r="BJ238" s="217"/>
      <c r="BK238" s="217"/>
      <c r="BL238" s="217"/>
      <c r="BM238" s="217"/>
      <c r="BN238" s="217"/>
      <c r="BO238" s="217"/>
      <c r="BP238" s="217"/>
      <c r="BQ238" s="217"/>
      <c r="BR238" s="217"/>
      <c r="BS238" s="217"/>
      <c r="BT238" s="217"/>
      <c r="BU238" s="217"/>
      <c r="BV238" s="217"/>
      <c r="BW238" s="217"/>
      <c r="BX238" s="217"/>
      <c r="BY238" s="217"/>
      <c r="BZ238" s="217"/>
      <c r="CA238" s="217"/>
      <c r="CB238" s="217"/>
      <c r="CC238" s="217"/>
      <c r="CD238" s="217"/>
      <c r="CE238" s="217"/>
      <c r="CF238" s="218"/>
    </row>
    <row r="239" spans="4:116" ht="8.1" customHeight="1">
      <c r="D239" s="216"/>
      <c r="E239" s="217"/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7"/>
      <c r="AY239" s="217"/>
      <c r="AZ239" s="217"/>
      <c r="BA239" s="217"/>
      <c r="BB239" s="217"/>
      <c r="BC239" s="217"/>
      <c r="BD239" s="217"/>
      <c r="BE239" s="217"/>
      <c r="BF239" s="217"/>
      <c r="BG239" s="217"/>
      <c r="BH239" s="217"/>
      <c r="BI239" s="217"/>
      <c r="BJ239" s="217"/>
      <c r="BK239" s="217"/>
      <c r="BL239" s="217"/>
      <c r="BM239" s="217"/>
      <c r="BN239" s="217"/>
      <c r="BO239" s="217"/>
      <c r="BP239" s="217"/>
      <c r="BQ239" s="217"/>
      <c r="BR239" s="217"/>
      <c r="BS239" s="217"/>
      <c r="BT239" s="217"/>
      <c r="BU239" s="217"/>
      <c r="BV239" s="217"/>
      <c r="BW239" s="217"/>
      <c r="BX239" s="217"/>
      <c r="BY239" s="217"/>
      <c r="BZ239" s="217"/>
      <c r="CA239" s="217"/>
      <c r="CB239" s="217"/>
      <c r="CC239" s="217"/>
      <c r="CD239" s="217"/>
      <c r="CE239" s="217"/>
      <c r="CF239" s="218"/>
    </row>
    <row r="240" spans="4:116" ht="8.1" customHeight="1">
      <c r="D240" s="216"/>
      <c r="E240" s="217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  <c r="AZ240" s="217"/>
      <c r="BA240" s="217"/>
      <c r="BB240" s="217"/>
      <c r="BC240" s="217"/>
      <c r="BD240" s="217"/>
      <c r="BE240" s="217"/>
      <c r="BF240" s="217"/>
      <c r="BG240" s="217"/>
      <c r="BH240" s="217"/>
      <c r="BI240" s="217"/>
      <c r="BJ240" s="217"/>
      <c r="BK240" s="217"/>
      <c r="BL240" s="217"/>
      <c r="BM240" s="217"/>
      <c r="BN240" s="217"/>
      <c r="BO240" s="217"/>
      <c r="BP240" s="217"/>
      <c r="BQ240" s="217"/>
      <c r="BR240" s="217"/>
      <c r="BS240" s="217"/>
      <c r="BT240" s="217"/>
      <c r="BU240" s="217"/>
      <c r="BV240" s="217"/>
      <c r="BW240" s="217"/>
      <c r="BX240" s="217"/>
      <c r="BY240" s="217"/>
      <c r="BZ240" s="217"/>
      <c r="CA240" s="217"/>
      <c r="CB240" s="217"/>
      <c r="CC240" s="217"/>
      <c r="CD240" s="217"/>
      <c r="CE240" s="217"/>
      <c r="CF240" s="218"/>
    </row>
    <row r="241" spans="4:84" ht="8.1" customHeight="1">
      <c r="D241" s="216"/>
      <c r="E241" s="217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  <c r="AZ241" s="217"/>
      <c r="BA241" s="217"/>
      <c r="BB241" s="217"/>
      <c r="BC241" s="217"/>
      <c r="BD241" s="217"/>
      <c r="BE241" s="217"/>
      <c r="BF241" s="217"/>
      <c r="BG241" s="217"/>
      <c r="BH241" s="217"/>
      <c r="BI241" s="217"/>
      <c r="BJ241" s="217"/>
      <c r="BK241" s="217"/>
      <c r="BL241" s="217"/>
      <c r="BM241" s="217"/>
      <c r="BN241" s="217"/>
      <c r="BO241" s="217"/>
      <c r="BP241" s="217"/>
      <c r="BQ241" s="217"/>
      <c r="BR241" s="217"/>
      <c r="BS241" s="217"/>
      <c r="BT241" s="217"/>
      <c r="BU241" s="217"/>
      <c r="BV241" s="217"/>
      <c r="BW241" s="217"/>
      <c r="BX241" s="217"/>
      <c r="BY241" s="217"/>
      <c r="BZ241" s="217"/>
      <c r="CA241" s="217"/>
      <c r="CB241" s="217"/>
      <c r="CC241" s="217"/>
      <c r="CD241" s="217"/>
      <c r="CE241" s="217"/>
      <c r="CF241" s="218"/>
    </row>
    <row r="242" spans="4:84" ht="8.1" customHeight="1">
      <c r="D242" s="216"/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17"/>
      <c r="BB242" s="217"/>
      <c r="BC242" s="217"/>
      <c r="BD242" s="217"/>
      <c r="BE242" s="217"/>
      <c r="BF242" s="217"/>
      <c r="BG242" s="217"/>
      <c r="BH242" s="217"/>
      <c r="BI242" s="217"/>
      <c r="BJ242" s="217"/>
      <c r="BK242" s="217"/>
      <c r="BL242" s="217"/>
      <c r="BM242" s="217"/>
      <c r="BN242" s="217"/>
      <c r="BO242" s="217"/>
      <c r="BP242" s="217"/>
      <c r="BQ242" s="217"/>
      <c r="BR242" s="217"/>
      <c r="BS242" s="217"/>
      <c r="BT242" s="217"/>
      <c r="BU242" s="217"/>
      <c r="BV242" s="217"/>
      <c r="BW242" s="217"/>
      <c r="BX242" s="217"/>
      <c r="BY242" s="217"/>
      <c r="BZ242" s="217"/>
      <c r="CA242" s="217"/>
      <c r="CB242" s="217"/>
      <c r="CC242" s="217"/>
      <c r="CD242" s="217"/>
      <c r="CE242" s="217"/>
      <c r="CF242" s="218"/>
    </row>
    <row r="243" spans="4:84" ht="8.1" customHeight="1">
      <c r="D243" s="216"/>
      <c r="E243" s="217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  <c r="AZ243" s="217"/>
      <c r="BA243" s="217"/>
      <c r="BB243" s="217"/>
      <c r="BC243" s="217"/>
      <c r="BD243" s="217"/>
      <c r="BE243" s="217"/>
      <c r="BF243" s="217"/>
      <c r="BG243" s="217"/>
      <c r="BH243" s="217"/>
      <c r="BI243" s="217"/>
      <c r="BJ243" s="217"/>
      <c r="BK243" s="217"/>
      <c r="BL243" s="217"/>
      <c r="BM243" s="217"/>
      <c r="BN243" s="217"/>
      <c r="BO243" s="217"/>
      <c r="BP243" s="217"/>
      <c r="BQ243" s="217"/>
      <c r="BR243" s="217"/>
      <c r="BS243" s="217"/>
      <c r="BT243" s="217"/>
      <c r="BU243" s="217"/>
      <c r="BV243" s="217"/>
      <c r="BW243" s="217"/>
      <c r="BX243" s="217"/>
      <c r="BY243" s="217"/>
      <c r="BZ243" s="217"/>
      <c r="CA243" s="217"/>
      <c r="CB243" s="217"/>
      <c r="CC243" s="217"/>
      <c r="CD243" s="217"/>
      <c r="CE243" s="217"/>
      <c r="CF243" s="218"/>
    </row>
    <row r="244" spans="4:84" ht="8.1" customHeight="1">
      <c r="D244" s="216"/>
      <c r="E244" s="217"/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7"/>
      <c r="BM244" s="217"/>
      <c r="BN244" s="217"/>
      <c r="BO244" s="217"/>
      <c r="BP244" s="217"/>
      <c r="BQ244" s="217"/>
      <c r="BR244" s="217"/>
      <c r="BS244" s="217"/>
      <c r="BT244" s="217"/>
      <c r="BU244" s="217"/>
      <c r="BV244" s="217"/>
      <c r="BW244" s="217"/>
      <c r="BX244" s="217"/>
      <c r="BY244" s="217"/>
      <c r="BZ244" s="217"/>
      <c r="CA244" s="217"/>
      <c r="CB244" s="217"/>
      <c r="CC244" s="217"/>
      <c r="CD244" s="217"/>
      <c r="CE244" s="217"/>
      <c r="CF244" s="218"/>
    </row>
    <row r="245" spans="4:84" ht="8.1" customHeight="1">
      <c r="D245" s="216"/>
      <c r="E245" s="217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17"/>
      <c r="BN245" s="217"/>
      <c r="BO245" s="217"/>
      <c r="BP245" s="217"/>
      <c r="BQ245" s="217"/>
      <c r="BR245" s="217"/>
      <c r="BS245" s="217"/>
      <c r="BT245" s="217"/>
      <c r="BU245" s="217"/>
      <c r="BV245" s="217"/>
      <c r="BW245" s="217"/>
      <c r="BX245" s="217"/>
      <c r="BY245" s="217"/>
      <c r="BZ245" s="217"/>
      <c r="CA245" s="217"/>
      <c r="CB245" s="217"/>
      <c r="CC245" s="217"/>
      <c r="CD245" s="217"/>
      <c r="CE245" s="217"/>
      <c r="CF245" s="218"/>
    </row>
    <row r="246" spans="4:84" ht="8.1" customHeight="1">
      <c r="D246" s="216"/>
      <c r="E246" s="217"/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7"/>
      <c r="BN246" s="217"/>
      <c r="BO246" s="217"/>
      <c r="BP246" s="217"/>
      <c r="BQ246" s="217"/>
      <c r="BR246" s="217"/>
      <c r="BS246" s="217"/>
      <c r="BT246" s="217"/>
      <c r="BU246" s="217"/>
      <c r="BV246" s="217"/>
      <c r="BW246" s="217"/>
      <c r="BX246" s="217"/>
      <c r="BY246" s="217"/>
      <c r="BZ246" s="217"/>
      <c r="CA246" s="217"/>
      <c r="CB246" s="217"/>
      <c r="CC246" s="217"/>
      <c r="CD246" s="217"/>
      <c r="CE246" s="217"/>
      <c r="CF246" s="218"/>
    </row>
    <row r="247" spans="4:84" ht="8.1" customHeight="1">
      <c r="D247" s="216"/>
      <c r="E247" s="217"/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7"/>
      <c r="BN247" s="217"/>
      <c r="BO247" s="217"/>
      <c r="BP247" s="217"/>
      <c r="BQ247" s="217"/>
      <c r="BR247" s="217"/>
      <c r="BS247" s="217"/>
      <c r="BT247" s="217"/>
      <c r="BU247" s="217"/>
      <c r="BV247" s="217"/>
      <c r="BW247" s="217"/>
      <c r="BX247" s="217"/>
      <c r="BY247" s="217"/>
      <c r="BZ247" s="217"/>
      <c r="CA247" s="217"/>
      <c r="CB247" s="217"/>
      <c r="CC247" s="217"/>
      <c r="CD247" s="217"/>
      <c r="CE247" s="217"/>
      <c r="CF247" s="218"/>
    </row>
    <row r="248" spans="4:84" ht="8.1" customHeight="1">
      <c r="D248" s="216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7"/>
      <c r="BN248" s="217"/>
      <c r="BO248" s="217"/>
      <c r="BP248" s="217"/>
      <c r="BQ248" s="217"/>
      <c r="BR248" s="217"/>
      <c r="BS248" s="217"/>
      <c r="BT248" s="217"/>
      <c r="BU248" s="217"/>
      <c r="BV248" s="217"/>
      <c r="BW248" s="217"/>
      <c r="BX248" s="217"/>
      <c r="BY248" s="217"/>
      <c r="BZ248" s="217"/>
      <c r="CA248" s="217"/>
      <c r="CB248" s="217"/>
      <c r="CC248" s="217"/>
      <c r="CD248" s="217"/>
      <c r="CE248" s="217"/>
      <c r="CF248" s="218"/>
    </row>
    <row r="249" spans="4:84" ht="8.1" customHeight="1">
      <c r="D249" s="216"/>
      <c r="E249" s="217"/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7"/>
      <c r="BN249" s="217"/>
      <c r="BO249" s="217"/>
      <c r="BP249" s="217"/>
      <c r="BQ249" s="217"/>
      <c r="BR249" s="217"/>
      <c r="BS249" s="217"/>
      <c r="BT249" s="217"/>
      <c r="BU249" s="217"/>
      <c r="BV249" s="217"/>
      <c r="BW249" s="217"/>
      <c r="BX249" s="217"/>
      <c r="BY249" s="217"/>
      <c r="BZ249" s="217"/>
      <c r="CA249" s="217"/>
      <c r="CB249" s="217"/>
      <c r="CC249" s="217"/>
      <c r="CD249" s="217"/>
      <c r="CE249" s="217"/>
      <c r="CF249" s="218"/>
    </row>
    <row r="250" spans="4:84" ht="8.1" customHeight="1">
      <c r="D250" s="216"/>
      <c r="E250" s="217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7"/>
      <c r="BN250" s="217"/>
      <c r="BO250" s="217"/>
      <c r="BP250" s="217"/>
      <c r="BQ250" s="217"/>
      <c r="BR250" s="217"/>
      <c r="BS250" s="217"/>
      <c r="BT250" s="217"/>
      <c r="BU250" s="217"/>
      <c r="BV250" s="217"/>
      <c r="BW250" s="217"/>
      <c r="BX250" s="217"/>
      <c r="BY250" s="217"/>
      <c r="BZ250" s="217"/>
      <c r="CA250" s="217"/>
      <c r="CB250" s="217"/>
      <c r="CC250" s="217"/>
      <c r="CD250" s="217"/>
      <c r="CE250" s="217"/>
      <c r="CF250" s="218"/>
    </row>
    <row r="251" spans="4:84" ht="8.1" customHeight="1">
      <c r="D251" s="216"/>
      <c r="E251" s="217"/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17"/>
      <c r="BN251" s="217"/>
      <c r="BO251" s="217"/>
      <c r="BP251" s="217"/>
      <c r="BQ251" s="217"/>
      <c r="BR251" s="217"/>
      <c r="BS251" s="217"/>
      <c r="BT251" s="217"/>
      <c r="BU251" s="217"/>
      <c r="BV251" s="217"/>
      <c r="BW251" s="217"/>
      <c r="BX251" s="217"/>
      <c r="BY251" s="217"/>
      <c r="BZ251" s="217"/>
      <c r="CA251" s="217"/>
      <c r="CB251" s="217"/>
      <c r="CC251" s="217"/>
      <c r="CD251" s="217"/>
      <c r="CE251" s="217"/>
      <c r="CF251" s="218"/>
    </row>
    <row r="252" spans="4:84" ht="8.1" customHeight="1">
      <c r="D252" s="216"/>
      <c r="E252" s="217"/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17"/>
      <c r="BN252" s="217"/>
      <c r="BO252" s="217"/>
      <c r="BP252" s="217"/>
      <c r="BQ252" s="217"/>
      <c r="BR252" s="217"/>
      <c r="BS252" s="217"/>
      <c r="BT252" s="217"/>
      <c r="BU252" s="217"/>
      <c r="BV252" s="217"/>
      <c r="BW252" s="217"/>
      <c r="BX252" s="217"/>
      <c r="BY252" s="217"/>
      <c r="BZ252" s="217"/>
      <c r="CA252" s="217"/>
      <c r="CB252" s="217"/>
      <c r="CC252" s="217"/>
      <c r="CD252" s="217"/>
      <c r="CE252" s="217"/>
      <c r="CF252" s="218"/>
    </row>
    <row r="253" spans="4:84" ht="8.1" customHeight="1">
      <c r="D253" s="216"/>
      <c r="E253" s="217"/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17"/>
      <c r="BN253" s="217"/>
      <c r="BO253" s="217"/>
      <c r="BP253" s="217"/>
      <c r="BQ253" s="217"/>
      <c r="BR253" s="217"/>
      <c r="BS253" s="217"/>
      <c r="BT253" s="217"/>
      <c r="BU253" s="217"/>
      <c r="BV253" s="217"/>
      <c r="BW253" s="217"/>
      <c r="BX253" s="217"/>
      <c r="BY253" s="217"/>
      <c r="BZ253" s="217"/>
      <c r="CA253" s="217"/>
      <c r="CB253" s="217"/>
      <c r="CC253" s="217"/>
      <c r="CD253" s="217"/>
      <c r="CE253" s="217"/>
      <c r="CF253" s="218"/>
    </row>
    <row r="254" spans="4:84" ht="8.1" customHeight="1">
      <c r="D254" s="216"/>
      <c r="E254" s="217"/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7"/>
      <c r="BQ254" s="217"/>
      <c r="BR254" s="217"/>
      <c r="BS254" s="217"/>
      <c r="BT254" s="217"/>
      <c r="BU254" s="217"/>
      <c r="BV254" s="217"/>
      <c r="BW254" s="217"/>
      <c r="BX254" s="217"/>
      <c r="BY254" s="217"/>
      <c r="BZ254" s="217"/>
      <c r="CA254" s="217"/>
      <c r="CB254" s="217"/>
      <c r="CC254" s="217"/>
      <c r="CD254" s="217"/>
      <c r="CE254" s="217"/>
      <c r="CF254" s="218"/>
    </row>
    <row r="255" spans="4:84" ht="8.1" customHeight="1">
      <c r="D255" s="216"/>
      <c r="E255" s="217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7"/>
      <c r="AY255" s="217"/>
      <c r="AZ255" s="217"/>
      <c r="BA255" s="217"/>
      <c r="BB255" s="217"/>
      <c r="BC255" s="217"/>
      <c r="BD255" s="217"/>
      <c r="BE255" s="217"/>
      <c r="BF255" s="217"/>
      <c r="BG255" s="217"/>
      <c r="BH255" s="217"/>
      <c r="BI255" s="217"/>
      <c r="BJ255" s="217"/>
      <c r="BK255" s="217"/>
      <c r="BL255" s="217"/>
      <c r="BM255" s="217"/>
      <c r="BN255" s="217"/>
      <c r="BO255" s="217"/>
      <c r="BP255" s="217"/>
      <c r="BQ255" s="217"/>
      <c r="BR255" s="217"/>
      <c r="BS255" s="217"/>
      <c r="BT255" s="217"/>
      <c r="BU255" s="217"/>
      <c r="BV255" s="217"/>
      <c r="BW255" s="217"/>
      <c r="BX255" s="217"/>
      <c r="BY255" s="217"/>
      <c r="BZ255" s="217"/>
      <c r="CA255" s="217"/>
      <c r="CB255" s="217"/>
      <c r="CC255" s="217"/>
      <c r="CD255" s="217"/>
      <c r="CE255" s="217"/>
      <c r="CF255" s="218"/>
    </row>
    <row r="256" spans="4:84" ht="8.1" customHeight="1">
      <c r="D256" s="216"/>
      <c r="E256" s="217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7"/>
      <c r="AY256" s="217"/>
      <c r="AZ256" s="217"/>
      <c r="BA256" s="217"/>
      <c r="BB256" s="217"/>
      <c r="BC256" s="217"/>
      <c r="BD256" s="217"/>
      <c r="BE256" s="217"/>
      <c r="BF256" s="217"/>
      <c r="BG256" s="217"/>
      <c r="BH256" s="217"/>
      <c r="BI256" s="217"/>
      <c r="BJ256" s="217"/>
      <c r="BK256" s="217"/>
      <c r="BL256" s="217"/>
      <c r="BM256" s="217"/>
      <c r="BN256" s="217"/>
      <c r="BO256" s="217"/>
      <c r="BP256" s="217"/>
      <c r="BQ256" s="217"/>
      <c r="BR256" s="217"/>
      <c r="BS256" s="217"/>
      <c r="BT256" s="217"/>
      <c r="BU256" s="217"/>
      <c r="BV256" s="217"/>
      <c r="BW256" s="217"/>
      <c r="BX256" s="217"/>
      <c r="BY256" s="217"/>
      <c r="BZ256" s="217"/>
      <c r="CA256" s="217"/>
      <c r="CB256" s="217"/>
      <c r="CC256" s="217"/>
      <c r="CD256" s="217"/>
      <c r="CE256" s="217"/>
      <c r="CF256" s="218"/>
    </row>
    <row r="257" spans="4:84" ht="8.1" customHeight="1">
      <c r="D257" s="216"/>
      <c r="E257" s="217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7"/>
      <c r="AY257" s="217"/>
      <c r="AZ257" s="217"/>
      <c r="BA257" s="217"/>
      <c r="BB257" s="217"/>
      <c r="BC257" s="217"/>
      <c r="BD257" s="217"/>
      <c r="BE257" s="217"/>
      <c r="BF257" s="217"/>
      <c r="BG257" s="217"/>
      <c r="BH257" s="217"/>
      <c r="BI257" s="217"/>
      <c r="BJ257" s="217"/>
      <c r="BK257" s="217"/>
      <c r="BL257" s="217"/>
      <c r="BM257" s="217"/>
      <c r="BN257" s="217"/>
      <c r="BO257" s="217"/>
      <c r="BP257" s="217"/>
      <c r="BQ257" s="217"/>
      <c r="BR257" s="217"/>
      <c r="BS257" s="217"/>
      <c r="BT257" s="217"/>
      <c r="BU257" s="217"/>
      <c r="BV257" s="217"/>
      <c r="BW257" s="217"/>
      <c r="BX257" s="217"/>
      <c r="BY257" s="217"/>
      <c r="BZ257" s="217"/>
      <c r="CA257" s="217"/>
      <c r="CB257" s="217"/>
      <c r="CC257" s="217"/>
      <c r="CD257" s="217"/>
      <c r="CE257" s="217"/>
      <c r="CF257" s="218"/>
    </row>
    <row r="258" spans="4:84" ht="8.1" customHeight="1">
      <c r="D258" s="216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7"/>
      <c r="AY258" s="217"/>
      <c r="AZ258" s="217"/>
      <c r="BA258" s="217"/>
      <c r="BB258" s="217"/>
      <c r="BC258" s="217"/>
      <c r="BD258" s="217"/>
      <c r="BE258" s="217"/>
      <c r="BF258" s="217"/>
      <c r="BG258" s="217"/>
      <c r="BH258" s="217"/>
      <c r="BI258" s="217"/>
      <c r="BJ258" s="217"/>
      <c r="BK258" s="217"/>
      <c r="BL258" s="217"/>
      <c r="BM258" s="217"/>
      <c r="BN258" s="217"/>
      <c r="BO258" s="217"/>
      <c r="BP258" s="217"/>
      <c r="BQ258" s="217"/>
      <c r="BR258" s="217"/>
      <c r="BS258" s="217"/>
      <c r="BT258" s="217"/>
      <c r="BU258" s="217"/>
      <c r="BV258" s="217"/>
      <c r="BW258" s="217"/>
      <c r="BX258" s="217"/>
      <c r="BY258" s="217"/>
      <c r="BZ258" s="217"/>
      <c r="CA258" s="217"/>
      <c r="CB258" s="217"/>
      <c r="CC258" s="217"/>
      <c r="CD258" s="217"/>
      <c r="CE258" s="217"/>
      <c r="CF258" s="218"/>
    </row>
    <row r="259" spans="4:84" ht="8.1" customHeight="1">
      <c r="D259" s="216"/>
      <c r="E259" s="217"/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7"/>
      <c r="AY259" s="217"/>
      <c r="AZ259" s="217"/>
      <c r="BA259" s="217"/>
      <c r="BB259" s="217"/>
      <c r="BC259" s="217"/>
      <c r="BD259" s="217"/>
      <c r="BE259" s="217"/>
      <c r="BF259" s="217"/>
      <c r="BG259" s="217"/>
      <c r="BH259" s="217"/>
      <c r="BI259" s="217"/>
      <c r="BJ259" s="217"/>
      <c r="BK259" s="217"/>
      <c r="BL259" s="217"/>
      <c r="BM259" s="217"/>
      <c r="BN259" s="217"/>
      <c r="BO259" s="217"/>
      <c r="BP259" s="217"/>
      <c r="BQ259" s="217"/>
      <c r="BR259" s="217"/>
      <c r="BS259" s="217"/>
      <c r="BT259" s="217"/>
      <c r="BU259" s="217"/>
      <c r="BV259" s="217"/>
      <c r="BW259" s="217"/>
      <c r="BX259" s="217"/>
      <c r="BY259" s="217"/>
      <c r="BZ259" s="217"/>
      <c r="CA259" s="217"/>
      <c r="CB259" s="217"/>
      <c r="CC259" s="217"/>
      <c r="CD259" s="217"/>
      <c r="CE259" s="217"/>
      <c r="CF259" s="218"/>
    </row>
    <row r="260" spans="4:84" ht="8.1" customHeight="1">
      <c r="D260" s="216"/>
      <c r="E260" s="217"/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7"/>
      <c r="AY260" s="217"/>
      <c r="AZ260" s="217"/>
      <c r="BA260" s="217"/>
      <c r="BB260" s="217"/>
      <c r="BC260" s="217"/>
      <c r="BD260" s="217"/>
      <c r="BE260" s="217"/>
      <c r="BF260" s="217"/>
      <c r="BG260" s="217"/>
      <c r="BH260" s="217"/>
      <c r="BI260" s="217"/>
      <c r="BJ260" s="217"/>
      <c r="BK260" s="217"/>
      <c r="BL260" s="217"/>
      <c r="BM260" s="217"/>
      <c r="BN260" s="217"/>
      <c r="BO260" s="217"/>
      <c r="BP260" s="217"/>
      <c r="BQ260" s="217"/>
      <c r="BR260" s="217"/>
      <c r="BS260" s="217"/>
      <c r="BT260" s="217"/>
      <c r="BU260" s="217"/>
      <c r="BV260" s="217"/>
      <c r="BW260" s="217"/>
      <c r="BX260" s="217"/>
      <c r="BY260" s="217"/>
      <c r="BZ260" s="217"/>
      <c r="CA260" s="217"/>
      <c r="CB260" s="217"/>
      <c r="CC260" s="217"/>
      <c r="CD260" s="217"/>
      <c r="CE260" s="217"/>
      <c r="CF260" s="218"/>
    </row>
    <row r="261" spans="4:84" ht="8.1" customHeight="1">
      <c r="D261" s="216"/>
      <c r="E261" s="217"/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7"/>
      <c r="AY261" s="217"/>
      <c r="AZ261" s="217"/>
      <c r="BA261" s="217"/>
      <c r="BB261" s="217"/>
      <c r="BC261" s="217"/>
      <c r="BD261" s="217"/>
      <c r="BE261" s="217"/>
      <c r="BF261" s="217"/>
      <c r="BG261" s="217"/>
      <c r="BH261" s="217"/>
      <c r="BI261" s="217"/>
      <c r="BJ261" s="217"/>
      <c r="BK261" s="217"/>
      <c r="BL261" s="217"/>
      <c r="BM261" s="217"/>
      <c r="BN261" s="217"/>
      <c r="BO261" s="217"/>
      <c r="BP261" s="217"/>
      <c r="BQ261" s="217"/>
      <c r="BR261" s="217"/>
      <c r="BS261" s="217"/>
      <c r="BT261" s="217"/>
      <c r="BU261" s="217"/>
      <c r="BV261" s="217"/>
      <c r="BW261" s="217"/>
      <c r="BX261" s="217"/>
      <c r="BY261" s="217"/>
      <c r="BZ261" s="217"/>
      <c r="CA261" s="217"/>
      <c r="CB261" s="217"/>
      <c r="CC261" s="217"/>
      <c r="CD261" s="217"/>
      <c r="CE261" s="217"/>
      <c r="CF261" s="218"/>
    </row>
    <row r="262" spans="4:84" ht="8.1" customHeight="1">
      <c r="D262" s="216"/>
      <c r="E262" s="217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7"/>
      <c r="AY262" s="217"/>
      <c r="AZ262" s="217"/>
      <c r="BA262" s="217"/>
      <c r="BB262" s="217"/>
      <c r="BC262" s="217"/>
      <c r="BD262" s="217"/>
      <c r="BE262" s="217"/>
      <c r="BF262" s="217"/>
      <c r="BG262" s="217"/>
      <c r="BH262" s="217"/>
      <c r="BI262" s="217"/>
      <c r="BJ262" s="217"/>
      <c r="BK262" s="217"/>
      <c r="BL262" s="217"/>
      <c r="BM262" s="217"/>
      <c r="BN262" s="217"/>
      <c r="BO262" s="217"/>
      <c r="BP262" s="217"/>
      <c r="BQ262" s="217"/>
      <c r="BR262" s="217"/>
      <c r="BS262" s="217"/>
      <c r="BT262" s="217"/>
      <c r="BU262" s="217"/>
      <c r="BV262" s="217"/>
      <c r="BW262" s="217"/>
      <c r="BX262" s="217"/>
      <c r="BY262" s="217"/>
      <c r="BZ262" s="217"/>
      <c r="CA262" s="217"/>
      <c r="CB262" s="217"/>
      <c r="CC262" s="217"/>
      <c r="CD262" s="217"/>
      <c r="CE262" s="217"/>
      <c r="CF262" s="218"/>
    </row>
    <row r="263" spans="4:84" ht="8.1" customHeight="1">
      <c r="D263" s="216"/>
      <c r="E263" s="217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7"/>
      <c r="AY263" s="217"/>
      <c r="AZ263" s="217"/>
      <c r="BA263" s="217"/>
      <c r="BB263" s="217"/>
      <c r="BC263" s="217"/>
      <c r="BD263" s="217"/>
      <c r="BE263" s="217"/>
      <c r="BF263" s="217"/>
      <c r="BG263" s="217"/>
      <c r="BH263" s="217"/>
      <c r="BI263" s="217"/>
      <c r="BJ263" s="217"/>
      <c r="BK263" s="217"/>
      <c r="BL263" s="217"/>
      <c r="BM263" s="217"/>
      <c r="BN263" s="217"/>
      <c r="BO263" s="217"/>
      <c r="BP263" s="217"/>
      <c r="BQ263" s="217"/>
      <c r="BR263" s="217"/>
      <c r="BS263" s="217"/>
      <c r="BT263" s="217"/>
      <c r="BU263" s="217"/>
      <c r="BV263" s="217"/>
      <c r="BW263" s="217"/>
      <c r="BX263" s="217"/>
      <c r="BY263" s="217"/>
      <c r="BZ263" s="217"/>
      <c r="CA263" s="217"/>
      <c r="CB263" s="217"/>
      <c r="CC263" s="217"/>
      <c r="CD263" s="217"/>
      <c r="CE263" s="217"/>
      <c r="CF263" s="218"/>
    </row>
    <row r="264" spans="4:84" ht="8.1" customHeight="1">
      <c r="D264" s="216"/>
      <c r="E264" s="217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7"/>
      <c r="AY264" s="217"/>
      <c r="AZ264" s="217"/>
      <c r="BA264" s="217"/>
      <c r="BB264" s="217"/>
      <c r="BC264" s="217"/>
      <c r="BD264" s="217"/>
      <c r="BE264" s="217"/>
      <c r="BF264" s="217"/>
      <c r="BG264" s="217"/>
      <c r="BH264" s="217"/>
      <c r="BI264" s="217"/>
      <c r="BJ264" s="217"/>
      <c r="BK264" s="217"/>
      <c r="BL264" s="217"/>
      <c r="BM264" s="217"/>
      <c r="BN264" s="217"/>
      <c r="BO264" s="217"/>
      <c r="BP264" s="217"/>
      <c r="BQ264" s="217"/>
      <c r="BR264" s="217"/>
      <c r="BS264" s="217"/>
      <c r="BT264" s="217"/>
      <c r="BU264" s="217"/>
      <c r="BV264" s="217"/>
      <c r="BW264" s="217"/>
      <c r="BX264" s="217"/>
      <c r="BY264" s="217"/>
      <c r="BZ264" s="217"/>
      <c r="CA264" s="217"/>
      <c r="CB264" s="217"/>
      <c r="CC264" s="217"/>
      <c r="CD264" s="217"/>
      <c r="CE264" s="217"/>
      <c r="CF264" s="218"/>
    </row>
    <row r="265" spans="4:84" ht="8.1" customHeight="1">
      <c r="D265" s="216"/>
      <c r="E265" s="217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7"/>
      <c r="AY265" s="217"/>
      <c r="AZ265" s="217"/>
      <c r="BA265" s="217"/>
      <c r="BB265" s="217"/>
      <c r="BC265" s="217"/>
      <c r="BD265" s="217"/>
      <c r="BE265" s="217"/>
      <c r="BF265" s="217"/>
      <c r="BG265" s="217"/>
      <c r="BH265" s="217"/>
      <c r="BI265" s="217"/>
      <c r="BJ265" s="217"/>
      <c r="BK265" s="217"/>
      <c r="BL265" s="217"/>
      <c r="BM265" s="217"/>
      <c r="BN265" s="217"/>
      <c r="BO265" s="217"/>
      <c r="BP265" s="217"/>
      <c r="BQ265" s="217"/>
      <c r="BR265" s="217"/>
      <c r="BS265" s="217"/>
      <c r="BT265" s="217"/>
      <c r="BU265" s="217"/>
      <c r="BV265" s="217"/>
      <c r="BW265" s="217"/>
      <c r="BX265" s="217"/>
      <c r="BY265" s="217"/>
      <c r="BZ265" s="217"/>
      <c r="CA265" s="217"/>
      <c r="CB265" s="217"/>
      <c r="CC265" s="217"/>
      <c r="CD265" s="217"/>
      <c r="CE265" s="217"/>
      <c r="CF265" s="218"/>
    </row>
    <row r="266" spans="4:84" ht="8.1" customHeight="1">
      <c r="D266" s="216"/>
      <c r="E266" s="217"/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217"/>
      <c r="BD266" s="217"/>
      <c r="BE266" s="217"/>
      <c r="BF266" s="217"/>
      <c r="BG266" s="217"/>
      <c r="BH266" s="217"/>
      <c r="BI266" s="217"/>
      <c r="BJ266" s="217"/>
      <c r="BK266" s="217"/>
      <c r="BL266" s="217"/>
      <c r="BM266" s="217"/>
      <c r="BN266" s="217"/>
      <c r="BO266" s="217"/>
      <c r="BP266" s="217"/>
      <c r="BQ266" s="217"/>
      <c r="BR266" s="217"/>
      <c r="BS266" s="217"/>
      <c r="BT266" s="217"/>
      <c r="BU266" s="217"/>
      <c r="BV266" s="217"/>
      <c r="BW266" s="217"/>
      <c r="BX266" s="217"/>
      <c r="BY266" s="217"/>
      <c r="BZ266" s="217"/>
      <c r="CA266" s="217"/>
      <c r="CB266" s="217"/>
      <c r="CC266" s="217"/>
      <c r="CD266" s="217"/>
      <c r="CE266" s="217"/>
      <c r="CF266" s="218"/>
    </row>
    <row r="267" spans="4:84" ht="8.1" customHeight="1">
      <c r="D267" s="216"/>
      <c r="E267" s="217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7"/>
      <c r="AY267" s="217"/>
      <c r="AZ267" s="217"/>
      <c r="BA267" s="217"/>
      <c r="BB267" s="217"/>
      <c r="BC267" s="217"/>
      <c r="BD267" s="217"/>
      <c r="BE267" s="217"/>
      <c r="BF267" s="217"/>
      <c r="BG267" s="217"/>
      <c r="BH267" s="217"/>
      <c r="BI267" s="217"/>
      <c r="BJ267" s="217"/>
      <c r="BK267" s="217"/>
      <c r="BL267" s="217"/>
      <c r="BM267" s="217"/>
      <c r="BN267" s="217"/>
      <c r="BO267" s="217"/>
      <c r="BP267" s="217"/>
      <c r="BQ267" s="217"/>
      <c r="BR267" s="217"/>
      <c r="BS267" s="217"/>
      <c r="BT267" s="217"/>
      <c r="BU267" s="217"/>
      <c r="BV267" s="217"/>
      <c r="BW267" s="217"/>
      <c r="BX267" s="217"/>
      <c r="BY267" s="217"/>
      <c r="BZ267" s="217"/>
      <c r="CA267" s="217"/>
      <c r="CB267" s="217"/>
      <c r="CC267" s="217"/>
      <c r="CD267" s="217"/>
      <c r="CE267" s="217"/>
      <c r="CF267" s="218"/>
    </row>
    <row r="268" spans="4:84" ht="8.1" customHeight="1">
      <c r="D268" s="216"/>
      <c r="E268" s="217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7"/>
      <c r="AY268" s="217"/>
      <c r="AZ268" s="217"/>
      <c r="BA268" s="217"/>
      <c r="BB268" s="217"/>
      <c r="BC268" s="217"/>
      <c r="BD268" s="217"/>
      <c r="BE268" s="217"/>
      <c r="BF268" s="217"/>
      <c r="BG268" s="217"/>
      <c r="BH268" s="217"/>
      <c r="BI268" s="217"/>
      <c r="BJ268" s="217"/>
      <c r="BK268" s="217"/>
      <c r="BL268" s="217"/>
      <c r="BM268" s="217"/>
      <c r="BN268" s="217"/>
      <c r="BO268" s="217"/>
      <c r="BP268" s="217"/>
      <c r="BQ268" s="217"/>
      <c r="BR268" s="217"/>
      <c r="BS268" s="217"/>
      <c r="BT268" s="217"/>
      <c r="BU268" s="217"/>
      <c r="BV268" s="217"/>
      <c r="BW268" s="217"/>
      <c r="BX268" s="217"/>
      <c r="BY268" s="217"/>
      <c r="BZ268" s="217"/>
      <c r="CA268" s="217"/>
      <c r="CB268" s="217"/>
      <c r="CC268" s="217"/>
      <c r="CD268" s="217"/>
      <c r="CE268" s="217"/>
      <c r="CF268" s="218"/>
    </row>
    <row r="269" spans="4:84" ht="8.1" customHeight="1">
      <c r="D269" s="216"/>
      <c r="E269" s="217"/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7"/>
      <c r="AY269" s="217"/>
      <c r="AZ269" s="217"/>
      <c r="BA269" s="217"/>
      <c r="BB269" s="217"/>
      <c r="BC269" s="217"/>
      <c r="BD269" s="217"/>
      <c r="BE269" s="217"/>
      <c r="BF269" s="217"/>
      <c r="BG269" s="217"/>
      <c r="BH269" s="217"/>
      <c r="BI269" s="217"/>
      <c r="BJ269" s="217"/>
      <c r="BK269" s="217"/>
      <c r="BL269" s="217"/>
      <c r="BM269" s="217"/>
      <c r="BN269" s="217"/>
      <c r="BO269" s="217"/>
      <c r="BP269" s="217"/>
      <c r="BQ269" s="217"/>
      <c r="BR269" s="217"/>
      <c r="BS269" s="217"/>
      <c r="BT269" s="217"/>
      <c r="BU269" s="217"/>
      <c r="BV269" s="217"/>
      <c r="BW269" s="217"/>
      <c r="BX269" s="217"/>
      <c r="BY269" s="217"/>
      <c r="BZ269" s="217"/>
      <c r="CA269" s="217"/>
      <c r="CB269" s="217"/>
      <c r="CC269" s="217"/>
      <c r="CD269" s="217"/>
      <c r="CE269" s="217"/>
      <c r="CF269" s="218"/>
    </row>
    <row r="270" spans="4:84" ht="8.1" customHeight="1">
      <c r="D270" s="216"/>
      <c r="E270" s="217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7"/>
      <c r="AY270" s="217"/>
      <c r="AZ270" s="217"/>
      <c r="BA270" s="217"/>
      <c r="BB270" s="217"/>
      <c r="BC270" s="217"/>
      <c r="BD270" s="217"/>
      <c r="BE270" s="217"/>
      <c r="BF270" s="217"/>
      <c r="BG270" s="217"/>
      <c r="BH270" s="217"/>
      <c r="BI270" s="217"/>
      <c r="BJ270" s="217"/>
      <c r="BK270" s="217"/>
      <c r="BL270" s="217"/>
      <c r="BM270" s="217"/>
      <c r="BN270" s="217"/>
      <c r="BO270" s="217"/>
      <c r="BP270" s="217"/>
      <c r="BQ270" s="217"/>
      <c r="BR270" s="217"/>
      <c r="BS270" s="217"/>
      <c r="BT270" s="217"/>
      <c r="BU270" s="217"/>
      <c r="BV270" s="217"/>
      <c r="BW270" s="217"/>
      <c r="BX270" s="217"/>
      <c r="BY270" s="217"/>
      <c r="BZ270" s="217"/>
      <c r="CA270" s="217"/>
      <c r="CB270" s="217"/>
      <c r="CC270" s="217"/>
      <c r="CD270" s="217"/>
      <c r="CE270" s="217"/>
      <c r="CF270" s="218"/>
    </row>
    <row r="271" spans="4:84" ht="8.1" customHeight="1">
      <c r="D271" s="216"/>
      <c r="E271" s="217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  <c r="AZ271" s="217"/>
      <c r="BA271" s="217"/>
      <c r="BB271" s="217"/>
      <c r="BC271" s="217"/>
      <c r="BD271" s="217"/>
      <c r="BE271" s="217"/>
      <c r="BF271" s="217"/>
      <c r="BG271" s="217"/>
      <c r="BH271" s="217"/>
      <c r="BI271" s="217"/>
      <c r="BJ271" s="217"/>
      <c r="BK271" s="217"/>
      <c r="BL271" s="217"/>
      <c r="BM271" s="217"/>
      <c r="BN271" s="217"/>
      <c r="BO271" s="217"/>
      <c r="BP271" s="217"/>
      <c r="BQ271" s="217"/>
      <c r="BR271" s="217"/>
      <c r="BS271" s="217"/>
      <c r="BT271" s="217"/>
      <c r="BU271" s="217"/>
      <c r="BV271" s="217"/>
      <c r="BW271" s="217"/>
      <c r="BX271" s="217"/>
      <c r="BY271" s="217"/>
      <c r="BZ271" s="217"/>
      <c r="CA271" s="217"/>
      <c r="CB271" s="217"/>
      <c r="CC271" s="217"/>
      <c r="CD271" s="217"/>
      <c r="CE271" s="217"/>
      <c r="CF271" s="218"/>
    </row>
    <row r="272" spans="4:84" ht="8.1" customHeight="1">
      <c r="D272" s="216"/>
      <c r="E272" s="217"/>
      <c r="F272" s="217"/>
      <c r="G272" s="217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7"/>
      <c r="AY272" s="217"/>
      <c r="AZ272" s="217"/>
      <c r="BA272" s="217"/>
      <c r="BB272" s="217"/>
      <c r="BC272" s="217"/>
      <c r="BD272" s="217"/>
      <c r="BE272" s="217"/>
      <c r="BF272" s="217"/>
      <c r="BG272" s="217"/>
      <c r="BH272" s="217"/>
      <c r="BI272" s="217"/>
      <c r="BJ272" s="217"/>
      <c r="BK272" s="217"/>
      <c r="BL272" s="217"/>
      <c r="BM272" s="217"/>
      <c r="BN272" s="217"/>
      <c r="BO272" s="217"/>
      <c r="BP272" s="217"/>
      <c r="BQ272" s="217"/>
      <c r="BR272" s="217"/>
      <c r="BS272" s="217"/>
      <c r="BT272" s="217"/>
      <c r="BU272" s="217"/>
      <c r="BV272" s="217"/>
      <c r="BW272" s="217"/>
      <c r="BX272" s="217"/>
      <c r="BY272" s="217"/>
      <c r="BZ272" s="217"/>
      <c r="CA272" s="217"/>
      <c r="CB272" s="217"/>
      <c r="CC272" s="217"/>
      <c r="CD272" s="217"/>
      <c r="CE272" s="217"/>
      <c r="CF272" s="218"/>
    </row>
    <row r="273" spans="4:84" ht="8.1" customHeight="1">
      <c r="D273" s="216"/>
      <c r="E273" s="217"/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7"/>
      <c r="AY273" s="217"/>
      <c r="AZ273" s="217"/>
      <c r="BA273" s="217"/>
      <c r="BB273" s="217"/>
      <c r="BC273" s="217"/>
      <c r="BD273" s="217"/>
      <c r="BE273" s="217"/>
      <c r="BF273" s="217"/>
      <c r="BG273" s="217"/>
      <c r="BH273" s="217"/>
      <c r="BI273" s="217"/>
      <c r="BJ273" s="217"/>
      <c r="BK273" s="217"/>
      <c r="BL273" s="217"/>
      <c r="BM273" s="217"/>
      <c r="BN273" s="217"/>
      <c r="BO273" s="217"/>
      <c r="BP273" s="217"/>
      <c r="BQ273" s="217"/>
      <c r="BR273" s="217"/>
      <c r="BS273" s="217"/>
      <c r="BT273" s="217"/>
      <c r="BU273" s="217"/>
      <c r="BV273" s="217"/>
      <c r="BW273" s="217"/>
      <c r="BX273" s="217"/>
      <c r="BY273" s="217"/>
      <c r="BZ273" s="217"/>
      <c r="CA273" s="217"/>
      <c r="CB273" s="217"/>
      <c r="CC273" s="217"/>
      <c r="CD273" s="217"/>
      <c r="CE273" s="217"/>
      <c r="CF273" s="218"/>
    </row>
    <row r="274" spans="4:84" ht="8.1" customHeight="1">
      <c r="D274" s="216"/>
      <c r="E274" s="217"/>
      <c r="F274" s="217"/>
      <c r="G274" s="217"/>
      <c r="H274" s="217"/>
      <c r="I274" s="217"/>
      <c r="J274" s="217"/>
      <c r="K274" s="217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7"/>
      <c r="W274" s="217"/>
      <c r="X274" s="217"/>
      <c r="Y274" s="217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7"/>
      <c r="AY274" s="217"/>
      <c r="AZ274" s="217"/>
      <c r="BA274" s="217"/>
      <c r="BB274" s="217"/>
      <c r="BC274" s="217"/>
      <c r="BD274" s="217"/>
      <c r="BE274" s="217"/>
      <c r="BF274" s="217"/>
      <c r="BG274" s="217"/>
      <c r="BH274" s="217"/>
      <c r="BI274" s="217"/>
      <c r="BJ274" s="217"/>
      <c r="BK274" s="217"/>
      <c r="BL274" s="217"/>
      <c r="BM274" s="217"/>
      <c r="BN274" s="217"/>
      <c r="BO274" s="217"/>
      <c r="BP274" s="217"/>
      <c r="BQ274" s="217"/>
      <c r="BR274" s="217"/>
      <c r="BS274" s="217"/>
      <c r="BT274" s="217"/>
      <c r="BU274" s="217"/>
      <c r="BV274" s="217"/>
      <c r="BW274" s="217"/>
      <c r="BX274" s="217"/>
      <c r="BY274" s="217"/>
      <c r="BZ274" s="217"/>
      <c r="CA274" s="217"/>
      <c r="CB274" s="217"/>
      <c r="CC274" s="217"/>
      <c r="CD274" s="217"/>
      <c r="CE274" s="217"/>
      <c r="CF274" s="218"/>
    </row>
    <row r="275" spans="4:84" ht="8.1" customHeight="1">
      <c r="D275" s="216"/>
      <c r="E275" s="217"/>
      <c r="F275" s="217"/>
      <c r="G275" s="217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7"/>
      <c r="W275" s="217"/>
      <c r="X275" s="217"/>
      <c r="Y275" s="217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7"/>
      <c r="AY275" s="217"/>
      <c r="AZ275" s="217"/>
      <c r="BA275" s="217"/>
      <c r="BB275" s="217"/>
      <c r="BC275" s="217"/>
      <c r="BD275" s="217"/>
      <c r="BE275" s="217"/>
      <c r="BF275" s="217"/>
      <c r="BG275" s="217"/>
      <c r="BH275" s="217"/>
      <c r="BI275" s="217"/>
      <c r="BJ275" s="217"/>
      <c r="BK275" s="217"/>
      <c r="BL275" s="217"/>
      <c r="BM275" s="217"/>
      <c r="BN275" s="217"/>
      <c r="BO275" s="217"/>
      <c r="BP275" s="217"/>
      <c r="BQ275" s="217"/>
      <c r="BR275" s="217"/>
      <c r="BS275" s="217"/>
      <c r="BT275" s="217"/>
      <c r="BU275" s="217"/>
      <c r="BV275" s="217"/>
      <c r="BW275" s="217"/>
      <c r="BX275" s="217"/>
      <c r="BY275" s="217"/>
      <c r="BZ275" s="217"/>
      <c r="CA275" s="217"/>
      <c r="CB275" s="217"/>
      <c r="CC275" s="217"/>
      <c r="CD275" s="217"/>
      <c r="CE275" s="217"/>
      <c r="CF275" s="218"/>
    </row>
    <row r="276" spans="4:84" ht="8.1" customHeight="1">
      <c r="D276" s="216"/>
      <c r="E276" s="217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7"/>
      <c r="AY276" s="217"/>
      <c r="AZ276" s="217"/>
      <c r="BA276" s="217"/>
      <c r="BB276" s="217"/>
      <c r="BC276" s="217"/>
      <c r="BD276" s="217"/>
      <c r="BE276" s="217"/>
      <c r="BF276" s="217"/>
      <c r="BG276" s="217"/>
      <c r="BH276" s="217"/>
      <c r="BI276" s="217"/>
      <c r="BJ276" s="217"/>
      <c r="BK276" s="217"/>
      <c r="BL276" s="217"/>
      <c r="BM276" s="217"/>
      <c r="BN276" s="217"/>
      <c r="BO276" s="217"/>
      <c r="BP276" s="217"/>
      <c r="BQ276" s="217"/>
      <c r="BR276" s="217"/>
      <c r="BS276" s="217"/>
      <c r="BT276" s="217"/>
      <c r="BU276" s="217"/>
      <c r="BV276" s="217"/>
      <c r="BW276" s="217"/>
      <c r="BX276" s="217"/>
      <c r="BY276" s="217"/>
      <c r="BZ276" s="217"/>
      <c r="CA276" s="217"/>
      <c r="CB276" s="217"/>
      <c r="CC276" s="217"/>
      <c r="CD276" s="217"/>
      <c r="CE276" s="217"/>
      <c r="CF276" s="218"/>
    </row>
    <row r="277" spans="4:84" ht="8.1" customHeight="1">
      <c r="D277" s="216"/>
      <c r="E277" s="217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17"/>
      <c r="AY277" s="217"/>
      <c r="AZ277" s="217"/>
      <c r="BA277" s="217"/>
      <c r="BB277" s="217"/>
      <c r="BC277" s="217"/>
      <c r="BD277" s="217"/>
      <c r="BE277" s="217"/>
      <c r="BF277" s="217"/>
      <c r="BG277" s="217"/>
      <c r="BH277" s="217"/>
      <c r="BI277" s="217"/>
      <c r="BJ277" s="217"/>
      <c r="BK277" s="217"/>
      <c r="BL277" s="217"/>
      <c r="BM277" s="217"/>
      <c r="BN277" s="217"/>
      <c r="BO277" s="217"/>
      <c r="BP277" s="217"/>
      <c r="BQ277" s="217"/>
      <c r="BR277" s="217"/>
      <c r="BS277" s="217"/>
      <c r="BT277" s="217"/>
      <c r="BU277" s="217"/>
      <c r="BV277" s="217"/>
      <c r="BW277" s="217"/>
      <c r="BX277" s="217"/>
      <c r="BY277" s="217"/>
      <c r="BZ277" s="217"/>
      <c r="CA277" s="217"/>
      <c r="CB277" s="217"/>
      <c r="CC277" s="217"/>
      <c r="CD277" s="217"/>
      <c r="CE277" s="217"/>
      <c r="CF277" s="218"/>
    </row>
    <row r="278" spans="4:84" ht="8.1" customHeight="1">
      <c r="D278" s="216"/>
      <c r="E278" s="217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  <c r="AU278" s="217"/>
      <c r="AV278" s="217"/>
      <c r="AW278" s="217"/>
      <c r="AX278" s="217"/>
      <c r="AY278" s="217"/>
      <c r="AZ278" s="217"/>
      <c r="BA278" s="217"/>
      <c r="BB278" s="217"/>
      <c r="BC278" s="217"/>
      <c r="BD278" s="217"/>
      <c r="BE278" s="217"/>
      <c r="BF278" s="217"/>
      <c r="BG278" s="217"/>
      <c r="BH278" s="217"/>
      <c r="BI278" s="217"/>
      <c r="BJ278" s="217"/>
      <c r="BK278" s="217"/>
      <c r="BL278" s="217"/>
      <c r="BM278" s="217"/>
      <c r="BN278" s="217"/>
      <c r="BO278" s="217"/>
      <c r="BP278" s="217"/>
      <c r="BQ278" s="217"/>
      <c r="BR278" s="217"/>
      <c r="BS278" s="217"/>
      <c r="BT278" s="217"/>
      <c r="BU278" s="217"/>
      <c r="BV278" s="217"/>
      <c r="BW278" s="217"/>
      <c r="BX278" s="217"/>
      <c r="BY278" s="217"/>
      <c r="BZ278" s="217"/>
      <c r="CA278" s="217"/>
      <c r="CB278" s="217"/>
      <c r="CC278" s="217"/>
      <c r="CD278" s="217"/>
      <c r="CE278" s="217"/>
      <c r="CF278" s="218"/>
    </row>
    <row r="279" spans="4:84" ht="8.1" customHeight="1">
      <c r="D279" s="216"/>
      <c r="E279" s="217"/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17"/>
      <c r="AY279" s="217"/>
      <c r="AZ279" s="217"/>
      <c r="BA279" s="217"/>
      <c r="BB279" s="217"/>
      <c r="BC279" s="217"/>
      <c r="BD279" s="217"/>
      <c r="BE279" s="217"/>
      <c r="BF279" s="217"/>
      <c r="BG279" s="217"/>
      <c r="BH279" s="217"/>
      <c r="BI279" s="217"/>
      <c r="BJ279" s="217"/>
      <c r="BK279" s="217"/>
      <c r="BL279" s="217"/>
      <c r="BM279" s="217"/>
      <c r="BN279" s="217"/>
      <c r="BO279" s="217"/>
      <c r="BP279" s="217"/>
      <c r="BQ279" s="217"/>
      <c r="BR279" s="217"/>
      <c r="BS279" s="217"/>
      <c r="BT279" s="217"/>
      <c r="BU279" s="217"/>
      <c r="BV279" s="217"/>
      <c r="BW279" s="217"/>
      <c r="BX279" s="217"/>
      <c r="BY279" s="217"/>
      <c r="BZ279" s="217"/>
      <c r="CA279" s="217"/>
      <c r="CB279" s="217"/>
      <c r="CC279" s="217"/>
      <c r="CD279" s="217"/>
      <c r="CE279" s="217"/>
      <c r="CF279" s="218"/>
    </row>
    <row r="280" spans="4:84" ht="8.1" customHeight="1">
      <c r="D280" s="216"/>
      <c r="E280" s="217"/>
      <c r="F280" s="217"/>
      <c r="G280" s="217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217"/>
      <c r="AK280" s="217"/>
      <c r="AL280" s="217"/>
      <c r="AM280" s="217"/>
      <c r="AN280" s="217"/>
      <c r="AO280" s="217"/>
      <c r="AP280" s="217"/>
      <c r="AQ280" s="217"/>
      <c r="AR280" s="217"/>
      <c r="AS280" s="217"/>
      <c r="AT280" s="217"/>
      <c r="AU280" s="217"/>
      <c r="AV280" s="217"/>
      <c r="AW280" s="217"/>
      <c r="AX280" s="217"/>
      <c r="AY280" s="217"/>
      <c r="AZ280" s="217"/>
      <c r="BA280" s="217"/>
      <c r="BB280" s="217"/>
      <c r="BC280" s="217"/>
      <c r="BD280" s="217"/>
      <c r="BE280" s="217"/>
      <c r="BF280" s="217"/>
      <c r="BG280" s="217"/>
      <c r="BH280" s="217"/>
      <c r="BI280" s="217"/>
      <c r="BJ280" s="217"/>
      <c r="BK280" s="217"/>
      <c r="BL280" s="217"/>
      <c r="BM280" s="217"/>
      <c r="BN280" s="217"/>
      <c r="BO280" s="217"/>
      <c r="BP280" s="217"/>
      <c r="BQ280" s="217"/>
      <c r="BR280" s="217"/>
      <c r="BS280" s="217"/>
      <c r="BT280" s="217"/>
      <c r="BU280" s="217"/>
      <c r="BV280" s="217"/>
      <c r="BW280" s="217"/>
      <c r="BX280" s="217"/>
      <c r="BY280" s="217"/>
      <c r="BZ280" s="217"/>
      <c r="CA280" s="217"/>
      <c r="CB280" s="217"/>
      <c r="CC280" s="217"/>
      <c r="CD280" s="217"/>
      <c r="CE280" s="217"/>
      <c r="CF280" s="218"/>
    </row>
    <row r="281" spans="4:84" ht="8.1" customHeight="1">
      <c r="D281" s="216"/>
      <c r="E281" s="217"/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  <c r="AU281" s="217"/>
      <c r="AV281" s="217"/>
      <c r="AW281" s="217"/>
      <c r="AX281" s="217"/>
      <c r="AY281" s="217"/>
      <c r="AZ281" s="217"/>
      <c r="BA281" s="217"/>
      <c r="BB281" s="217"/>
      <c r="BC281" s="217"/>
      <c r="BD281" s="217"/>
      <c r="BE281" s="217"/>
      <c r="BF281" s="217"/>
      <c r="BG281" s="217"/>
      <c r="BH281" s="217"/>
      <c r="BI281" s="217"/>
      <c r="BJ281" s="217"/>
      <c r="BK281" s="217"/>
      <c r="BL281" s="217"/>
      <c r="BM281" s="217"/>
      <c r="BN281" s="217"/>
      <c r="BO281" s="217"/>
      <c r="BP281" s="217"/>
      <c r="BQ281" s="217"/>
      <c r="BR281" s="217"/>
      <c r="BS281" s="217"/>
      <c r="BT281" s="217"/>
      <c r="BU281" s="217"/>
      <c r="BV281" s="217"/>
      <c r="BW281" s="217"/>
      <c r="BX281" s="217"/>
      <c r="BY281" s="217"/>
      <c r="BZ281" s="217"/>
      <c r="CA281" s="217"/>
      <c r="CB281" s="217"/>
      <c r="CC281" s="217"/>
      <c r="CD281" s="217"/>
      <c r="CE281" s="217"/>
      <c r="CF281" s="218"/>
    </row>
    <row r="282" spans="4:84" ht="8.1" customHeight="1">
      <c r="D282" s="216"/>
      <c r="E282" s="217"/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7"/>
      <c r="AU282" s="217"/>
      <c r="AV282" s="217"/>
      <c r="AW282" s="217"/>
      <c r="AX282" s="217"/>
      <c r="AY282" s="217"/>
      <c r="AZ282" s="217"/>
      <c r="BA282" s="217"/>
      <c r="BB282" s="217"/>
      <c r="BC282" s="217"/>
      <c r="BD282" s="217"/>
      <c r="BE282" s="217"/>
      <c r="BF282" s="217"/>
      <c r="BG282" s="217"/>
      <c r="BH282" s="217"/>
      <c r="BI282" s="217"/>
      <c r="BJ282" s="217"/>
      <c r="BK282" s="217"/>
      <c r="BL282" s="217"/>
      <c r="BM282" s="217"/>
      <c r="BN282" s="217"/>
      <c r="BO282" s="217"/>
      <c r="BP282" s="217"/>
      <c r="BQ282" s="217"/>
      <c r="BR282" s="217"/>
      <c r="BS282" s="217"/>
      <c r="BT282" s="217"/>
      <c r="BU282" s="217"/>
      <c r="BV282" s="217"/>
      <c r="BW282" s="217"/>
      <c r="BX282" s="217"/>
      <c r="BY282" s="217"/>
      <c r="BZ282" s="217"/>
      <c r="CA282" s="217"/>
      <c r="CB282" s="217"/>
      <c r="CC282" s="217"/>
      <c r="CD282" s="217"/>
      <c r="CE282" s="217"/>
      <c r="CF282" s="218"/>
    </row>
    <row r="283" spans="4:84" ht="8.1" customHeight="1">
      <c r="D283" s="216"/>
      <c r="E283" s="217"/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  <c r="AU283" s="217"/>
      <c r="AV283" s="217"/>
      <c r="AW283" s="217"/>
      <c r="AX283" s="217"/>
      <c r="AY283" s="217"/>
      <c r="AZ283" s="217"/>
      <c r="BA283" s="217"/>
      <c r="BB283" s="217"/>
      <c r="BC283" s="217"/>
      <c r="BD283" s="217"/>
      <c r="BE283" s="217"/>
      <c r="BF283" s="217"/>
      <c r="BG283" s="217"/>
      <c r="BH283" s="217"/>
      <c r="BI283" s="217"/>
      <c r="BJ283" s="217"/>
      <c r="BK283" s="217"/>
      <c r="BL283" s="217"/>
      <c r="BM283" s="217"/>
      <c r="BN283" s="217"/>
      <c r="BO283" s="217"/>
      <c r="BP283" s="217"/>
      <c r="BQ283" s="217"/>
      <c r="BR283" s="217"/>
      <c r="BS283" s="217"/>
      <c r="BT283" s="217"/>
      <c r="BU283" s="217"/>
      <c r="BV283" s="217"/>
      <c r="BW283" s="217"/>
      <c r="BX283" s="217"/>
      <c r="BY283" s="217"/>
      <c r="BZ283" s="217"/>
      <c r="CA283" s="217"/>
      <c r="CB283" s="217"/>
      <c r="CC283" s="217"/>
      <c r="CD283" s="217"/>
      <c r="CE283" s="217"/>
      <c r="CF283" s="218"/>
    </row>
    <row r="284" spans="4:84" ht="8.1" customHeight="1">
      <c r="D284" s="216"/>
      <c r="E284" s="217"/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  <c r="AA284" s="217"/>
      <c r="AB284" s="217"/>
      <c r="AC284" s="217"/>
      <c r="AD284" s="217"/>
      <c r="AE284" s="217"/>
      <c r="AF284" s="217"/>
      <c r="AG284" s="217"/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  <c r="AU284" s="217"/>
      <c r="AV284" s="217"/>
      <c r="AW284" s="217"/>
      <c r="AX284" s="217"/>
      <c r="AY284" s="217"/>
      <c r="AZ284" s="217"/>
      <c r="BA284" s="217"/>
      <c r="BB284" s="217"/>
      <c r="BC284" s="217"/>
      <c r="BD284" s="217"/>
      <c r="BE284" s="217"/>
      <c r="BF284" s="217"/>
      <c r="BG284" s="217"/>
      <c r="BH284" s="217"/>
      <c r="BI284" s="217"/>
      <c r="BJ284" s="217"/>
      <c r="BK284" s="217"/>
      <c r="BL284" s="217"/>
      <c r="BM284" s="217"/>
      <c r="BN284" s="217"/>
      <c r="BO284" s="217"/>
      <c r="BP284" s="217"/>
      <c r="BQ284" s="217"/>
      <c r="BR284" s="217"/>
      <c r="BS284" s="217"/>
      <c r="BT284" s="217"/>
      <c r="BU284" s="217"/>
      <c r="BV284" s="217"/>
      <c r="BW284" s="217"/>
      <c r="BX284" s="217"/>
      <c r="BY284" s="217"/>
      <c r="BZ284" s="217"/>
      <c r="CA284" s="217"/>
      <c r="CB284" s="217"/>
      <c r="CC284" s="217"/>
      <c r="CD284" s="217"/>
      <c r="CE284" s="217"/>
      <c r="CF284" s="218"/>
    </row>
    <row r="285" spans="4:84" ht="8.1" customHeight="1">
      <c r="D285" s="216"/>
      <c r="E285" s="217"/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  <c r="AA285" s="217"/>
      <c r="AB285" s="217"/>
      <c r="AC285" s="217"/>
      <c r="AD285" s="217"/>
      <c r="AE285" s="217"/>
      <c r="AF285" s="217"/>
      <c r="AG285" s="217"/>
      <c r="AH285" s="217"/>
      <c r="AI285" s="217"/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7"/>
      <c r="AT285" s="217"/>
      <c r="AU285" s="217"/>
      <c r="AV285" s="217"/>
      <c r="AW285" s="217"/>
      <c r="AX285" s="217"/>
      <c r="AY285" s="217"/>
      <c r="AZ285" s="217"/>
      <c r="BA285" s="217"/>
      <c r="BB285" s="217"/>
      <c r="BC285" s="217"/>
      <c r="BD285" s="217"/>
      <c r="BE285" s="217"/>
      <c r="BF285" s="217"/>
      <c r="BG285" s="217"/>
      <c r="BH285" s="217"/>
      <c r="BI285" s="217"/>
      <c r="BJ285" s="217"/>
      <c r="BK285" s="217"/>
      <c r="BL285" s="217"/>
      <c r="BM285" s="217"/>
      <c r="BN285" s="217"/>
      <c r="BO285" s="217"/>
      <c r="BP285" s="217"/>
      <c r="BQ285" s="217"/>
      <c r="BR285" s="217"/>
      <c r="BS285" s="217"/>
      <c r="BT285" s="217"/>
      <c r="BU285" s="217"/>
      <c r="BV285" s="217"/>
      <c r="BW285" s="217"/>
      <c r="BX285" s="217"/>
      <c r="BY285" s="217"/>
      <c r="BZ285" s="217"/>
      <c r="CA285" s="217"/>
      <c r="CB285" s="217"/>
      <c r="CC285" s="217"/>
      <c r="CD285" s="217"/>
      <c r="CE285" s="217"/>
      <c r="CF285" s="218"/>
    </row>
    <row r="286" spans="4:84" ht="8.1" customHeight="1">
      <c r="D286" s="216"/>
      <c r="E286" s="217"/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217"/>
      <c r="BA286" s="217"/>
      <c r="BB286" s="217"/>
      <c r="BC286" s="217"/>
      <c r="BD286" s="217"/>
      <c r="BE286" s="217"/>
      <c r="BF286" s="217"/>
      <c r="BG286" s="217"/>
      <c r="BH286" s="217"/>
      <c r="BI286" s="217"/>
      <c r="BJ286" s="217"/>
      <c r="BK286" s="217"/>
      <c r="BL286" s="217"/>
      <c r="BM286" s="217"/>
      <c r="BN286" s="217"/>
      <c r="BO286" s="217"/>
      <c r="BP286" s="217"/>
      <c r="BQ286" s="217"/>
      <c r="BR286" s="217"/>
      <c r="BS286" s="217"/>
      <c r="BT286" s="217"/>
      <c r="BU286" s="217"/>
      <c r="BV286" s="217"/>
      <c r="BW286" s="217"/>
      <c r="BX286" s="217"/>
      <c r="BY286" s="217"/>
      <c r="BZ286" s="217"/>
      <c r="CA286" s="217"/>
      <c r="CB286" s="217"/>
      <c r="CC286" s="217"/>
      <c r="CD286" s="217"/>
      <c r="CE286" s="217"/>
      <c r="CF286" s="218"/>
    </row>
    <row r="287" spans="4:84" ht="8.1" customHeight="1">
      <c r="D287" s="216"/>
      <c r="E287" s="217"/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7"/>
      <c r="BA287" s="217"/>
      <c r="BB287" s="217"/>
      <c r="BC287" s="217"/>
      <c r="BD287" s="217"/>
      <c r="BE287" s="217"/>
      <c r="BF287" s="217"/>
      <c r="BG287" s="217"/>
      <c r="BH287" s="217"/>
      <c r="BI287" s="217"/>
      <c r="BJ287" s="217"/>
      <c r="BK287" s="217"/>
      <c r="BL287" s="217"/>
      <c r="BM287" s="217"/>
      <c r="BN287" s="217"/>
      <c r="BO287" s="217"/>
      <c r="BP287" s="217"/>
      <c r="BQ287" s="217"/>
      <c r="BR287" s="217"/>
      <c r="BS287" s="217"/>
      <c r="BT287" s="217"/>
      <c r="BU287" s="217"/>
      <c r="BV287" s="217"/>
      <c r="BW287" s="217"/>
      <c r="BX287" s="217"/>
      <c r="BY287" s="217"/>
      <c r="BZ287" s="217"/>
      <c r="CA287" s="217"/>
      <c r="CB287" s="217"/>
      <c r="CC287" s="217"/>
      <c r="CD287" s="217"/>
      <c r="CE287" s="217"/>
      <c r="CF287" s="218"/>
    </row>
    <row r="288" spans="4:84" ht="8.1" customHeight="1">
      <c r="D288" s="216"/>
      <c r="E288" s="217"/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7"/>
      <c r="BM288" s="217"/>
      <c r="BN288" s="217"/>
      <c r="BO288" s="217"/>
      <c r="BP288" s="217"/>
      <c r="BQ288" s="217"/>
      <c r="BR288" s="217"/>
      <c r="BS288" s="217"/>
      <c r="BT288" s="217"/>
      <c r="BU288" s="217"/>
      <c r="BV288" s="217"/>
      <c r="BW288" s="217"/>
      <c r="BX288" s="217"/>
      <c r="BY288" s="217"/>
      <c r="BZ288" s="217"/>
      <c r="CA288" s="217"/>
      <c r="CB288" s="217"/>
      <c r="CC288" s="217"/>
      <c r="CD288" s="217"/>
      <c r="CE288" s="217"/>
      <c r="CF288" s="218"/>
    </row>
    <row r="289" spans="4:84" ht="8.1" customHeight="1">
      <c r="D289" s="216"/>
      <c r="E289" s="217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  <c r="BI289" s="217"/>
      <c r="BJ289" s="217"/>
      <c r="BK289" s="217"/>
      <c r="BL289" s="217"/>
      <c r="BM289" s="217"/>
      <c r="BN289" s="217"/>
      <c r="BO289" s="217"/>
      <c r="BP289" s="217"/>
      <c r="BQ289" s="217"/>
      <c r="BR289" s="217"/>
      <c r="BS289" s="217"/>
      <c r="BT289" s="217"/>
      <c r="BU289" s="217"/>
      <c r="BV289" s="217"/>
      <c r="BW289" s="217"/>
      <c r="BX289" s="217"/>
      <c r="BY289" s="217"/>
      <c r="BZ289" s="217"/>
      <c r="CA289" s="217"/>
      <c r="CB289" s="217"/>
      <c r="CC289" s="217"/>
      <c r="CD289" s="217"/>
      <c r="CE289" s="217"/>
      <c r="CF289" s="218"/>
    </row>
    <row r="290" spans="4:84" ht="8.1" customHeight="1">
      <c r="D290" s="216"/>
      <c r="E290" s="217"/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17"/>
      <c r="BB290" s="217"/>
      <c r="BC290" s="217"/>
      <c r="BD290" s="217"/>
      <c r="BE290" s="217"/>
      <c r="BF290" s="217"/>
      <c r="BG290" s="217"/>
      <c r="BH290" s="217"/>
      <c r="BI290" s="217"/>
      <c r="BJ290" s="217"/>
      <c r="BK290" s="217"/>
      <c r="BL290" s="217"/>
      <c r="BM290" s="217"/>
      <c r="BN290" s="217"/>
      <c r="BO290" s="217"/>
      <c r="BP290" s="217"/>
      <c r="BQ290" s="217"/>
      <c r="BR290" s="217"/>
      <c r="BS290" s="217"/>
      <c r="BT290" s="217"/>
      <c r="BU290" s="217"/>
      <c r="BV290" s="217"/>
      <c r="BW290" s="217"/>
      <c r="BX290" s="217"/>
      <c r="BY290" s="217"/>
      <c r="BZ290" s="217"/>
      <c r="CA290" s="217"/>
      <c r="CB290" s="217"/>
      <c r="CC290" s="217"/>
      <c r="CD290" s="217"/>
      <c r="CE290" s="217"/>
      <c r="CF290" s="218"/>
    </row>
    <row r="291" spans="4:84" ht="8.1" customHeight="1">
      <c r="D291" s="216"/>
      <c r="E291" s="217"/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  <c r="AA291" s="217"/>
      <c r="AB291" s="217"/>
      <c r="AC291" s="217"/>
      <c r="AD291" s="217"/>
      <c r="AE291" s="217"/>
      <c r="AF291" s="217"/>
      <c r="AG291" s="217"/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  <c r="AU291" s="217"/>
      <c r="AV291" s="217"/>
      <c r="AW291" s="217"/>
      <c r="AX291" s="217"/>
      <c r="AY291" s="217"/>
      <c r="AZ291" s="217"/>
      <c r="BA291" s="217"/>
      <c r="BB291" s="217"/>
      <c r="BC291" s="217"/>
      <c r="BD291" s="217"/>
      <c r="BE291" s="217"/>
      <c r="BF291" s="217"/>
      <c r="BG291" s="217"/>
      <c r="BH291" s="217"/>
      <c r="BI291" s="217"/>
      <c r="BJ291" s="217"/>
      <c r="BK291" s="217"/>
      <c r="BL291" s="217"/>
      <c r="BM291" s="217"/>
      <c r="BN291" s="217"/>
      <c r="BO291" s="217"/>
      <c r="BP291" s="217"/>
      <c r="BQ291" s="217"/>
      <c r="BR291" s="217"/>
      <c r="BS291" s="217"/>
      <c r="BT291" s="217"/>
      <c r="BU291" s="217"/>
      <c r="BV291" s="217"/>
      <c r="BW291" s="217"/>
      <c r="BX291" s="217"/>
      <c r="BY291" s="217"/>
      <c r="BZ291" s="217"/>
      <c r="CA291" s="217"/>
      <c r="CB291" s="217"/>
      <c r="CC291" s="217"/>
      <c r="CD291" s="217"/>
      <c r="CE291" s="217"/>
      <c r="CF291" s="218"/>
    </row>
    <row r="292" spans="4:84" ht="15" customHeight="1">
      <c r="D292" s="216"/>
      <c r="E292" s="217"/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  <c r="AA292" s="217"/>
      <c r="AB292" s="217"/>
      <c r="AC292" s="217"/>
      <c r="AD292" s="217"/>
      <c r="AE292" s="217"/>
      <c r="AF292" s="217"/>
      <c r="AG292" s="217"/>
      <c r="AH292" s="217"/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  <c r="AU292" s="217"/>
      <c r="AV292" s="217"/>
      <c r="AW292" s="217"/>
      <c r="AX292" s="217"/>
      <c r="AY292" s="217"/>
      <c r="AZ292" s="217"/>
      <c r="BA292" s="217"/>
      <c r="BB292" s="217"/>
      <c r="BC292" s="217"/>
      <c r="BD292" s="217"/>
      <c r="BE292" s="217"/>
      <c r="BF292" s="217"/>
      <c r="BG292" s="217"/>
      <c r="BH292" s="217"/>
      <c r="BI292" s="217"/>
      <c r="BJ292" s="217"/>
      <c r="BK292" s="217"/>
      <c r="BL292" s="217"/>
      <c r="BM292" s="217"/>
      <c r="BN292" s="217"/>
      <c r="BO292" s="217"/>
      <c r="BP292" s="217"/>
      <c r="BQ292" s="217"/>
      <c r="BR292" s="217"/>
      <c r="BS292" s="217"/>
      <c r="BT292" s="217"/>
      <c r="BU292" s="217"/>
      <c r="BV292" s="217"/>
      <c r="BW292" s="217"/>
      <c r="BX292" s="217"/>
      <c r="BY292" s="217"/>
      <c r="BZ292" s="217"/>
      <c r="CA292" s="217"/>
      <c r="CB292" s="217"/>
      <c r="CC292" s="217"/>
      <c r="CD292" s="217"/>
      <c r="CE292" s="217"/>
      <c r="CF292" s="218"/>
    </row>
    <row r="293" spans="4:84" ht="15" customHeight="1">
      <c r="D293" s="216"/>
      <c r="E293" s="217"/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  <c r="AA293" s="217"/>
      <c r="AB293" s="217"/>
      <c r="AC293" s="217"/>
      <c r="AD293" s="217"/>
      <c r="AE293" s="217"/>
      <c r="AF293" s="217"/>
      <c r="AG293" s="217"/>
      <c r="AH293" s="217"/>
      <c r="AI293" s="217"/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17"/>
      <c r="AT293" s="217"/>
      <c r="AU293" s="217"/>
      <c r="AV293" s="217"/>
      <c r="AW293" s="217"/>
      <c r="AX293" s="217"/>
      <c r="AY293" s="217"/>
      <c r="AZ293" s="217"/>
      <c r="BA293" s="217"/>
      <c r="BB293" s="217"/>
      <c r="BC293" s="217"/>
      <c r="BD293" s="217"/>
      <c r="BE293" s="217"/>
      <c r="BF293" s="217"/>
      <c r="BG293" s="217"/>
      <c r="BH293" s="217"/>
      <c r="BI293" s="217"/>
      <c r="BJ293" s="217"/>
      <c r="BK293" s="217"/>
      <c r="BL293" s="217"/>
      <c r="BM293" s="217"/>
      <c r="BN293" s="217"/>
      <c r="BO293" s="217"/>
      <c r="BP293" s="217"/>
      <c r="BQ293" s="217"/>
      <c r="BR293" s="217"/>
      <c r="BS293" s="217"/>
      <c r="BT293" s="217"/>
      <c r="BU293" s="217"/>
      <c r="BV293" s="217"/>
      <c r="BW293" s="217"/>
      <c r="BX293" s="217"/>
      <c r="BY293" s="217"/>
      <c r="BZ293" s="217"/>
      <c r="CA293" s="217"/>
      <c r="CB293" s="217"/>
      <c r="CC293" s="217"/>
      <c r="CD293" s="217"/>
      <c r="CE293" s="217"/>
      <c r="CF293" s="218"/>
    </row>
    <row r="294" spans="4:84" ht="15" customHeight="1">
      <c r="D294" s="180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  <c r="AA294" s="181"/>
      <c r="AB294" s="181"/>
      <c r="AC294" s="181"/>
      <c r="AD294" s="181"/>
      <c r="AE294" s="181"/>
      <c r="AF294" s="181"/>
      <c r="AG294" s="181"/>
      <c r="AH294" s="181"/>
      <c r="AI294" s="181"/>
      <c r="AJ294" s="181"/>
      <c r="AK294" s="181"/>
      <c r="AL294" s="181"/>
      <c r="AM294" s="181"/>
      <c r="AN294" s="181"/>
      <c r="AO294" s="181"/>
      <c r="AP294" s="181"/>
      <c r="AQ294" s="181"/>
      <c r="AR294" s="181"/>
      <c r="AS294" s="181"/>
      <c r="AT294" s="181"/>
      <c r="AU294" s="181"/>
      <c r="AV294" s="181"/>
      <c r="AW294" s="181"/>
      <c r="AX294" s="181"/>
      <c r="AY294" s="181"/>
      <c r="AZ294" s="181"/>
      <c r="BA294" s="181"/>
      <c r="BB294" s="181"/>
      <c r="BC294" s="181"/>
      <c r="BD294" s="181"/>
      <c r="BE294" s="181"/>
      <c r="BF294" s="181"/>
      <c r="BG294" s="181"/>
      <c r="BH294" s="181"/>
      <c r="BI294" s="181"/>
      <c r="BJ294" s="181"/>
      <c r="BK294" s="181"/>
      <c r="BL294" s="181"/>
      <c r="BM294" s="181"/>
      <c r="BN294" s="181"/>
      <c r="BO294" s="181"/>
      <c r="BP294" s="181"/>
      <c r="BQ294" s="181"/>
      <c r="BR294" s="181"/>
      <c r="BS294" s="181"/>
      <c r="BT294" s="181"/>
      <c r="BU294" s="181"/>
      <c r="BV294" s="181"/>
      <c r="BW294" s="181"/>
      <c r="BX294" s="181"/>
      <c r="BY294" s="181"/>
      <c r="BZ294" s="181"/>
      <c r="CA294" s="181"/>
      <c r="CB294" s="181"/>
      <c r="CC294" s="181"/>
      <c r="CD294" s="181"/>
      <c r="CE294" s="181"/>
      <c r="CF294" s="182"/>
    </row>
    <row r="295" spans="4:84" ht="15" customHeight="1">
      <c r="D295" s="180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1"/>
      <c r="AU295" s="181"/>
      <c r="AV295" s="181"/>
      <c r="AW295" s="181"/>
      <c r="AX295" s="181"/>
      <c r="AY295" s="181"/>
      <c r="AZ295" s="181"/>
      <c r="BA295" s="181"/>
      <c r="BB295" s="181"/>
      <c r="BC295" s="181"/>
      <c r="BD295" s="181"/>
      <c r="BE295" s="181"/>
      <c r="BF295" s="181"/>
      <c r="BG295" s="181"/>
      <c r="BH295" s="181"/>
      <c r="BI295" s="181"/>
      <c r="BJ295" s="181"/>
      <c r="BK295" s="181"/>
      <c r="BL295" s="181"/>
      <c r="BM295" s="181"/>
      <c r="BN295" s="181"/>
      <c r="BO295" s="181"/>
      <c r="BP295" s="181"/>
      <c r="BQ295" s="181"/>
      <c r="BR295" s="181"/>
      <c r="BS295" s="181"/>
      <c r="BT295" s="181"/>
      <c r="BU295" s="181"/>
      <c r="BV295" s="181"/>
      <c r="BW295" s="181"/>
      <c r="BX295" s="181"/>
      <c r="BY295" s="181"/>
      <c r="BZ295" s="181"/>
      <c r="CA295" s="181"/>
      <c r="CB295" s="181"/>
      <c r="CC295" s="181"/>
      <c r="CD295" s="181"/>
      <c r="CE295" s="181"/>
      <c r="CF295" s="182"/>
    </row>
    <row r="296" spans="4:84" ht="15" customHeight="1">
      <c r="D296" s="180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181"/>
      <c r="AT296" s="181"/>
      <c r="AU296" s="181"/>
      <c r="AV296" s="181"/>
      <c r="AW296" s="181"/>
      <c r="AX296" s="181"/>
      <c r="AY296" s="181"/>
      <c r="AZ296" s="181"/>
      <c r="BA296" s="181"/>
      <c r="BB296" s="181"/>
      <c r="BC296" s="181"/>
      <c r="BD296" s="181"/>
      <c r="BE296" s="181"/>
      <c r="BF296" s="181"/>
      <c r="BG296" s="181"/>
      <c r="BH296" s="181"/>
      <c r="BI296" s="181"/>
      <c r="BJ296" s="181"/>
      <c r="BK296" s="181"/>
      <c r="BL296" s="181"/>
      <c r="BM296" s="181"/>
      <c r="BN296" s="181"/>
      <c r="BO296" s="181"/>
      <c r="BP296" s="181"/>
      <c r="BQ296" s="181"/>
      <c r="BR296" s="181"/>
      <c r="BS296" s="181"/>
      <c r="BT296" s="181"/>
      <c r="BU296" s="181"/>
      <c r="BV296" s="181"/>
      <c r="BW296" s="181"/>
      <c r="BX296" s="181"/>
      <c r="BY296" s="181"/>
      <c r="BZ296" s="181"/>
      <c r="CA296" s="181"/>
      <c r="CB296" s="181"/>
      <c r="CC296" s="181"/>
      <c r="CD296" s="181"/>
      <c r="CE296" s="181"/>
      <c r="CF296" s="182"/>
    </row>
    <row r="297" spans="4:84" ht="15" customHeight="1">
      <c r="D297" s="180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  <c r="AS297" s="181"/>
      <c r="AT297" s="181"/>
      <c r="AU297" s="181"/>
      <c r="AV297" s="181"/>
      <c r="AW297" s="181"/>
      <c r="AX297" s="181"/>
      <c r="AY297" s="181"/>
      <c r="AZ297" s="181"/>
      <c r="BA297" s="181"/>
      <c r="BB297" s="181"/>
      <c r="BC297" s="181"/>
      <c r="BD297" s="181"/>
      <c r="BE297" s="181"/>
      <c r="BF297" s="181"/>
      <c r="BG297" s="181"/>
      <c r="BH297" s="181"/>
      <c r="BI297" s="181"/>
      <c r="BJ297" s="181"/>
      <c r="BK297" s="181"/>
      <c r="BL297" s="181"/>
      <c r="BM297" s="181"/>
      <c r="BN297" s="181"/>
      <c r="BO297" s="181"/>
      <c r="BP297" s="181"/>
      <c r="BQ297" s="181"/>
      <c r="BR297" s="181"/>
      <c r="BS297" s="181"/>
      <c r="BT297" s="181"/>
      <c r="BU297" s="181"/>
      <c r="BV297" s="181"/>
      <c r="BW297" s="181"/>
      <c r="BX297" s="181"/>
      <c r="BY297" s="181"/>
      <c r="BZ297" s="181"/>
      <c r="CA297" s="181"/>
      <c r="CB297" s="181"/>
      <c r="CC297" s="181"/>
      <c r="CD297" s="181"/>
      <c r="CE297" s="181"/>
      <c r="CF297" s="182"/>
    </row>
    <row r="298" spans="4:84" ht="15" customHeight="1">
      <c r="D298" s="180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81"/>
      <c r="AE298" s="181"/>
      <c r="AF298" s="181"/>
      <c r="AG298" s="181"/>
      <c r="AH298" s="181"/>
      <c r="AI298" s="181"/>
      <c r="AJ298" s="181"/>
      <c r="AK298" s="181"/>
      <c r="AL298" s="181"/>
      <c r="AM298" s="181"/>
      <c r="AN298" s="181"/>
      <c r="AO298" s="181"/>
      <c r="AP298" s="181"/>
      <c r="AQ298" s="181"/>
      <c r="AR298" s="181"/>
      <c r="AS298" s="181"/>
      <c r="AT298" s="181"/>
      <c r="AU298" s="181"/>
      <c r="AV298" s="181"/>
      <c r="AW298" s="181"/>
      <c r="AX298" s="181"/>
      <c r="AY298" s="181"/>
      <c r="AZ298" s="181"/>
      <c r="BA298" s="181"/>
      <c r="BB298" s="181"/>
      <c r="BC298" s="181"/>
      <c r="BD298" s="181"/>
      <c r="BE298" s="181"/>
      <c r="BF298" s="181"/>
      <c r="BG298" s="181"/>
      <c r="BH298" s="181"/>
      <c r="BI298" s="181"/>
      <c r="BJ298" s="181"/>
      <c r="BK298" s="181"/>
      <c r="BL298" s="181"/>
      <c r="BM298" s="181"/>
      <c r="BN298" s="181"/>
      <c r="BO298" s="181"/>
      <c r="BP298" s="181"/>
      <c r="BQ298" s="181"/>
      <c r="BR298" s="181"/>
      <c r="BS298" s="181"/>
      <c r="BT298" s="181"/>
      <c r="BU298" s="181"/>
      <c r="BV298" s="181"/>
      <c r="BW298" s="181"/>
      <c r="BX298" s="181"/>
      <c r="BY298" s="181"/>
      <c r="BZ298" s="181"/>
      <c r="CA298" s="181"/>
      <c r="CB298" s="181"/>
      <c r="CC298" s="181"/>
      <c r="CD298" s="181"/>
      <c r="CE298" s="181"/>
      <c r="CF298" s="182"/>
    </row>
    <row r="299" spans="4:84" ht="15" customHeight="1">
      <c r="D299" s="180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  <c r="AA299" s="181"/>
      <c r="AB299" s="181"/>
      <c r="AC299" s="181"/>
      <c r="AD299" s="181"/>
      <c r="AE299" s="181"/>
      <c r="AF299" s="181"/>
      <c r="AG299" s="181"/>
      <c r="AH299" s="181"/>
      <c r="AI299" s="181"/>
      <c r="AJ299" s="181"/>
      <c r="AK299" s="181"/>
      <c r="AL299" s="181"/>
      <c r="AM299" s="181"/>
      <c r="AN299" s="181"/>
      <c r="AO299" s="181"/>
      <c r="AP299" s="181"/>
      <c r="AQ299" s="181"/>
      <c r="AR299" s="181"/>
      <c r="AS299" s="181"/>
      <c r="AT299" s="181"/>
      <c r="AU299" s="181"/>
      <c r="AV299" s="181"/>
      <c r="AW299" s="181"/>
      <c r="AX299" s="181"/>
      <c r="AY299" s="181"/>
      <c r="AZ299" s="181"/>
      <c r="BA299" s="181"/>
      <c r="BB299" s="181"/>
      <c r="BC299" s="181"/>
      <c r="BD299" s="181"/>
      <c r="BE299" s="181"/>
      <c r="BF299" s="181"/>
      <c r="BG299" s="181"/>
      <c r="BH299" s="181"/>
      <c r="BI299" s="181"/>
      <c r="BJ299" s="181"/>
      <c r="BK299" s="181"/>
      <c r="BL299" s="181"/>
      <c r="BM299" s="181"/>
      <c r="BN299" s="181"/>
      <c r="BO299" s="181"/>
      <c r="BP299" s="181"/>
      <c r="BQ299" s="181"/>
      <c r="BR299" s="181"/>
      <c r="BS299" s="181"/>
      <c r="BT299" s="181"/>
      <c r="BU299" s="181"/>
      <c r="BV299" s="181"/>
      <c r="BW299" s="181"/>
      <c r="BX299" s="181"/>
      <c r="BY299" s="181"/>
      <c r="BZ299" s="181"/>
      <c r="CA299" s="181"/>
      <c r="CB299" s="181"/>
      <c r="CC299" s="181"/>
      <c r="CD299" s="181"/>
      <c r="CE299" s="181"/>
      <c r="CF299" s="182"/>
    </row>
    <row r="300" spans="4:84" ht="15" customHeight="1">
      <c r="D300" s="180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  <c r="AA300" s="181"/>
      <c r="AB300" s="181"/>
      <c r="AC300" s="181"/>
      <c r="AD300" s="181"/>
      <c r="AE300" s="181"/>
      <c r="AF300" s="181"/>
      <c r="AG300" s="181"/>
      <c r="AH300" s="181"/>
      <c r="AI300" s="181"/>
      <c r="AJ300" s="181"/>
      <c r="AK300" s="181"/>
      <c r="AL300" s="181"/>
      <c r="AM300" s="181"/>
      <c r="AN300" s="181"/>
      <c r="AO300" s="181"/>
      <c r="AP300" s="181"/>
      <c r="AQ300" s="181"/>
      <c r="AR300" s="181"/>
      <c r="AS300" s="181"/>
      <c r="AT300" s="181"/>
      <c r="AU300" s="181"/>
      <c r="AV300" s="181"/>
      <c r="AW300" s="181"/>
      <c r="AX300" s="181"/>
      <c r="AY300" s="181"/>
      <c r="AZ300" s="181"/>
      <c r="BA300" s="181"/>
      <c r="BB300" s="181"/>
      <c r="BC300" s="181"/>
      <c r="BD300" s="181"/>
      <c r="BE300" s="181"/>
      <c r="BF300" s="181"/>
      <c r="BG300" s="181"/>
      <c r="BH300" s="181"/>
      <c r="BI300" s="181"/>
      <c r="BJ300" s="181"/>
      <c r="BK300" s="181"/>
      <c r="BL300" s="181"/>
      <c r="BM300" s="181"/>
      <c r="BN300" s="181"/>
      <c r="BO300" s="181"/>
      <c r="BP300" s="181"/>
      <c r="BQ300" s="181"/>
      <c r="BR300" s="181"/>
      <c r="BS300" s="181"/>
      <c r="BT300" s="181"/>
      <c r="BU300" s="181"/>
      <c r="BV300" s="181"/>
      <c r="BW300" s="181"/>
      <c r="BX300" s="181"/>
      <c r="BY300" s="181"/>
      <c r="BZ300" s="181"/>
      <c r="CA300" s="181"/>
      <c r="CB300" s="181"/>
      <c r="CC300" s="181"/>
      <c r="CD300" s="181"/>
      <c r="CE300" s="181"/>
      <c r="CF300" s="182"/>
    </row>
    <row r="301" spans="4:84" ht="15" customHeight="1">
      <c r="D301" s="180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  <c r="AA301" s="181"/>
      <c r="AB301" s="181"/>
      <c r="AC301" s="181"/>
      <c r="AD301" s="181"/>
      <c r="AE301" s="181"/>
      <c r="AF301" s="181"/>
      <c r="AG301" s="181"/>
      <c r="AH301" s="181"/>
      <c r="AI301" s="181"/>
      <c r="AJ301" s="181"/>
      <c r="AK301" s="181"/>
      <c r="AL301" s="181"/>
      <c r="AM301" s="181"/>
      <c r="AN301" s="181"/>
      <c r="AO301" s="181"/>
      <c r="AP301" s="181"/>
      <c r="AQ301" s="181"/>
      <c r="AR301" s="181"/>
      <c r="AS301" s="181"/>
      <c r="AT301" s="181"/>
      <c r="AU301" s="181"/>
      <c r="AV301" s="181"/>
      <c r="AW301" s="181"/>
      <c r="AX301" s="181"/>
      <c r="AY301" s="181"/>
      <c r="AZ301" s="181"/>
      <c r="BA301" s="181"/>
      <c r="BB301" s="181"/>
      <c r="BC301" s="181"/>
      <c r="BD301" s="181"/>
      <c r="BE301" s="181"/>
      <c r="BF301" s="181"/>
      <c r="BG301" s="181"/>
      <c r="BH301" s="181"/>
      <c r="BI301" s="181"/>
      <c r="BJ301" s="181"/>
      <c r="BK301" s="181"/>
      <c r="BL301" s="181"/>
      <c r="BM301" s="181"/>
      <c r="BN301" s="181"/>
      <c r="BO301" s="181"/>
      <c r="BP301" s="181"/>
      <c r="BQ301" s="181"/>
      <c r="BR301" s="181"/>
      <c r="BS301" s="181"/>
      <c r="BT301" s="181"/>
      <c r="BU301" s="181"/>
      <c r="BV301" s="181"/>
      <c r="BW301" s="181"/>
      <c r="BX301" s="181"/>
      <c r="BY301" s="181"/>
      <c r="BZ301" s="181"/>
      <c r="CA301" s="181"/>
      <c r="CB301" s="181"/>
      <c r="CC301" s="181"/>
      <c r="CD301" s="181"/>
      <c r="CE301" s="181"/>
      <c r="CF301" s="182"/>
    </row>
    <row r="302" spans="4:84" ht="15" customHeight="1">
      <c r="D302" s="180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  <c r="AA302" s="181"/>
      <c r="AB302" s="181"/>
      <c r="AC302" s="181"/>
      <c r="AD302" s="181"/>
      <c r="AE302" s="181"/>
      <c r="AF302" s="181"/>
      <c r="AG302" s="181"/>
      <c r="AH302" s="181"/>
      <c r="AI302" s="181"/>
      <c r="AJ302" s="181"/>
      <c r="AK302" s="181"/>
      <c r="AL302" s="181"/>
      <c r="AM302" s="181"/>
      <c r="AN302" s="181"/>
      <c r="AO302" s="181"/>
      <c r="AP302" s="181"/>
      <c r="AQ302" s="181"/>
      <c r="AR302" s="181"/>
      <c r="AS302" s="181"/>
      <c r="AT302" s="181"/>
      <c r="AU302" s="181"/>
      <c r="AV302" s="181"/>
      <c r="AW302" s="181"/>
      <c r="AX302" s="181"/>
      <c r="AY302" s="181"/>
      <c r="AZ302" s="181"/>
      <c r="BA302" s="181"/>
      <c r="BB302" s="181"/>
      <c r="BC302" s="181"/>
      <c r="BD302" s="181"/>
      <c r="BE302" s="181"/>
      <c r="BF302" s="181"/>
      <c r="BG302" s="181"/>
      <c r="BH302" s="181"/>
      <c r="BI302" s="181"/>
      <c r="BJ302" s="181"/>
      <c r="BK302" s="181"/>
      <c r="BL302" s="181"/>
      <c r="BM302" s="181"/>
      <c r="BN302" s="181"/>
      <c r="BO302" s="181"/>
      <c r="BP302" s="181"/>
      <c r="BQ302" s="181"/>
      <c r="BR302" s="181"/>
      <c r="BS302" s="181"/>
      <c r="BT302" s="181"/>
      <c r="BU302" s="181"/>
      <c r="BV302" s="181"/>
      <c r="BW302" s="181"/>
      <c r="BX302" s="181"/>
      <c r="BY302" s="181"/>
      <c r="BZ302" s="181"/>
      <c r="CA302" s="181"/>
      <c r="CB302" s="181"/>
      <c r="CC302" s="181"/>
      <c r="CD302" s="181"/>
      <c r="CE302" s="181"/>
      <c r="CF302" s="182"/>
    </row>
    <row r="303" spans="4:84" ht="15" customHeight="1">
      <c r="D303" s="180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  <c r="AA303" s="181"/>
      <c r="AB303" s="181"/>
      <c r="AC303" s="181"/>
      <c r="AD303" s="181"/>
      <c r="AE303" s="181"/>
      <c r="AF303" s="181"/>
      <c r="AG303" s="181"/>
      <c r="AH303" s="181"/>
      <c r="AI303" s="181"/>
      <c r="AJ303" s="181"/>
      <c r="AK303" s="181"/>
      <c r="AL303" s="181"/>
      <c r="AM303" s="181"/>
      <c r="AN303" s="181"/>
      <c r="AO303" s="181"/>
      <c r="AP303" s="181"/>
      <c r="AQ303" s="181"/>
      <c r="AR303" s="181"/>
      <c r="AS303" s="181"/>
      <c r="AT303" s="181"/>
      <c r="AU303" s="181"/>
      <c r="AV303" s="181"/>
      <c r="AW303" s="181"/>
      <c r="AX303" s="181"/>
      <c r="AY303" s="181"/>
      <c r="AZ303" s="181"/>
      <c r="BA303" s="181"/>
      <c r="BB303" s="181"/>
      <c r="BC303" s="181"/>
      <c r="BD303" s="181"/>
      <c r="BE303" s="181"/>
      <c r="BF303" s="181"/>
      <c r="BG303" s="181"/>
      <c r="BH303" s="181"/>
      <c r="BI303" s="181"/>
      <c r="BJ303" s="181"/>
      <c r="BK303" s="181"/>
      <c r="BL303" s="181"/>
      <c r="BM303" s="181"/>
      <c r="BN303" s="181"/>
      <c r="BO303" s="181"/>
      <c r="BP303" s="181"/>
      <c r="BQ303" s="181"/>
      <c r="BR303" s="181"/>
      <c r="BS303" s="181"/>
      <c r="BT303" s="181"/>
      <c r="BU303" s="181"/>
      <c r="BV303" s="181"/>
      <c r="BW303" s="181"/>
      <c r="BX303" s="181"/>
      <c r="BY303" s="181"/>
      <c r="BZ303" s="181"/>
      <c r="CA303" s="181"/>
      <c r="CB303" s="181"/>
      <c r="CC303" s="181"/>
      <c r="CD303" s="181"/>
      <c r="CE303" s="181"/>
      <c r="CF303" s="182"/>
    </row>
    <row r="304" spans="4:84" ht="15" customHeight="1">
      <c r="D304" s="180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  <c r="AA304" s="181"/>
      <c r="AB304" s="181"/>
      <c r="AC304" s="181"/>
      <c r="AD304" s="181"/>
      <c r="AE304" s="181"/>
      <c r="AF304" s="181"/>
      <c r="AG304" s="181"/>
      <c r="AH304" s="181"/>
      <c r="AI304" s="181"/>
      <c r="AJ304" s="181"/>
      <c r="AK304" s="181"/>
      <c r="AL304" s="181"/>
      <c r="AM304" s="181"/>
      <c r="AN304" s="181"/>
      <c r="AO304" s="181"/>
      <c r="AP304" s="181"/>
      <c r="AQ304" s="181"/>
      <c r="AR304" s="181"/>
      <c r="AS304" s="181"/>
      <c r="AT304" s="181"/>
      <c r="AU304" s="181"/>
      <c r="AV304" s="181"/>
      <c r="AW304" s="181"/>
      <c r="AX304" s="181"/>
      <c r="AY304" s="181"/>
      <c r="AZ304" s="181"/>
      <c r="BA304" s="181"/>
      <c r="BB304" s="181"/>
      <c r="BC304" s="181"/>
      <c r="BD304" s="181"/>
      <c r="BE304" s="181"/>
      <c r="BF304" s="181"/>
      <c r="BG304" s="181"/>
      <c r="BH304" s="181"/>
      <c r="BI304" s="181"/>
      <c r="BJ304" s="181"/>
      <c r="BK304" s="181"/>
      <c r="BL304" s="181"/>
      <c r="BM304" s="181"/>
      <c r="BN304" s="181"/>
      <c r="BO304" s="181"/>
      <c r="BP304" s="181"/>
      <c r="BQ304" s="181"/>
      <c r="BR304" s="181"/>
      <c r="BS304" s="181"/>
      <c r="BT304" s="181"/>
      <c r="BU304" s="181"/>
      <c r="BV304" s="181"/>
      <c r="BW304" s="181"/>
      <c r="BX304" s="181"/>
      <c r="BY304" s="181"/>
      <c r="BZ304" s="181"/>
      <c r="CA304" s="181"/>
      <c r="CB304" s="181"/>
      <c r="CC304" s="181"/>
      <c r="CD304" s="181"/>
      <c r="CE304" s="181"/>
      <c r="CF304" s="182"/>
    </row>
    <row r="305" spans="4:84" ht="15" customHeight="1">
      <c r="D305" s="180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  <c r="AA305" s="181"/>
      <c r="AB305" s="181"/>
      <c r="AC305" s="181"/>
      <c r="AD305" s="181"/>
      <c r="AE305" s="181"/>
      <c r="AF305" s="181"/>
      <c r="AG305" s="181"/>
      <c r="AH305" s="181"/>
      <c r="AI305" s="181"/>
      <c r="AJ305" s="181"/>
      <c r="AK305" s="181"/>
      <c r="AL305" s="181"/>
      <c r="AM305" s="181"/>
      <c r="AN305" s="181"/>
      <c r="AO305" s="181"/>
      <c r="AP305" s="181"/>
      <c r="AQ305" s="181"/>
      <c r="AR305" s="181"/>
      <c r="AS305" s="181"/>
      <c r="AT305" s="181"/>
      <c r="AU305" s="181"/>
      <c r="AV305" s="181"/>
      <c r="AW305" s="181"/>
      <c r="AX305" s="181"/>
      <c r="AY305" s="181"/>
      <c r="AZ305" s="181"/>
      <c r="BA305" s="181"/>
      <c r="BB305" s="181"/>
      <c r="BC305" s="181"/>
      <c r="BD305" s="181"/>
      <c r="BE305" s="181"/>
      <c r="BF305" s="181"/>
      <c r="BG305" s="181"/>
      <c r="BH305" s="181"/>
      <c r="BI305" s="181"/>
      <c r="BJ305" s="181"/>
      <c r="BK305" s="181"/>
      <c r="BL305" s="181"/>
      <c r="BM305" s="181"/>
      <c r="BN305" s="181"/>
      <c r="BO305" s="181"/>
      <c r="BP305" s="181"/>
      <c r="BQ305" s="181"/>
      <c r="BR305" s="181"/>
      <c r="BS305" s="181"/>
      <c r="BT305" s="181"/>
      <c r="BU305" s="181"/>
      <c r="BV305" s="181"/>
      <c r="BW305" s="181"/>
      <c r="BX305" s="181"/>
      <c r="BY305" s="181"/>
      <c r="BZ305" s="181"/>
      <c r="CA305" s="181"/>
      <c r="CB305" s="181"/>
      <c r="CC305" s="181"/>
      <c r="CD305" s="181"/>
      <c r="CE305" s="181"/>
      <c r="CF305" s="182"/>
    </row>
    <row r="306" spans="4:84" ht="15" customHeight="1">
      <c r="D306" s="180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1"/>
      <c r="AU306" s="181"/>
      <c r="AV306" s="181"/>
      <c r="AW306" s="181"/>
      <c r="AX306" s="181"/>
      <c r="AY306" s="181"/>
      <c r="AZ306" s="181"/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  <c r="BO306" s="181"/>
      <c r="BP306" s="181"/>
      <c r="BQ306" s="181"/>
      <c r="BR306" s="181"/>
      <c r="BS306" s="181"/>
      <c r="BT306" s="181"/>
      <c r="BU306" s="181"/>
      <c r="BV306" s="181"/>
      <c r="BW306" s="181"/>
      <c r="BX306" s="181"/>
      <c r="BY306" s="181"/>
      <c r="BZ306" s="181"/>
      <c r="CA306" s="181"/>
      <c r="CB306" s="181"/>
      <c r="CC306" s="181"/>
      <c r="CD306" s="181"/>
      <c r="CE306" s="181"/>
      <c r="CF306" s="182"/>
    </row>
    <row r="307" spans="4:84" ht="15" customHeight="1">
      <c r="D307" s="180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  <c r="AS307" s="181"/>
      <c r="AT307" s="181"/>
      <c r="AU307" s="181"/>
      <c r="AV307" s="181"/>
      <c r="AW307" s="181"/>
      <c r="AX307" s="181"/>
      <c r="AY307" s="181"/>
      <c r="AZ307" s="181"/>
      <c r="BA307" s="181"/>
      <c r="BB307" s="181"/>
      <c r="BC307" s="181"/>
      <c r="BD307" s="181"/>
      <c r="BE307" s="181"/>
      <c r="BF307" s="181"/>
      <c r="BG307" s="181"/>
      <c r="BH307" s="181"/>
      <c r="BI307" s="181"/>
      <c r="BJ307" s="181"/>
      <c r="BK307" s="181"/>
      <c r="BL307" s="181"/>
      <c r="BM307" s="181"/>
      <c r="BN307" s="181"/>
      <c r="BO307" s="181"/>
      <c r="BP307" s="181"/>
      <c r="BQ307" s="181"/>
      <c r="BR307" s="181"/>
      <c r="BS307" s="181"/>
      <c r="BT307" s="181"/>
      <c r="BU307" s="181"/>
      <c r="BV307" s="181"/>
      <c r="BW307" s="181"/>
      <c r="BX307" s="181"/>
      <c r="BY307" s="181"/>
      <c r="BZ307" s="181"/>
      <c r="CA307" s="181"/>
      <c r="CB307" s="181"/>
      <c r="CC307" s="181"/>
      <c r="CD307" s="181"/>
      <c r="CE307" s="181"/>
      <c r="CF307" s="182"/>
    </row>
    <row r="308" spans="4:84" ht="15" customHeight="1">
      <c r="D308" s="180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  <c r="AS308" s="181"/>
      <c r="AT308" s="181"/>
      <c r="AU308" s="181"/>
      <c r="AV308" s="181"/>
      <c r="AW308" s="181"/>
      <c r="AX308" s="181"/>
      <c r="AY308" s="181"/>
      <c r="AZ308" s="181"/>
      <c r="BA308" s="181"/>
      <c r="BB308" s="181"/>
      <c r="BC308" s="181"/>
      <c r="BD308" s="181"/>
      <c r="BE308" s="181"/>
      <c r="BF308" s="181"/>
      <c r="BG308" s="181"/>
      <c r="BH308" s="181"/>
      <c r="BI308" s="181"/>
      <c r="BJ308" s="181"/>
      <c r="BK308" s="181"/>
      <c r="BL308" s="181"/>
      <c r="BM308" s="181"/>
      <c r="BN308" s="181"/>
      <c r="BO308" s="181"/>
      <c r="BP308" s="181"/>
      <c r="BQ308" s="181"/>
      <c r="BR308" s="181"/>
      <c r="BS308" s="181"/>
      <c r="BT308" s="181"/>
      <c r="BU308" s="181"/>
      <c r="BV308" s="181"/>
      <c r="BW308" s="181"/>
      <c r="BX308" s="181"/>
      <c r="BY308" s="181"/>
      <c r="BZ308" s="181"/>
      <c r="CA308" s="181"/>
      <c r="CB308" s="181"/>
      <c r="CC308" s="181"/>
      <c r="CD308" s="181"/>
      <c r="CE308" s="181"/>
      <c r="CF308" s="182"/>
    </row>
    <row r="309" spans="4:84" ht="15" customHeight="1">
      <c r="D309" s="180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  <c r="AS309" s="181"/>
      <c r="AT309" s="181"/>
      <c r="AU309" s="181"/>
      <c r="AV309" s="181"/>
      <c r="AW309" s="181"/>
      <c r="AX309" s="181"/>
      <c r="AY309" s="181"/>
      <c r="AZ309" s="181"/>
      <c r="BA309" s="181"/>
      <c r="BB309" s="181"/>
      <c r="BC309" s="181"/>
      <c r="BD309" s="181"/>
      <c r="BE309" s="181"/>
      <c r="BF309" s="181"/>
      <c r="BG309" s="181"/>
      <c r="BH309" s="181"/>
      <c r="BI309" s="181"/>
      <c r="BJ309" s="181"/>
      <c r="BK309" s="181"/>
      <c r="BL309" s="181"/>
      <c r="BM309" s="181"/>
      <c r="BN309" s="181"/>
      <c r="BO309" s="181"/>
      <c r="BP309" s="181"/>
      <c r="BQ309" s="181"/>
      <c r="BR309" s="181"/>
      <c r="BS309" s="181"/>
      <c r="BT309" s="181"/>
      <c r="BU309" s="181"/>
      <c r="BV309" s="181"/>
      <c r="BW309" s="181"/>
      <c r="BX309" s="181"/>
      <c r="BY309" s="181"/>
      <c r="BZ309" s="181"/>
      <c r="CA309" s="181"/>
      <c r="CB309" s="181"/>
      <c r="CC309" s="181"/>
      <c r="CD309" s="181"/>
      <c r="CE309" s="181"/>
      <c r="CF309" s="182"/>
    </row>
    <row r="310" spans="4:84" ht="15" customHeight="1">
      <c r="D310" s="180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  <c r="AS310" s="181"/>
      <c r="AT310" s="181"/>
      <c r="AU310" s="181"/>
      <c r="AV310" s="181"/>
      <c r="AW310" s="181"/>
      <c r="AX310" s="181"/>
      <c r="AY310" s="181"/>
      <c r="AZ310" s="181"/>
      <c r="BA310" s="181"/>
      <c r="BB310" s="181"/>
      <c r="BC310" s="181"/>
      <c r="BD310" s="181"/>
      <c r="BE310" s="181"/>
      <c r="BF310" s="181"/>
      <c r="BG310" s="181"/>
      <c r="BH310" s="181"/>
      <c r="BI310" s="181"/>
      <c r="BJ310" s="181"/>
      <c r="BK310" s="181"/>
      <c r="BL310" s="181"/>
      <c r="BM310" s="181"/>
      <c r="BN310" s="181"/>
      <c r="BO310" s="181"/>
      <c r="BP310" s="181"/>
      <c r="BQ310" s="181"/>
      <c r="BR310" s="181"/>
      <c r="BS310" s="181"/>
      <c r="BT310" s="181"/>
      <c r="BU310" s="181"/>
      <c r="BV310" s="181"/>
      <c r="BW310" s="181"/>
      <c r="BX310" s="181"/>
      <c r="BY310" s="181"/>
      <c r="BZ310" s="181"/>
      <c r="CA310" s="181"/>
      <c r="CB310" s="181"/>
      <c r="CC310" s="181"/>
      <c r="CD310" s="181"/>
      <c r="CE310" s="181"/>
      <c r="CF310" s="182"/>
    </row>
    <row r="311" spans="4:84" ht="15" customHeight="1">
      <c r="D311" s="180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  <c r="AS311" s="181"/>
      <c r="AT311" s="181"/>
      <c r="AU311" s="181"/>
      <c r="AV311" s="181"/>
      <c r="AW311" s="181"/>
      <c r="AX311" s="181"/>
      <c r="AY311" s="181"/>
      <c r="AZ311" s="181"/>
      <c r="BA311" s="181"/>
      <c r="BB311" s="181"/>
      <c r="BC311" s="181"/>
      <c r="BD311" s="181"/>
      <c r="BE311" s="181"/>
      <c r="BF311" s="181"/>
      <c r="BG311" s="181"/>
      <c r="BH311" s="181"/>
      <c r="BI311" s="181"/>
      <c r="BJ311" s="181"/>
      <c r="BK311" s="181"/>
      <c r="BL311" s="181"/>
      <c r="BM311" s="181"/>
      <c r="BN311" s="181"/>
      <c r="BO311" s="181"/>
      <c r="BP311" s="181"/>
      <c r="BQ311" s="181"/>
      <c r="BR311" s="181"/>
      <c r="BS311" s="181"/>
      <c r="BT311" s="181"/>
      <c r="BU311" s="181"/>
      <c r="BV311" s="181"/>
      <c r="BW311" s="181"/>
      <c r="BX311" s="181"/>
      <c r="BY311" s="181"/>
      <c r="BZ311" s="181"/>
      <c r="CA311" s="181"/>
      <c r="CB311" s="181"/>
      <c r="CC311" s="181"/>
      <c r="CD311" s="181"/>
      <c r="CE311" s="181"/>
      <c r="CF311" s="182"/>
    </row>
    <row r="312" spans="4:84" ht="15" customHeight="1">
      <c r="D312" s="180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  <c r="AS312" s="181"/>
      <c r="AT312" s="181"/>
      <c r="AU312" s="181"/>
      <c r="AV312" s="181"/>
      <c r="AW312" s="181"/>
      <c r="AX312" s="181"/>
      <c r="AY312" s="181"/>
      <c r="AZ312" s="181"/>
      <c r="BA312" s="181"/>
      <c r="BB312" s="181"/>
      <c r="BC312" s="181"/>
      <c r="BD312" s="181"/>
      <c r="BE312" s="181"/>
      <c r="BF312" s="181"/>
      <c r="BG312" s="181"/>
      <c r="BH312" s="181"/>
      <c r="BI312" s="181"/>
      <c r="BJ312" s="181"/>
      <c r="BK312" s="181"/>
      <c r="BL312" s="181"/>
      <c r="BM312" s="181"/>
      <c r="BN312" s="181"/>
      <c r="BO312" s="181"/>
      <c r="BP312" s="181"/>
      <c r="BQ312" s="181"/>
      <c r="BR312" s="181"/>
      <c r="BS312" s="181"/>
      <c r="BT312" s="181"/>
      <c r="BU312" s="181"/>
      <c r="BV312" s="181"/>
      <c r="BW312" s="181"/>
      <c r="BX312" s="181"/>
      <c r="BY312" s="181"/>
      <c r="BZ312" s="181"/>
      <c r="CA312" s="181"/>
      <c r="CB312" s="181"/>
      <c r="CC312" s="181"/>
      <c r="CD312" s="181"/>
      <c r="CE312" s="181"/>
      <c r="CF312" s="182"/>
    </row>
    <row r="313" spans="4:84" ht="15" customHeight="1">
      <c r="D313" s="180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  <c r="AS313" s="181"/>
      <c r="AT313" s="181"/>
      <c r="AU313" s="181"/>
      <c r="AV313" s="181"/>
      <c r="AW313" s="181"/>
      <c r="AX313" s="181"/>
      <c r="AY313" s="181"/>
      <c r="AZ313" s="181"/>
      <c r="BA313" s="181"/>
      <c r="BB313" s="181"/>
      <c r="BC313" s="181"/>
      <c r="BD313" s="181"/>
      <c r="BE313" s="181"/>
      <c r="BF313" s="181"/>
      <c r="BG313" s="181"/>
      <c r="BH313" s="181"/>
      <c r="BI313" s="181"/>
      <c r="BJ313" s="181"/>
      <c r="BK313" s="181"/>
      <c r="BL313" s="181"/>
      <c r="BM313" s="181"/>
      <c r="BN313" s="181"/>
      <c r="BO313" s="181"/>
      <c r="BP313" s="181"/>
      <c r="BQ313" s="181"/>
      <c r="BR313" s="181"/>
      <c r="BS313" s="181"/>
      <c r="BT313" s="181"/>
      <c r="BU313" s="181"/>
      <c r="BV313" s="181"/>
      <c r="BW313" s="181"/>
      <c r="BX313" s="181"/>
      <c r="BY313" s="181"/>
      <c r="BZ313" s="181"/>
      <c r="CA313" s="181"/>
      <c r="CB313" s="181"/>
      <c r="CC313" s="181"/>
      <c r="CD313" s="181"/>
      <c r="CE313" s="181"/>
      <c r="CF313" s="182"/>
    </row>
    <row r="314" spans="4:84" ht="15" customHeight="1">
      <c r="D314" s="180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  <c r="AS314" s="181"/>
      <c r="AT314" s="181"/>
      <c r="AU314" s="181"/>
      <c r="AV314" s="181"/>
      <c r="AW314" s="181"/>
      <c r="AX314" s="181"/>
      <c r="AY314" s="181"/>
      <c r="AZ314" s="181"/>
      <c r="BA314" s="181"/>
      <c r="BB314" s="181"/>
      <c r="BC314" s="181"/>
      <c r="BD314" s="181"/>
      <c r="BE314" s="181"/>
      <c r="BF314" s="181"/>
      <c r="BG314" s="181"/>
      <c r="BH314" s="181"/>
      <c r="BI314" s="181"/>
      <c r="BJ314" s="181"/>
      <c r="BK314" s="181"/>
      <c r="BL314" s="181"/>
      <c r="BM314" s="181"/>
      <c r="BN314" s="181"/>
      <c r="BO314" s="181"/>
      <c r="BP314" s="181"/>
      <c r="BQ314" s="181"/>
      <c r="BR314" s="181"/>
      <c r="BS314" s="181"/>
      <c r="BT314" s="181"/>
      <c r="BU314" s="181"/>
      <c r="BV314" s="181"/>
      <c r="BW314" s="181"/>
      <c r="BX314" s="181"/>
      <c r="BY314" s="181"/>
      <c r="BZ314" s="181"/>
      <c r="CA314" s="181"/>
      <c r="CB314" s="181"/>
      <c r="CC314" s="181"/>
      <c r="CD314" s="181"/>
      <c r="CE314" s="181"/>
      <c r="CF314" s="182"/>
    </row>
    <row r="315" spans="4:84" ht="15" customHeight="1">
      <c r="D315" s="180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  <c r="AS315" s="181"/>
      <c r="AT315" s="181"/>
      <c r="AU315" s="181"/>
      <c r="AV315" s="181"/>
      <c r="AW315" s="181"/>
      <c r="AX315" s="181"/>
      <c r="AY315" s="181"/>
      <c r="AZ315" s="181"/>
      <c r="BA315" s="181"/>
      <c r="BB315" s="181"/>
      <c r="BC315" s="181"/>
      <c r="BD315" s="181"/>
      <c r="BE315" s="181"/>
      <c r="BF315" s="181"/>
      <c r="BG315" s="181"/>
      <c r="BH315" s="181"/>
      <c r="BI315" s="181"/>
      <c r="BJ315" s="181"/>
      <c r="BK315" s="181"/>
      <c r="BL315" s="181"/>
      <c r="BM315" s="181"/>
      <c r="BN315" s="181"/>
      <c r="BO315" s="181"/>
      <c r="BP315" s="181"/>
      <c r="BQ315" s="181"/>
      <c r="BR315" s="181"/>
      <c r="BS315" s="181"/>
      <c r="BT315" s="181"/>
      <c r="BU315" s="181"/>
      <c r="BV315" s="181"/>
      <c r="BW315" s="181"/>
      <c r="BX315" s="181"/>
      <c r="BY315" s="181"/>
      <c r="BZ315" s="181"/>
      <c r="CA315" s="181"/>
      <c r="CB315" s="181"/>
      <c r="CC315" s="181"/>
      <c r="CD315" s="181"/>
      <c r="CE315" s="181"/>
      <c r="CF315" s="182"/>
    </row>
    <row r="316" spans="4:84" ht="15" customHeight="1">
      <c r="D316" s="180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  <c r="AS316" s="181"/>
      <c r="AT316" s="181"/>
      <c r="AU316" s="181"/>
      <c r="AV316" s="181"/>
      <c r="AW316" s="181"/>
      <c r="AX316" s="181"/>
      <c r="AY316" s="181"/>
      <c r="AZ316" s="181"/>
      <c r="BA316" s="181"/>
      <c r="BB316" s="181"/>
      <c r="BC316" s="181"/>
      <c r="BD316" s="181"/>
      <c r="BE316" s="181"/>
      <c r="BF316" s="181"/>
      <c r="BG316" s="181"/>
      <c r="BH316" s="181"/>
      <c r="BI316" s="181"/>
      <c r="BJ316" s="181"/>
      <c r="BK316" s="181"/>
      <c r="BL316" s="181"/>
      <c r="BM316" s="181"/>
      <c r="BN316" s="181"/>
      <c r="BO316" s="181"/>
      <c r="BP316" s="181"/>
      <c r="BQ316" s="181"/>
      <c r="BR316" s="181"/>
      <c r="BS316" s="181"/>
      <c r="BT316" s="181"/>
      <c r="BU316" s="181"/>
      <c r="BV316" s="181"/>
      <c r="BW316" s="181"/>
      <c r="BX316" s="181"/>
      <c r="BY316" s="181"/>
      <c r="BZ316" s="181"/>
      <c r="CA316" s="181"/>
      <c r="CB316" s="181"/>
      <c r="CC316" s="181"/>
      <c r="CD316" s="181"/>
      <c r="CE316" s="181"/>
      <c r="CF316" s="182"/>
    </row>
    <row r="317" spans="4:84" ht="15" customHeight="1">
      <c r="D317" s="180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  <c r="AS317" s="181"/>
      <c r="AT317" s="181"/>
      <c r="AU317" s="181"/>
      <c r="AV317" s="181"/>
      <c r="AW317" s="181"/>
      <c r="AX317" s="181"/>
      <c r="AY317" s="181"/>
      <c r="AZ317" s="181"/>
      <c r="BA317" s="181"/>
      <c r="BB317" s="181"/>
      <c r="BC317" s="181"/>
      <c r="BD317" s="181"/>
      <c r="BE317" s="181"/>
      <c r="BF317" s="181"/>
      <c r="BG317" s="181"/>
      <c r="BH317" s="181"/>
      <c r="BI317" s="181"/>
      <c r="BJ317" s="181"/>
      <c r="BK317" s="181"/>
      <c r="BL317" s="181"/>
      <c r="BM317" s="181"/>
      <c r="BN317" s="181"/>
      <c r="BO317" s="181"/>
      <c r="BP317" s="181"/>
      <c r="BQ317" s="181"/>
      <c r="BR317" s="181"/>
      <c r="BS317" s="181"/>
      <c r="BT317" s="181"/>
      <c r="BU317" s="181"/>
      <c r="BV317" s="181"/>
      <c r="BW317" s="181"/>
      <c r="BX317" s="181"/>
      <c r="BY317" s="181"/>
      <c r="BZ317" s="181"/>
      <c r="CA317" s="181"/>
      <c r="CB317" s="181"/>
      <c r="CC317" s="181"/>
      <c r="CD317" s="181"/>
      <c r="CE317" s="181"/>
      <c r="CF317" s="182"/>
    </row>
    <row r="318" spans="4:84" ht="15" customHeight="1">
      <c r="D318" s="180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181"/>
      <c r="AT318" s="181"/>
      <c r="AU318" s="181"/>
      <c r="AV318" s="181"/>
      <c r="AW318" s="181"/>
      <c r="AX318" s="181"/>
      <c r="AY318" s="181"/>
      <c r="AZ318" s="181"/>
      <c r="BA318" s="181"/>
      <c r="BB318" s="181"/>
      <c r="BC318" s="181"/>
      <c r="BD318" s="181"/>
      <c r="BE318" s="181"/>
      <c r="BF318" s="181"/>
      <c r="BG318" s="181"/>
      <c r="BH318" s="181"/>
      <c r="BI318" s="181"/>
      <c r="BJ318" s="181"/>
      <c r="BK318" s="181"/>
      <c r="BL318" s="181"/>
      <c r="BM318" s="181"/>
      <c r="BN318" s="181"/>
      <c r="BO318" s="181"/>
      <c r="BP318" s="181"/>
      <c r="BQ318" s="181"/>
      <c r="BR318" s="181"/>
      <c r="BS318" s="181"/>
      <c r="BT318" s="181"/>
      <c r="BU318" s="181"/>
      <c r="BV318" s="181"/>
      <c r="BW318" s="181"/>
      <c r="BX318" s="181"/>
      <c r="BY318" s="181"/>
      <c r="BZ318" s="181"/>
      <c r="CA318" s="181"/>
      <c r="CB318" s="181"/>
      <c r="CC318" s="181"/>
      <c r="CD318" s="181"/>
      <c r="CE318" s="181"/>
      <c r="CF318" s="182"/>
    </row>
    <row r="319" spans="4:84" ht="15" customHeight="1">
      <c r="D319" s="180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181"/>
      <c r="AT319" s="181"/>
      <c r="AU319" s="181"/>
      <c r="AV319" s="181"/>
      <c r="AW319" s="181"/>
      <c r="AX319" s="181"/>
      <c r="AY319" s="181"/>
      <c r="AZ319" s="181"/>
      <c r="BA319" s="181"/>
      <c r="BB319" s="181"/>
      <c r="BC319" s="181"/>
      <c r="BD319" s="181"/>
      <c r="BE319" s="181"/>
      <c r="BF319" s="181"/>
      <c r="BG319" s="181"/>
      <c r="BH319" s="181"/>
      <c r="BI319" s="181"/>
      <c r="BJ319" s="181"/>
      <c r="BK319" s="181"/>
      <c r="BL319" s="181"/>
      <c r="BM319" s="181"/>
      <c r="BN319" s="181"/>
      <c r="BO319" s="181"/>
      <c r="BP319" s="181"/>
      <c r="BQ319" s="181"/>
      <c r="BR319" s="181"/>
      <c r="BS319" s="181"/>
      <c r="BT319" s="181"/>
      <c r="BU319" s="181"/>
      <c r="BV319" s="181"/>
      <c r="BW319" s="181"/>
      <c r="BX319" s="181"/>
      <c r="BY319" s="181"/>
      <c r="BZ319" s="181"/>
      <c r="CA319" s="181"/>
      <c r="CB319" s="181"/>
      <c r="CC319" s="181"/>
      <c r="CD319" s="181"/>
      <c r="CE319" s="181"/>
      <c r="CF319" s="182"/>
    </row>
    <row r="320" spans="4:84" ht="15" customHeight="1">
      <c r="D320" s="180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181"/>
      <c r="AT320" s="181"/>
      <c r="AU320" s="181"/>
      <c r="AV320" s="181"/>
      <c r="AW320" s="181"/>
      <c r="AX320" s="181"/>
      <c r="AY320" s="181"/>
      <c r="AZ320" s="181"/>
      <c r="BA320" s="181"/>
      <c r="BB320" s="181"/>
      <c r="BC320" s="181"/>
      <c r="BD320" s="181"/>
      <c r="BE320" s="181"/>
      <c r="BF320" s="181"/>
      <c r="BG320" s="181"/>
      <c r="BH320" s="181"/>
      <c r="BI320" s="181"/>
      <c r="BJ320" s="181"/>
      <c r="BK320" s="181"/>
      <c r="BL320" s="181"/>
      <c r="BM320" s="181"/>
      <c r="BN320" s="181"/>
      <c r="BO320" s="181"/>
      <c r="BP320" s="181"/>
      <c r="BQ320" s="181"/>
      <c r="BR320" s="181"/>
      <c r="BS320" s="181"/>
      <c r="BT320" s="181"/>
      <c r="BU320" s="181"/>
      <c r="BV320" s="181"/>
      <c r="BW320" s="181"/>
      <c r="BX320" s="181"/>
      <c r="BY320" s="181"/>
      <c r="BZ320" s="181"/>
      <c r="CA320" s="181"/>
      <c r="CB320" s="181"/>
      <c r="CC320" s="181"/>
      <c r="CD320" s="181"/>
      <c r="CE320" s="181"/>
      <c r="CF320" s="182"/>
    </row>
    <row r="321" spans="4:84" ht="15" customHeight="1">
      <c r="D321" s="180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181"/>
      <c r="AT321" s="181"/>
      <c r="AU321" s="181"/>
      <c r="AV321" s="181"/>
      <c r="AW321" s="181"/>
      <c r="AX321" s="181"/>
      <c r="AY321" s="181"/>
      <c r="AZ321" s="181"/>
      <c r="BA321" s="181"/>
      <c r="BB321" s="181"/>
      <c r="BC321" s="181"/>
      <c r="BD321" s="181"/>
      <c r="BE321" s="181"/>
      <c r="BF321" s="181"/>
      <c r="BG321" s="181"/>
      <c r="BH321" s="181"/>
      <c r="BI321" s="181"/>
      <c r="BJ321" s="181"/>
      <c r="BK321" s="181"/>
      <c r="BL321" s="181"/>
      <c r="BM321" s="181"/>
      <c r="BN321" s="181"/>
      <c r="BO321" s="181"/>
      <c r="BP321" s="181"/>
      <c r="BQ321" s="181"/>
      <c r="BR321" s="181"/>
      <c r="BS321" s="181"/>
      <c r="BT321" s="181"/>
      <c r="BU321" s="181"/>
      <c r="BV321" s="181"/>
      <c r="BW321" s="181"/>
      <c r="BX321" s="181"/>
      <c r="BY321" s="181"/>
      <c r="BZ321" s="181"/>
      <c r="CA321" s="181"/>
      <c r="CB321" s="181"/>
      <c r="CC321" s="181"/>
      <c r="CD321" s="181"/>
      <c r="CE321" s="181"/>
      <c r="CF321" s="182"/>
    </row>
    <row r="322" spans="4:84" ht="15" customHeight="1">
      <c r="D322" s="180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  <c r="AA322" s="181"/>
      <c r="AB322" s="181"/>
      <c r="AC322" s="181"/>
      <c r="AD322" s="181"/>
      <c r="AE322" s="181"/>
      <c r="AF322" s="181"/>
      <c r="AG322" s="181"/>
      <c r="AH322" s="181"/>
      <c r="AI322" s="181"/>
      <c r="AJ322" s="181"/>
      <c r="AK322" s="181"/>
      <c r="AL322" s="181"/>
      <c r="AM322" s="181"/>
      <c r="AN322" s="181"/>
      <c r="AO322" s="181"/>
      <c r="AP322" s="181"/>
      <c r="AQ322" s="181"/>
      <c r="AR322" s="181"/>
      <c r="AS322" s="181"/>
      <c r="AT322" s="181"/>
      <c r="AU322" s="181"/>
      <c r="AV322" s="181"/>
      <c r="AW322" s="181"/>
      <c r="AX322" s="181"/>
      <c r="AY322" s="181"/>
      <c r="AZ322" s="181"/>
      <c r="BA322" s="181"/>
      <c r="BB322" s="181"/>
      <c r="BC322" s="181"/>
      <c r="BD322" s="181"/>
      <c r="BE322" s="181"/>
      <c r="BF322" s="181"/>
      <c r="BG322" s="181"/>
      <c r="BH322" s="181"/>
      <c r="BI322" s="181"/>
      <c r="BJ322" s="181"/>
      <c r="BK322" s="181"/>
      <c r="BL322" s="181"/>
      <c r="BM322" s="181"/>
      <c r="BN322" s="181"/>
      <c r="BO322" s="181"/>
      <c r="BP322" s="181"/>
      <c r="BQ322" s="181"/>
      <c r="BR322" s="181"/>
      <c r="BS322" s="181"/>
      <c r="BT322" s="181"/>
      <c r="BU322" s="181"/>
      <c r="BV322" s="181"/>
      <c r="BW322" s="181"/>
      <c r="BX322" s="181"/>
      <c r="BY322" s="181"/>
      <c r="BZ322" s="181"/>
      <c r="CA322" s="181"/>
      <c r="CB322" s="181"/>
      <c r="CC322" s="181"/>
      <c r="CD322" s="181"/>
      <c r="CE322" s="181"/>
      <c r="CF322" s="182"/>
    </row>
    <row r="323" spans="4:84" ht="15" customHeight="1">
      <c r="D323" s="180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181"/>
      <c r="AT323" s="181"/>
      <c r="AU323" s="181"/>
      <c r="AV323" s="181"/>
      <c r="AW323" s="181"/>
      <c r="AX323" s="181"/>
      <c r="AY323" s="181"/>
      <c r="AZ323" s="181"/>
      <c r="BA323" s="181"/>
      <c r="BB323" s="181"/>
      <c r="BC323" s="181"/>
      <c r="BD323" s="181"/>
      <c r="BE323" s="181"/>
      <c r="BF323" s="181"/>
      <c r="BG323" s="181"/>
      <c r="BH323" s="181"/>
      <c r="BI323" s="181"/>
      <c r="BJ323" s="181"/>
      <c r="BK323" s="181"/>
      <c r="BL323" s="181"/>
      <c r="BM323" s="181"/>
      <c r="BN323" s="181"/>
      <c r="BO323" s="181"/>
      <c r="BP323" s="181"/>
      <c r="BQ323" s="181"/>
      <c r="BR323" s="181"/>
      <c r="BS323" s="181"/>
      <c r="BT323" s="181"/>
      <c r="BU323" s="181"/>
      <c r="BV323" s="181"/>
      <c r="BW323" s="181"/>
      <c r="BX323" s="181"/>
      <c r="BY323" s="181"/>
      <c r="BZ323" s="181"/>
      <c r="CA323" s="181"/>
      <c r="CB323" s="181"/>
      <c r="CC323" s="181"/>
      <c r="CD323" s="181"/>
      <c r="CE323" s="181"/>
      <c r="CF323" s="182"/>
    </row>
    <row r="324" spans="4:84" ht="15" customHeight="1">
      <c r="D324" s="180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181"/>
      <c r="AT324" s="181"/>
      <c r="AU324" s="181"/>
      <c r="AV324" s="181"/>
      <c r="AW324" s="181"/>
      <c r="AX324" s="181"/>
      <c r="AY324" s="181"/>
      <c r="AZ324" s="181"/>
      <c r="BA324" s="181"/>
      <c r="BB324" s="181"/>
      <c r="BC324" s="181"/>
      <c r="BD324" s="181"/>
      <c r="BE324" s="181"/>
      <c r="BF324" s="181"/>
      <c r="BG324" s="181"/>
      <c r="BH324" s="181"/>
      <c r="BI324" s="181"/>
      <c r="BJ324" s="181"/>
      <c r="BK324" s="181"/>
      <c r="BL324" s="181"/>
      <c r="BM324" s="181"/>
      <c r="BN324" s="181"/>
      <c r="BO324" s="181"/>
      <c r="BP324" s="181"/>
      <c r="BQ324" s="181"/>
      <c r="BR324" s="181"/>
      <c r="BS324" s="181"/>
      <c r="BT324" s="181"/>
      <c r="BU324" s="181"/>
      <c r="BV324" s="181"/>
      <c r="BW324" s="181"/>
      <c r="BX324" s="181"/>
      <c r="BY324" s="181"/>
      <c r="BZ324" s="181"/>
      <c r="CA324" s="181"/>
      <c r="CB324" s="181"/>
      <c r="CC324" s="181"/>
      <c r="CD324" s="181"/>
      <c r="CE324" s="181"/>
      <c r="CF324" s="182"/>
    </row>
    <row r="325" spans="4:84" ht="15" customHeight="1">
      <c r="D325" s="180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181"/>
      <c r="AT325" s="181"/>
      <c r="AU325" s="181"/>
      <c r="AV325" s="181"/>
      <c r="AW325" s="181"/>
      <c r="AX325" s="181"/>
      <c r="AY325" s="181"/>
      <c r="AZ325" s="181"/>
      <c r="BA325" s="181"/>
      <c r="BB325" s="181"/>
      <c r="BC325" s="181"/>
      <c r="BD325" s="181"/>
      <c r="BE325" s="181"/>
      <c r="BF325" s="181"/>
      <c r="BG325" s="181"/>
      <c r="BH325" s="181"/>
      <c r="BI325" s="181"/>
      <c r="BJ325" s="181"/>
      <c r="BK325" s="181"/>
      <c r="BL325" s="181"/>
      <c r="BM325" s="181"/>
      <c r="BN325" s="181"/>
      <c r="BO325" s="181"/>
      <c r="BP325" s="181"/>
      <c r="BQ325" s="181"/>
      <c r="BR325" s="181"/>
      <c r="BS325" s="181"/>
      <c r="BT325" s="181"/>
      <c r="BU325" s="181"/>
      <c r="BV325" s="181"/>
      <c r="BW325" s="181"/>
      <c r="BX325" s="181"/>
      <c r="BY325" s="181"/>
      <c r="BZ325" s="181"/>
      <c r="CA325" s="181"/>
      <c r="CB325" s="181"/>
      <c r="CC325" s="181"/>
      <c r="CD325" s="181"/>
      <c r="CE325" s="181"/>
      <c r="CF325" s="182"/>
    </row>
    <row r="326" spans="4:84" ht="15" customHeight="1">
      <c r="D326" s="180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  <c r="AA326" s="181"/>
      <c r="AB326" s="181"/>
      <c r="AC326" s="181"/>
      <c r="AD326" s="181"/>
      <c r="AE326" s="181"/>
      <c r="AF326" s="181"/>
      <c r="AG326" s="181"/>
      <c r="AH326" s="181"/>
      <c r="AI326" s="181"/>
      <c r="AJ326" s="181"/>
      <c r="AK326" s="181"/>
      <c r="AL326" s="181"/>
      <c r="AM326" s="181"/>
      <c r="AN326" s="181"/>
      <c r="AO326" s="181"/>
      <c r="AP326" s="181"/>
      <c r="AQ326" s="181"/>
      <c r="AR326" s="181"/>
      <c r="AS326" s="181"/>
      <c r="AT326" s="181"/>
      <c r="AU326" s="181"/>
      <c r="AV326" s="181"/>
      <c r="AW326" s="181"/>
      <c r="AX326" s="181"/>
      <c r="AY326" s="181"/>
      <c r="AZ326" s="181"/>
      <c r="BA326" s="181"/>
      <c r="BB326" s="181"/>
      <c r="BC326" s="181"/>
      <c r="BD326" s="181"/>
      <c r="BE326" s="181"/>
      <c r="BF326" s="181"/>
      <c r="BG326" s="181"/>
      <c r="BH326" s="181"/>
      <c r="BI326" s="181"/>
      <c r="BJ326" s="181"/>
      <c r="BK326" s="181"/>
      <c r="BL326" s="181"/>
      <c r="BM326" s="181"/>
      <c r="BN326" s="181"/>
      <c r="BO326" s="181"/>
      <c r="BP326" s="181"/>
      <c r="BQ326" s="181"/>
      <c r="BR326" s="181"/>
      <c r="BS326" s="181"/>
      <c r="BT326" s="181"/>
      <c r="BU326" s="181"/>
      <c r="BV326" s="181"/>
      <c r="BW326" s="181"/>
      <c r="BX326" s="181"/>
      <c r="BY326" s="181"/>
      <c r="BZ326" s="181"/>
      <c r="CA326" s="181"/>
      <c r="CB326" s="181"/>
      <c r="CC326" s="181"/>
      <c r="CD326" s="181"/>
      <c r="CE326" s="181"/>
      <c r="CF326" s="182"/>
    </row>
    <row r="327" spans="4:84" ht="15" customHeight="1">
      <c r="D327" s="180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  <c r="AA327" s="181"/>
      <c r="AB327" s="181"/>
      <c r="AC327" s="181"/>
      <c r="AD327" s="181"/>
      <c r="AE327" s="181"/>
      <c r="AF327" s="181"/>
      <c r="AG327" s="181"/>
      <c r="AH327" s="181"/>
      <c r="AI327" s="181"/>
      <c r="AJ327" s="181"/>
      <c r="AK327" s="181"/>
      <c r="AL327" s="181"/>
      <c r="AM327" s="181"/>
      <c r="AN327" s="181"/>
      <c r="AO327" s="181"/>
      <c r="AP327" s="181"/>
      <c r="AQ327" s="181"/>
      <c r="AR327" s="181"/>
      <c r="AS327" s="181"/>
      <c r="AT327" s="181"/>
      <c r="AU327" s="181"/>
      <c r="AV327" s="181"/>
      <c r="AW327" s="181"/>
      <c r="AX327" s="181"/>
      <c r="AY327" s="181"/>
      <c r="AZ327" s="181"/>
      <c r="BA327" s="181"/>
      <c r="BB327" s="181"/>
      <c r="BC327" s="181"/>
      <c r="BD327" s="181"/>
      <c r="BE327" s="181"/>
      <c r="BF327" s="181"/>
      <c r="BG327" s="181"/>
      <c r="BH327" s="181"/>
      <c r="BI327" s="181"/>
      <c r="BJ327" s="181"/>
      <c r="BK327" s="181"/>
      <c r="BL327" s="181"/>
      <c r="BM327" s="181"/>
      <c r="BN327" s="181"/>
      <c r="BO327" s="181"/>
      <c r="BP327" s="181"/>
      <c r="BQ327" s="181"/>
      <c r="BR327" s="181"/>
      <c r="BS327" s="181"/>
      <c r="BT327" s="181"/>
      <c r="BU327" s="181"/>
      <c r="BV327" s="181"/>
      <c r="BW327" s="181"/>
      <c r="BX327" s="181"/>
      <c r="BY327" s="181"/>
      <c r="BZ327" s="181"/>
      <c r="CA327" s="181"/>
      <c r="CB327" s="181"/>
      <c r="CC327" s="181"/>
      <c r="CD327" s="181"/>
      <c r="CE327" s="181"/>
      <c r="CF327" s="182"/>
    </row>
    <row r="328" spans="4:84" ht="15" customHeight="1">
      <c r="D328" s="180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  <c r="AA328" s="181"/>
      <c r="AB328" s="181"/>
      <c r="AC328" s="181"/>
      <c r="AD328" s="181"/>
      <c r="AE328" s="181"/>
      <c r="AF328" s="181"/>
      <c r="AG328" s="181"/>
      <c r="AH328" s="181"/>
      <c r="AI328" s="181"/>
      <c r="AJ328" s="181"/>
      <c r="AK328" s="181"/>
      <c r="AL328" s="181"/>
      <c r="AM328" s="181"/>
      <c r="AN328" s="181"/>
      <c r="AO328" s="181"/>
      <c r="AP328" s="181"/>
      <c r="AQ328" s="181"/>
      <c r="AR328" s="181"/>
      <c r="AS328" s="181"/>
      <c r="AT328" s="181"/>
      <c r="AU328" s="181"/>
      <c r="AV328" s="181"/>
      <c r="AW328" s="181"/>
      <c r="AX328" s="181"/>
      <c r="AY328" s="181"/>
      <c r="AZ328" s="181"/>
      <c r="BA328" s="181"/>
      <c r="BB328" s="181"/>
      <c r="BC328" s="181"/>
      <c r="BD328" s="181"/>
      <c r="BE328" s="181"/>
      <c r="BF328" s="181"/>
      <c r="BG328" s="181"/>
      <c r="BH328" s="181"/>
      <c r="BI328" s="181"/>
      <c r="BJ328" s="181"/>
      <c r="BK328" s="181"/>
      <c r="BL328" s="181"/>
      <c r="BM328" s="181"/>
      <c r="BN328" s="181"/>
      <c r="BO328" s="181"/>
      <c r="BP328" s="181"/>
      <c r="BQ328" s="181"/>
      <c r="BR328" s="181"/>
      <c r="BS328" s="181"/>
      <c r="BT328" s="181"/>
      <c r="BU328" s="181"/>
      <c r="BV328" s="181"/>
      <c r="BW328" s="181"/>
      <c r="BX328" s="181"/>
      <c r="BY328" s="181"/>
      <c r="BZ328" s="181"/>
      <c r="CA328" s="181"/>
      <c r="CB328" s="181"/>
      <c r="CC328" s="181"/>
      <c r="CD328" s="181"/>
      <c r="CE328" s="181"/>
      <c r="CF328" s="182"/>
    </row>
    <row r="329" spans="4:84" ht="15" customHeight="1">
      <c r="D329" s="180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  <c r="AA329" s="181"/>
      <c r="AB329" s="181"/>
      <c r="AC329" s="181"/>
      <c r="AD329" s="181"/>
      <c r="AE329" s="181"/>
      <c r="AF329" s="181"/>
      <c r="AG329" s="181"/>
      <c r="AH329" s="181"/>
      <c r="AI329" s="181"/>
      <c r="AJ329" s="181"/>
      <c r="AK329" s="181"/>
      <c r="AL329" s="181"/>
      <c r="AM329" s="181"/>
      <c r="AN329" s="181"/>
      <c r="AO329" s="181"/>
      <c r="AP329" s="181"/>
      <c r="AQ329" s="181"/>
      <c r="AR329" s="181"/>
      <c r="AS329" s="181"/>
      <c r="AT329" s="181"/>
      <c r="AU329" s="181"/>
      <c r="AV329" s="181"/>
      <c r="AW329" s="181"/>
      <c r="AX329" s="181"/>
      <c r="AY329" s="181"/>
      <c r="AZ329" s="181"/>
      <c r="BA329" s="181"/>
      <c r="BB329" s="181"/>
      <c r="BC329" s="181"/>
      <c r="BD329" s="181"/>
      <c r="BE329" s="181"/>
      <c r="BF329" s="181"/>
      <c r="BG329" s="181"/>
      <c r="BH329" s="181"/>
      <c r="BI329" s="181"/>
      <c r="BJ329" s="181"/>
      <c r="BK329" s="181"/>
      <c r="BL329" s="181"/>
      <c r="BM329" s="181"/>
      <c r="BN329" s="181"/>
      <c r="BO329" s="181"/>
      <c r="BP329" s="181"/>
      <c r="BQ329" s="181"/>
      <c r="BR329" s="181"/>
      <c r="BS329" s="181"/>
      <c r="BT329" s="181"/>
      <c r="BU329" s="181"/>
      <c r="BV329" s="181"/>
      <c r="BW329" s="181"/>
      <c r="BX329" s="181"/>
      <c r="BY329" s="181"/>
      <c r="BZ329" s="181"/>
      <c r="CA329" s="181"/>
      <c r="CB329" s="181"/>
      <c r="CC329" s="181"/>
      <c r="CD329" s="181"/>
      <c r="CE329" s="181"/>
      <c r="CF329" s="182"/>
    </row>
    <row r="330" spans="4:84" ht="15" customHeight="1">
      <c r="D330" s="180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  <c r="AA330" s="181"/>
      <c r="AB330" s="181"/>
      <c r="AC330" s="181"/>
      <c r="AD330" s="181"/>
      <c r="AE330" s="181"/>
      <c r="AF330" s="181"/>
      <c r="AG330" s="181"/>
      <c r="AH330" s="181"/>
      <c r="AI330" s="181"/>
      <c r="AJ330" s="181"/>
      <c r="AK330" s="181"/>
      <c r="AL330" s="181"/>
      <c r="AM330" s="181"/>
      <c r="AN330" s="181"/>
      <c r="AO330" s="181"/>
      <c r="AP330" s="181"/>
      <c r="AQ330" s="181"/>
      <c r="AR330" s="181"/>
      <c r="AS330" s="181"/>
      <c r="AT330" s="181"/>
      <c r="AU330" s="181"/>
      <c r="AV330" s="181"/>
      <c r="AW330" s="181"/>
      <c r="AX330" s="181"/>
      <c r="AY330" s="181"/>
      <c r="AZ330" s="181"/>
      <c r="BA330" s="181"/>
      <c r="BB330" s="181"/>
      <c r="BC330" s="181"/>
      <c r="BD330" s="181"/>
      <c r="BE330" s="181"/>
      <c r="BF330" s="181"/>
      <c r="BG330" s="181"/>
      <c r="BH330" s="181"/>
      <c r="BI330" s="181"/>
      <c r="BJ330" s="181"/>
      <c r="BK330" s="181"/>
      <c r="BL330" s="181"/>
      <c r="BM330" s="181"/>
      <c r="BN330" s="181"/>
      <c r="BO330" s="181"/>
      <c r="BP330" s="181"/>
      <c r="BQ330" s="181"/>
      <c r="BR330" s="181"/>
      <c r="BS330" s="181"/>
      <c r="BT330" s="181"/>
      <c r="BU330" s="181"/>
      <c r="BV330" s="181"/>
      <c r="BW330" s="181"/>
      <c r="BX330" s="181"/>
      <c r="BY330" s="181"/>
      <c r="BZ330" s="181"/>
      <c r="CA330" s="181"/>
      <c r="CB330" s="181"/>
      <c r="CC330" s="181"/>
      <c r="CD330" s="181"/>
      <c r="CE330" s="181"/>
      <c r="CF330" s="182"/>
    </row>
    <row r="331" spans="4:84" ht="15" customHeight="1">
      <c r="D331" s="180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  <c r="AA331" s="181"/>
      <c r="AB331" s="181"/>
      <c r="AC331" s="181"/>
      <c r="AD331" s="181"/>
      <c r="AE331" s="181"/>
      <c r="AF331" s="181"/>
      <c r="AG331" s="181"/>
      <c r="AH331" s="181"/>
      <c r="AI331" s="181"/>
      <c r="AJ331" s="181"/>
      <c r="AK331" s="181"/>
      <c r="AL331" s="181"/>
      <c r="AM331" s="181"/>
      <c r="AN331" s="181"/>
      <c r="AO331" s="181"/>
      <c r="AP331" s="181"/>
      <c r="AQ331" s="181"/>
      <c r="AR331" s="181"/>
      <c r="AS331" s="181"/>
      <c r="AT331" s="181"/>
      <c r="AU331" s="181"/>
      <c r="AV331" s="181"/>
      <c r="AW331" s="181"/>
      <c r="AX331" s="181"/>
      <c r="AY331" s="181"/>
      <c r="AZ331" s="181"/>
      <c r="BA331" s="181"/>
      <c r="BB331" s="181"/>
      <c r="BC331" s="181"/>
      <c r="BD331" s="181"/>
      <c r="BE331" s="181"/>
      <c r="BF331" s="181"/>
      <c r="BG331" s="181"/>
      <c r="BH331" s="181"/>
      <c r="BI331" s="181"/>
      <c r="BJ331" s="181"/>
      <c r="BK331" s="181"/>
      <c r="BL331" s="181"/>
      <c r="BM331" s="181"/>
      <c r="BN331" s="181"/>
      <c r="BO331" s="181"/>
      <c r="BP331" s="181"/>
      <c r="BQ331" s="181"/>
      <c r="BR331" s="181"/>
      <c r="BS331" s="181"/>
      <c r="BT331" s="181"/>
      <c r="BU331" s="181"/>
      <c r="BV331" s="181"/>
      <c r="BW331" s="181"/>
      <c r="BX331" s="181"/>
      <c r="BY331" s="181"/>
      <c r="BZ331" s="181"/>
      <c r="CA331" s="181"/>
      <c r="CB331" s="181"/>
      <c r="CC331" s="181"/>
      <c r="CD331" s="181"/>
      <c r="CE331" s="181"/>
      <c r="CF331" s="182"/>
    </row>
    <row r="332" spans="4:84" ht="15" customHeight="1">
      <c r="D332" s="180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  <c r="AS332" s="181"/>
      <c r="AT332" s="181"/>
      <c r="AU332" s="181"/>
      <c r="AV332" s="181"/>
      <c r="AW332" s="181"/>
      <c r="AX332" s="181"/>
      <c r="AY332" s="181"/>
      <c r="AZ332" s="181"/>
      <c r="BA332" s="181"/>
      <c r="BB332" s="181"/>
      <c r="BC332" s="181"/>
      <c r="BD332" s="181"/>
      <c r="BE332" s="181"/>
      <c r="BF332" s="181"/>
      <c r="BG332" s="181"/>
      <c r="BH332" s="181"/>
      <c r="BI332" s="181"/>
      <c r="BJ332" s="181"/>
      <c r="BK332" s="181"/>
      <c r="BL332" s="181"/>
      <c r="BM332" s="181"/>
      <c r="BN332" s="181"/>
      <c r="BO332" s="181"/>
      <c r="BP332" s="181"/>
      <c r="BQ332" s="181"/>
      <c r="BR332" s="181"/>
      <c r="BS332" s="181"/>
      <c r="BT332" s="181"/>
      <c r="BU332" s="181"/>
      <c r="BV332" s="181"/>
      <c r="BW332" s="181"/>
      <c r="BX332" s="181"/>
      <c r="BY332" s="181"/>
      <c r="BZ332" s="181"/>
      <c r="CA332" s="181"/>
      <c r="CB332" s="181"/>
      <c r="CC332" s="181"/>
      <c r="CD332" s="181"/>
      <c r="CE332" s="181"/>
      <c r="CF332" s="182"/>
    </row>
    <row r="333" spans="4:84" ht="15" customHeight="1">
      <c r="D333" s="180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  <c r="AS333" s="181"/>
      <c r="AT333" s="181"/>
      <c r="AU333" s="181"/>
      <c r="AV333" s="181"/>
      <c r="AW333" s="181"/>
      <c r="AX333" s="181"/>
      <c r="AY333" s="181"/>
      <c r="AZ333" s="181"/>
      <c r="BA333" s="181"/>
      <c r="BB333" s="181"/>
      <c r="BC333" s="181"/>
      <c r="BD333" s="181"/>
      <c r="BE333" s="181"/>
      <c r="BF333" s="181"/>
      <c r="BG333" s="181"/>
      <c r="BH333" s="181"/>
      <c r="BI333" s="181"/>
      <c r="BJ333" s="181"/>
      <c r="BK333" s="181"/>
      <c r="BL333" s="181"/>
      <c r="BM333" s="181"/>
      <c r="BN333" s="181"/>
      <c r="BO333" s="181"/>
      <c r="BP333" s="181"/>
      <c r="BQ333" s="181"/>
      <c r="BR333" s="181"/>
      <c r="BS333" s="181"/>
      <c r="BT333" s="181"/>
      <c r="BU333" s="181"/>
      <c r="BV333" s="181"/>
      <c r="BW333" s="181"/>
      <c r="BX333" s="181"/>
      <c r="BY333" s="181"/>
      <c r="BZ333" s="181"/>
      <c r="CA333" s="181"/>
      <c r="CB333" s="181"/>
      <c r="CC333" s="181"/>
      <c r="CD333" s="181"/>
      <c r="CE333" s="181"/>
      <c r="CF333" s="182"/>
    </row>
    <row r="334" spans="4:84" ht="15" customHeight="1">
      <c r="D334" s="180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  <c r="AS334" s="181"/>
      <c r="AT334" s="181"/>
      <c r="AU334" s="181"/>
      <c r="AV334" s="181"/>
      <c r="AW334" s="181"/>
      <c r="AX334" s="181"/>
      <c r="AY334" s="181"/>
      <c r="AZ334" s="181"/>
      <c r="BA334" s="181"/>
      <c r="BB334" s="181"/>
      <c r="BC334" s="181"/>
      <c r="BD334" s="181"/>
      <c r="BE334" s="181"/>
      <c r="BF334" s="181"/>
      <c r="BG334" s="181"/>
      <c r="BH334" s="181"/>
      <c r="BI334" s="181"/>
      <c r="BJ334" s="181"/>
      <c r="BK334" s="181"/>
      <c r="BL334" s="181"/>
      <c r="BM334" s="181"/>
      <c r="BN334" s="181"/>
      <c r="BO334" s="181"/>
      <c r="BP334" s="181"/>
      <c r="BQ334" s="181"/>
      <c r="BR334" s="181"/>
      <c r="BS334" s="181"/>
      <c r="BT334" s="181"/>
      <c r="BU334" s="181"/>
      <c r="BV334" s="181"/>
      <c r="BW334" s="181"/>
      <c r="BX334" s="181"/>
      <c r="BY334" s="181"/>
      <c r="BZ334" s="181"/>
      <c r="CA334" s="181"/>
      <c r="CB334" s="181"/>
      <c r="CC334" s="181"/>
      <c r="CD334" s="181"/>
      <c r="CE334" s="181"/>
      <c r="CF334" s="182"/>
    </row>
    <row r="335" spans="4:84" ht="15" customHeight="1">
      <c r="D335" s="180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1"/>
      <c r="AG335" s="181"/>
      <c r="AH335" s="181"/>
      <c r="AI335" s="181"/>
      <c r="AJ335" s="181"/>
      <c r="AK335" s="181"/>
      <c r="AL335" s="181"/>
      <c r="AM335" s="181"/>
      <c r="AN335" s="181"/>
      <c r="AO335" s="181"/>
      <c r="AP335" s="181"/>
      <c r="AQ335" s="181"/>
      <c r="AR335" s="181"/>
      <c r="AS335" s="181"/>
      <c r="AT335" s="181"/>
      <c r="AU335" s="181"/>
      <c r="AV335" s="181"/>
      <c r="AW335" s="181"/>
      <c r="AX335" s="181"/>
      <c r="AY335" s="181"/>
      <c r="AZ335" s="181"/>
      <c r="BA335" s="181"/>
      <c r="BB335" s="181"/>
      <c r="BC335" s="181"/>
      <c r="BD335" s="181"/>
      <c r="BE335" s="181"/>
      <c r="BF335" s="181"/>
      <c r="BG335" s="181"/>
      <c r="BH335" s="181"/>
      <c r="BI335" s="181"/>
      <c r="BJ335" s="181"/>
      <c r="BK335" s="181"/>
      <c r="BL335" s="181"/>
      <c r="BM335" s="181"/>
      <c r="BN335" s="181"/>
      <c r="BO335" s="181"/>
      <c r="BP335" s="181"/>
      <c r="BQ335" s="181"/>
      <c r="BR335" s="181"/>
      <c r="BS335" s="181"/>
      <c r="BT335" s="181"/>
      <c r="BU335" s="181"/>
      <c r="BV335" s="181"/>
      <c r="BW335" s="181"/>
      <c r="BX335" s="181"/>
      <c r="BY335" s="181"/>
      <c r="BZ335" s="181"/>
      <c r="CA335" s="181"/>
      <c r="CB335" s="181"/>
      <c r="CC335" s="181"/>
      <c r="CD335" s="181"/>
      <c r="CE335" s="181"/>
      <c r="CF335" s="182"/>
    </row>
    <row r="336" spans="4:84" ht="15" customHeight="1">
      <c r="D336" s="180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  <c r="AS336" s="181"/>
      <c r="AT336" s="181"/>
      <c r="AU336" s="181"/>
      <c r="AV336" s="181"/>
      <c r="AW336" s="181"/>
      <c r="AX336" s="181"/>
      <c r="AY336" s="181"/>
      <c r="AZ336" s="181"/>
      <c r="BA336" s="181"/>
      <c r="BB336" s="181"/>
      <c r="BC336" s="181"/>
      <c r="BD336" s="181"/>
      <c r="BE336" s="181"/>
      <c r="BF336" s="181"/>
      <c r="BG336" s="181"/>
      <c r="BH336" s="181"/>
      <c r="BI336" s="181"/>
      <c r="BJ336" s="181"/>
      <c r="BK336" s="181"/>
      <c r="BL336" s="181"/>
      <c r="BM336" s="181"/>
      <c r="BN336" s="181"/>
      <c r="BO336" s="181"/>
      <c r="BP336" s="181"/>
      <c r="BQ336" s="181"/>
      <c r="BR336" s="181"/>
      <c r="BS336" s="181"/>
      <c r="BT336" s="181"/>
      <c r="BU336" s="181"/>
      <c r="BV336" s="181"/>
      <c r="BW336" s="181"/>
      <c r="BX336" s="181"/>
      <c r="BY336" s="181"/>
      <c r="BZ336" s="181"/>
      <c r="CA336" s="181"/>
      <c r="CB336" s="181"/>
      <c r="CC336" s="181"/>
      <c r="CD336" s="181"/>
      <c r="CE336" s="181"/>
      <c r="CF336" s="182"/>
    </row>
    <row r="337" spans="4:84" ht="15" customHeight="1"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0"/>
      <c r="AT337" s="180"/>
      <c r="AU337" s="180"/>
      <c r="AV337" s="180"/>
      <c r="AW337" s="180"/>
      <c r="AX337" s="180"/>
      <c r="AY337" s="180"/>
      <c r="AZ337" s="180"/>
      <c r="BA337" s="180"/>
      <c r="BB337" s="180"/>
      <c r="BC337" s="180"/>
      <c r="BD337" s="180"/>
      <c r="BE337" s="180"/>
      <c r="BF337" s="180"/>
      <c r="BG337" s="180"/>
      <c r="BH337" s="180"/>
      <c r="BI337" s="180"/>
      <c r="BJ337" s="180"/>
      <c r="BK337" s="180"/>
      <c r="BL337" s="180"/>
      <c r="BM337" s="180"/>
      <c r="BN337" s="180"/>
      <c r="BO337" s="180"/>
      <c r="BP337" s="180"/>
      <c r="BQ337" s="180"/>
      <c r="BR337" s="180"/>
      <c r="BS337" s="180"/>
      <c r="BT337" s="180"/>
      <c r="BU337" s="180"/>
      <c r="BV337" s="180"/>
      <c r="BW337" s="180"/>
      <c r="BX337" s="180"/>
      <c r="BY337" s="180"/>
      <c r="BZ337" s="180"/>
      <c r="CA337" s="180"/>
      <c r="CB337" s="180"/>
      <c r="CC337" s="180"/>
      <c r="CD337" s="180"/>
      <c r="CE337" s="180"/>
      <c r="CF337" s="182"/>
    </row>
    <row r="338" spans="4:84" ht="15" customHeight="1"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0"/>
      <c r="AT338" s="180"/>
      <c r="AU338" s="180"/>
      <c r="AV338" s="180"/>
      <c r="AW338" s="180"/>
      <c r="AX338" s="180"/>
      <c r="AY338" s="180"/>
      <c r="AZ338" s="180"/>
      <c r="BA338" s="180"/>
      <c r="BB338" s="180"/>
      <c r="BC338" s="180"/>
      <c r="BD338" s="180"/>
      <c r="BE338" s="180"/>
      <c r="BF338" s="180"/>
      <c r="BG338" s="180"/>
      <c r="BH338" s="180"/>
      <c r="BI338" s="180"/>
      <c r="BJ338" s="180"/>
      <c r="BK338" s="180"/>
      <c r="BL338" s="180"/>
      <c r="BM338" s="180"/>
      <c r="BN338" s="180"/>
      <c r="BO338" s="180"/>
      <c r="BP338" s="180"/>
      <c r="BQ338" s="180"/>
      <c r="BR338" s="180"/>
      <c r="BS338" s="180"/>
      <c r="BT338" s="180"/>
      <c r="BU338" s="180"/>
      <c r="BV338" s="180"/>
      <c r="BW338" s="180"/>
      <c r="BX338" s="180"/>
      <c r="BY338" s="180"/>
      <c r="BZ338" s="180"/>
      <c r="CA338" s="180"/>
      <c r="CB338" s="180"/>
      <c r="CC338" s="180"/>
      <c r="CD338" s="180"/>
      <c r="CE338" s="180"/>
      <c r="CF338" s="182"/>
    </row>
    <row r="339" spans="4:84" ht="15" customHeight="1"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  <c r="AS339" s="180"/>
      <c r="AT339" s="180"/>
      <c r="AU339" s="180"/>
      <c r="AV339" s="180"/>
      <c r="AW339" s="180"/>
      <c r="AX339" s="180"/>
      <c r="AY339" s="180"/>
      <c r="AZ339" s="180"/>
      <c r="BA339" s="180"/>
      <c r="BB339" s="180"/>
      <c r="BC339" s="180"/>
      <c r="BD339" s="180"/>
      <c r="BE339" s="180"/>
      <c r="BF339" s="180"/>
      <c r="BG339" s="180"/>
      <c r="BH339" s="180"/>
      <c r="BI339" s="180"/>
      <c r="BJ339" s="180"/>
      <c r="BK339" s="180"/>
      <c r="BL339" s="180"/>
      <c r="BM339" s="180"/>
      <c r="BN339" s="180"/>
      <c r="BO339" s="180"/>
      <c r="BP339" s="180"/>
      <c r="BQ339" s="180"/>
      <c r="BR339" s="180"/>
      <c r="BS339" s="180"/>
      <c r="BT339" s="180"/>
      <c r="BU339" s="180"/>
      <c r="BV339" s="180"/>
      <c r="BW339" s="180"/>
      <c r="BX339" s="180"/>
      <c r="BY339" s="180"/>
      <c r="BZ339" s="180"/>
      <c r="CA339" s="180"/>
      <c r="CB339" s="180"/>
      <c r="CC339" s="180"/>
      <c r="CD339" s="180"/>
      <c r="CE339" s="180"/>
      <c r="CF339" s="182"/>
    </row>
    <row r="340" spans="4:84" ht="15" customHeight="1"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  <c r="AS340" s="180"/>
      <c r="AT340" s="180"/>
      <c r="AU340" s="180"/>
      <c r="AV340" s="180"/>
      <c r="AW340" s="180"/>
      <c r="AX340" s="180"/>
      <c r="AY340" s="180"/>
      <c r="AZ340" s="180"/>
      <c r="BA340" s="180"/>
      <c r="BB340" s="180"/>
      <c r="BC340" s="180"/>
      <c r="BD340" s="180"/>
      <c r="BE340" s="180"/>
      <c r="BF340" s="180"/>
      <c r="BG340" s="180"/>
      <c r="BH340" s="180"/>
      <c r="BI340" s="180"/>
      <c r="BJ340" s="180"/>
      <c r="BK340" s="180"/>
      <c r="BL340" s="180"/>
      <c r="BM340" s="180"/>
      <c r="BN340" s="180"/>
      <c r="BO340" s="180"/>
      <c r="BP340" s="180"/>
      <c r="BQ340" s="180"/>
      <c r="BR340" s="180"/>
      <c r="BS340" s="180"/>
      <c r="BT340" s="180"/>
      <c r="BU340" s="180"/>
      <c r="BV340" s="180"/>
      <c r="BW340" s="180"/>
      <c r="BX340" s="180"/>
      <c r="BY340" s="180"/>
      <c r="BZ340" s="180"/>
      <c r="CA340" s="180"/>
      <c r="CB340" s="180"/>
      <c r="CC340" s="180"/>
      <c r="CD340" s="180"/>
      <c r="CE340" s="180"/>
      <c r="CF340" s="182"/>
    </row>
    <row r="341" spans="4:84" ht="15" customHeight="1"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  <c r="AS341" s="180"/>
      <c r="AT341" s="180"/>
      <c r="AU341" s="180"/>
      <c r="AV341" s="180"/>
      <c r="AW341" s="180"/>
      <c r="AX341" s="180"/>
      <c r="AY341" s="180"/>
      <c r="AZ341" s="180"/>
      <c r="BA341" s="180"/>
      <c r="BB341" s="180"/>
      <c r="BC341" s="180"/>
      <c r="BD341" s="180"/>
      <c r="BE341" s="180"/>
      <c r="BF341" s="180"/>
      <c r="BG341" s="180"/>
      <c r="BH341" s="180"/>
      <c r="BI341" s="180"/>
      <c r="BJ341" s="180"/>
      <c r="BK341" s="180"/>
      <c r="BL341" s="180"/>
      <c r="BM341" s="180"/>
      <c r="BN341" s="180"/>
      <c r="BO341" s="180"/>
      <c r="BP341" s="180"/>
      <c r="BQ341" s="180"/>
      <c r="BR341" s="180"/>
      <c r="BS341" s="180"/>
      <c r="BT341" s="180"/>
      <c r="BU341" s="180"/>
      <c r="BV341" s="180"/>
      <c r="BW341" s="180"/>
      <c r="BX341" s="180"/>
      <c r="BY341" s="180"/>
      <c r="BZ341" s="180"/>
      <c r="CA341" s="180"/>
      <c r="CB341" s="180"/>
      <c r="CC341" s="180"/>
      <c r="CD341" s="180"/>
      <c r="CE341" s="180"/>
      <c r="CF341" s="182"/>
    </row>
    <row r="342" spans="4:84" ht="15" customHeight="1"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  <c r="AS342" s="180"/>
      <c r="AT342" s="180"/>
      <c r="AU342" s="180"/>
      <c r="AV342" s="180"/>
      <c r="AW342" s="180"/>
      <c r="AX342" s="180"/>
      <c r="AY342" s="180"/>
      <c r="AZ342" s="180"/>
      <c r="BA342" s="180"/>
      <c r="BB342" s="180"/>
      <c r="BC342" s="180"/>
      <c r="BD342" s="180"/>
      <c r="BE342" s="180"/>
      <c r="BF342" s="180"/>
      <c r="BG342" s="180"/>
      <c r="BH342" s="180"/>
      <c r="BI342" s="180"/>
      <c r="BJ342" s="180"/>
      <c r="BK342" s="180"/>
      <c r="BL342" s="180"/>
      <c r="BM342" s="180"/>
      <c r="BN342" s="180"/>
      <c r="BO342" s="180"/>
      <c r="BP342" s="180"/>
      <c r="BQ342" s="180"/>
      <c r="BR342" s="180"/>
      <c r="BS342" s="180"/>
      <c r="BT342" s="180"/>
      <c r="BU342" s="180"/>
      <c r="BV342" s="180"/>
      <c r="BW342" s="180"/>
      <c r="BX342" s="180"/>
      <c r="BY342" s="180"/>
      <c r="BZ342" s="180"/>
      <c r="CA342" s="180"/>
      <c r="CB342" s="180"/>
      <c r="CC342" s="180"/>
      <c r="CD342" s="180"/>
      <c r="CE342" s="180"/>
      <c r="CF342" s="182"/>
    </row>
    <row r="343" spans="4:84" ht="15" customHeight="1"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  <c r="AS343" s="180"/>
      <c r="AT343" s="180"/>
      <c r="AU343" s="180"/>
      <c r="AV343" s="180"/>
      <c r="AW343" s="180"/>
      <c r="AX343" s="180"/>
      <c r="AY343" s="180"/>
      <c r="AZ343" s="180"/>
      <c r="BA343" s="180"/>
      <c r="BB343" s="180"/>
      <c r="BC343" s="180"/>
      <c r="BD343" s="180"/>
      <c r="BE343" s="180"/>
      <c r="BF343" s="180"/>
      <c r="BG343" s="180"/>
      <c r="BH343" s="180"/>
      <c r="BI343" s="180"/>
      <c r="BJ343" s="180"/>
      <c r="BK343" s="180"/>
      <c r="BL343" s="180"/>
      <c r="BM343" s="180"/>
      <c r="BN343" s="180"/>
      <c r="BO343" s="180"/>
      <c r="BP343" s="180"/>
      <c r="BQ343" s="180"/>
      <c r="BR343" s="180"/>
      <c r="BS343" s="180"/>
      <c r="BT343" s="180"/>
      <c r="BU343" s="180"/>
      <c r="BV343" s="180"/>
      <c r="BW343" s="180"/>
      <c r="BX343" s="180"/>
      <c r="BY343" s="180"/>
      <c r="BZ343" s="180"/>
      <c r="CA343" s="180"/>
      <c r="CB343" s="180"/>
      <c r="CC343" s="180"/>
      <c r="CD343" s="180"/>
      <c r="CE343" s="180"/>
      <c r="CF343" s="182"/>
    </row>
    <row r="344" spans="4:84" ht="15" customHeight="1"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  <c r="AS344" s="180"/>
      <c r="AT344" s="180"/>
      <c r="AU344" s="180"/>
      <c r="AV344" s="180"/>
      <c r="AW344" s="180"/>
      <c r="AX344" s="180"/>
      <c r="AY344" s="180"/>
      <c r="AZ344" s="180"/>
      <c r="BA344" s="180"/>
      <c r="BB344" s="180"/>
      <c r="BC344" s="180"/>
      <c r="BD344" s="180"/>
      <c r="BE344" s="180"/>
      <c r="BF344" s="180"/>
      <c r="BG344" s="180"/>
      <c r="BH344" s="180"/>
      <c r="BI344" s="180"/>
      <c r="BJ344" s="180"/>
      <c r="BK344" s="180"/>
      <c r="BL344" s="180"/>
      <c r="BM344" s="180"/>
      <c r="BN344" s="180"/>
      <c r="BO344" s="180"/>
      <c r="BP344" s="180"/>
      <c r="BQ344" s="180"/>
      <c r="BR344" s="180"/>
      <c r="BS344" s="180"/>
      <c r="BT344" s="180"/>
      <c r="BU344" s="180"/>
      <c r="BV344" s="180"/>
      <c r="BW344" s="180"/>
      <c r="BX344" s="180"/>
      <c r="BY344" s="180"/>
      <c r="BZ344" s="180"/>
      <c r="CA344" s="180"/>
      <c r="CB344" s="180"/>
      <c r="CC344" s="180"/>
      <c r="CD344" s="180"/>
      <c r="CE344" s="180"/>
      <c r="CF344" s="182"/>
    </row>
    <row r="345" spans="4:84" ht="15" customHeight="1"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  <c r="AS345" s="180"/>
      <c r="AT345" s="180"/>
      <c r="AU345" s="180"/>
      <c r="AV345" s="180"/>
      <c r="AW345" s="180"/>
      <c r="AX345" s="180"/>
      <c r="AY345" s="180"/>
      <c r="AZ345" s="180"/>
      <c r="BA345" s="180"/>
      <c r="BB345" s="180"/>
      <c r="BC345" s="180"/>
      <c r="BD345" s="180"/>
      <c r="BE345" s="180"/>
      <c r="BF345" s="180"/>
      <c r="BG345" s="180"/>
      <c r="BH345" s="180"/>
      <c r="BI345" s="180"/>
      <c r="BJ345" s="180"/>
      <c r="BK345" s="180"/>
      <c r="BL345" s="180"/>
      <c r="BM345" s="180"/>
      <c r="BN345" s="180"/>
      <c r="BO345" s="180"/>
      <c r="BP345" s="180"/>
      <c r="BQ345" s="180"/>
      <c r="BR345" s="180"/>
      <c r="BS345" s="180"/>
      <c r="BT345" s="180"/>
      <c r="BU345" s="180"/>
      <c r="BV345" s="180"/>
      <c r="BW345" s="180"/>
      <c r="BX345" s="180"/>
      <c r="BY345" s="180"/>
      <c r="BZ345" s="180"/>
      <c r="CA345" s="180"/>
      <c r="CB345" s="180"/>
      <c r="CC345" s="180"/>
      <c r="CD345" s="180"/>
      <c r="CE345" s="180"/>
      <c r="CF345" s="182"/>
    </row>
    <row r="346" spans="4:84" ht="15" customHeight="1"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  <c r="AS346" s="180"/>
      <c r="AT346" s="180"/>
      <c r="AU346" s="180"/>
      <c r="AV346" s="180"/>
      <c r="AW346" s="180"/>
      <c r="AX346" s="180"/>
      <c r="AY346" s="180"/>
      <c r="AZ346" s="180"/>
      <c r="BA346" s="180"/>
      <c r="BB346" s="180"/>
      <c r="BC346" s="180"/>
      <c r="BD346" s="180"/>
      <c r="BE346" s="180"/>
      <c r="BF346" s="180"/>
      <c r="BG346" s="180"/>
      <c r="BH346" s="180"/>
      <c r="BI346" s="180"/>
      <c r="BJ346" s="180"/>
      <c r="BK346" s="180"/>
      <c r="BL346" s="180"/>
      <c r="BM346" s="180"/>
      <c r="BN346" s="180"/>
      <c r="BO346" s="180"/>
      <c r="BP346" s="180"/>
      <c r="BQ346" s="180"/>
      <c r="BR346" s="180"/>
      <c r="BS346" s="180"/>
      <c r="BT346" s="180"/>
      <c r="BU346" s="180"/>
      <c r="BV346" s="180"/>
      <c r="BW346" s="180"/>
      <c r="BX346" s="180"/>
      <c r="BY346" s="180"/>
      <c r="BZ346" s="180"/>
      <c r="CA346" s="180"/>
      <c r="CB346" s="180"/>
      <c r="CC346" s="180"/>
      <c r="CD346" s="180"/>
      <c r="CE346" s="180"/>
      <c r="CF346" s="182"/>
    </row>
    <row r="347" spans="4:84" ht="15" customHeight="1"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  <c r="AS347" s="180"/>
      <c r="AT347" s="180"/>
      <c r="AU347" s="180"/>
      <c r="AV347" s="180"/>
      <c r="AW347" s="180"/>
      <c r="AX347" s="180"/>
      <c r="AY347" s="180"/>
      <c r="AZ347" s="180"/>
      <c r="BA347" s="180"/>
      <c r="BB347" s="180"/>
      <c r="BC347" s="180"/>
      <c r="BD347" s="180"/>
      <c r="BE347" s="180"/>
      <c r="BF347" s="180"/>
      <c r="BG347" s="180"/>
      <c r="BH347" s="180"/>
      <c r="BI347" s="180"/>
      <c r="BJ347" s="180"/>
      <c r="BK347" s="180"/>
      <c r="BL347" s="180"/>
      <c r="BM347" s="180"/>
      <c r="BN347" s="180"/>
      <c r="BO347" s="180"/>
      <c r="BP347" s="180"/>
      <c r="BQ347" s="180"/>
      <c r="BR347" s="180"/>
      <c r="BS347" s="180"/>
      <c r="BT347" s="180"/>
      <c r="BU347" s="180"/>
      <c r="BV347" s="180"/>
      <c r="BW347" s="180"/>
      <c r="BX347" s="180"/>
      <c r="BY347" s="180"/>
      <c r="BZ347" s="180"/>
      <c r="CA347" s="180"/>
      <c r="CB347" s="180"/>
      <c r="CC347" s="180"/>
      <c r="CD347" s="180"/>
      <c r="CE347" s="180"/>
      <c r="CF347" s="182"/>
    </row>
    <row r="348" spans="4:84" ht="15" customHeight="1"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  <c r="AS348" s="180"/>
      <c r="AT348" s="180"/>
      <c r="AU348" s="180"/>
      <c r="AV348" s="180"/>
      <c r="AW348" s="180"/>
      <c r="AX348" s="180"/>
      <c r="AY348" s="180"/>
      <c r="AZ348" s="180"/>
      <c r="BA348" s="180"/>
      <c r="BB348" s="180"/>
      <c r="BC348" s="180"/>
      <c r="BD348" s="180"/>
      <c r="BE348" s="180"/>
      <c r="BF348" s="180"/>
      <c r="BG348" s="180"/>
      <c r="BH348" s="180"/>
      <c r="BI348" s="180"/>
      <c r="BJ348" s="180"/>
      <c r="BK348" s="180"/>
      <c r="BL348" s="180"/>
      <c r="BM348" s="180"/>
      <c r="BN348" s="180"/>
      <c r="BO348" s="180"/>
      <c r="BP348" s="180"/>
      <c r="BQ348" s="180"/>
      <c r="BR348" s="180"/>
      <c r="BS348" s="180"/>
      <c r="BT348" s="180"/>
      <c r="BU348" s="180"/>
      <c r="BV348" s="180"/>
      <c r="BW348" s="180"/>
      <c r="BX348" s="180"/>
      <c r="BY348" s="180"/>
      <c r="BZ348" s="180"/>
      <c r="CA348" s="180"/>
      <c r="CB348" s="180"/>
      <c r="CC348" s="180"/>
      <c r="CD348" s="180"/>
      <c r="CE348" s="180"/>
      <c r="CF348" s="182"/>
    </row>
    <row r="349" spans="4:84" ht="15" customHeight="1"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  <c r="AS349" s="180"/>
      <c r="AT349" s="180"/>
      <c r="AU349" s="180"/>
      <c r="AV349" s="180"/>
      <c r="AW349" s="180"/>
      <c r="AX349" s="180"/>
      <c r="AY349" s="180"/>
      <c r="AZ349" s="180"/>
      <c r="BA349" s="180"/>
      <c r="BB349" s="180"/>
      <c r="BC349" s="180"/>
      <c r="BD349" s="180"/>
      <c r="BE349" s="180"/>
      <c r="BF349" s="180"/>
      <c r="BG349" s="180"/>
      <c r="BH349" s="180"/>
      <c r="BI349" s="180"/>
      <c r="BJ349" s="180"/>
      <c r="BK349" s="180"/>
      <c r="BL349" s="180"/>
      <c r="BM349" s="180"/>
      <c r="BN349" s="180"/>
      <c r="BO349" s="180"/>
      <c r="BP349" s="180"/>
      <c r="BQ349" s="180"/>
      <c r="BR349" s="180"/>
      <c r="BS349" s="180"/>
      <c r="BT349" s="180"/>
      <c r="BU349" s="180"/>
      <c r="BV349" s="180"/>
      <c r="BW349" s="180"/>
      <c r="BX349" s="180"/>
      <c r="BY349" s="180"/>
      <c r="BZ349" s="180"/>
      <c r="CA349" s="180"/>
      <c r="CB349" s="180"/>
      <c r="CC349" s="180"/>
      <c r="CD349" s="180"/>
      <c r="CE349" s="180"/>
      <c r="CF349" s="182"/>
    </row>
    <row r="350" spans="4:84" ht="15" customHeight="1"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  <c r="AS350" s="180"/>
      <c r="AT350" s="180"/>
      <c r="AU350" s="180"/>
      <c r="AV350" s="180"/>
      <c r="AW350" s="180"/>
      <c r="AX350" s="180"/>
      <c r="AY350" s="180"/>
      <c r="AZ350" s="180"/>
      <c r="BA350" s="180"/>
      <c r="BB350" s="180"/>
      <c r="BC350" s="180"/>
      <c r="BD350" s="180"/>
      <c r="BE350" s="180"/>
      <c r="BF350" s="180"/>
      <c r="BG350" s="180"/>
      <c r="BH350" s="180"/>
      <c r="BI350" s="180"/>
      <c r="BJ350" s="180"/>
      <c r="BK350" s="180"/>
      <c r="BL350" s="180"/>
      <c r="BM350" s="180"/>
      <c r="BN350" s="180"/>
      <c r="BO350" s="180"/>
      <c r="BP350" s="180"/>
      <c r="BQ350" s="180"/>
      <c r="BR350" s="180"/>
      <c r="BS350" s="180"/>
      <c r="BT350" s="180"/>
      <c r="BU350" s="180"/>
      <c r="BV350" s="180"/>
      <c r="BW350" s="180"/>
      <c r="BX350" s="180"/>
      <c r="BY350" s="180"/>
      <c r="BZ350" s="180"/>
      <c r="CA350" s="180"/>
      <c r="CB350" s="180"/>
      <c r="CC350" s="180"/>
      <c r="CD350" s="180"/>
      <c r="CE350" s="180"/>
      <c r="CF350" s="182"/>
    </row>
    <row r="351" spans="4:84" ht="15" customHeight="1"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  <c r="AS351" s="180"/>
      <c r="AT351" s="180"/>
      <c r="AU351" s="180"/>
      <c r="AV351" s="180"/>
      <c r="AW351" s="180"/>
      <c r="AX351" s="180"/>
      <c r="AY351" s="180"/>
      <c r="AZ351" s="180"/>
      <c r="BA351" s="180"/>
      <c r="BB351" s="180"/>
      <c r="BC351" s="180"/>
      <c r="BD351" s="180"/>
      <c r="BE351" s="180"/>
      <c r="BF351" s="180"/>
      <c r="BG351" s="180"/>
      <c r="BH351" s="180"/>
      <c r="BI351" s="180"/>
      <c r="BJ351" s="180"/>
      <c r="BK351" s="180"/>
      <c r="BL351" s="180"/>
      <c r="BM351" s="180"/>
      <c r="BN351" s="180"/>
      <c r="BO351" s="180"/>
      <c r="BP351" s="180"/>
      <c r="BQ351" s="180"/>
      <c r="BR351" s="180"/>
      <c r="BS351" s="180"/>
      <c r="BT351" s="180"/>
      <c r="BU351" s="180"/>
      <c r="BV351" s="180"/>
      <c r="BW351" s="180"/>
      <c r="BX351" s="180"/>
      <c r="BY351" s="180"/>
      <c r="BZ351" s="180"/>
      <c r="CA351" s="180"/>
      <c r="CB351" s="180"/>
      <c r="CC351" s="180"/>
      <c r="CD351" s="180"/>
      <c r="CE351" s="180"/>
      <c r="CF351" s="182"/>
    </row>
    <row r="352" spans="4:84" ht="15" customHeight="1"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  <c r="AS352" s="180"/>
      <c r="AT352" s="180"/>
      <c r="AU352" s="180"/>
      <c r="AV352" s="180"/>
      <c r="AW352" s="180"/>
      <c r="AX352" s="180"/>
      <c r="AY352" s="180"/>
      <c r="AZ352" s="180"/>
      <c r="BA352" s="180"/>
      <c r="BB352" s="180"/>
      <c r="BC352" s="180"/>
      <c r="BD352" s="180"/>
      <c r="BE352" s="180"/>
      <c r="BF352" s="180"/>
      <c r="BG352" s="180"/>
      <c r="BH352" s="180"/>
      <c r="BI352" s="180"/>
      <c r="BJ352" s="180"/>
      <c r="BK352" s="180"/>
      <c r="BL352" s="180"/>
      <c r="BM352" s="180"/>
      <c r="BN352" s="180"/>
      <c r="BO352" s="180"/>
      <c r="BP352" s="180"/>
      <c r="BQ352" s="180"/>
      <c r="BR352" s="180"/>
      <c r="BS352" s="180"/>
      <c r="BT352" s="180"/>
      <c r="BU352" s="180"/>
      <c r="BV352" s="180"/>
      <c r="BW352" s="180"/>
      <c r="BX352" s="180"/>
      <c r="BY352" s="180"/>
      <c r="BZ352" s="180"/>
      <c r="CA352" s="180"/>
      <c r="CB352" s="180"/>
      <c r="CC352" s="180"/>
      <c r="CD352" s="180"/>
      <c r="CE352" s="180"/>
      <c r="CF352" s="182"/>
    </row>
    <row r="353" spans="4:84" ht="15" customHeight="1"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  <c r="AS353" s="180"/>
      <c r="AT353" s="180"/>
      <c r="AU353" s="180"/>
      <c r="AV353" s="180"/>
      <c r="AW353" s="180"/>
      <c r="AX353" s="180"/>
      <c r="AY353" s="180"/>
      <c r="AZ353" s="180"/>
      <c r="BA353" s="180"/>
      <c r="BB353" s="180"/>
      <c r="BC353" s="180"/>
      <c r="BD353" s="180"/>
      <c r="BE353" s="180"/>
      <c r="BF353" s="180"/>
      <c r="BG353" s="180"/>
      <c r="BH353" s="180"/>
      <c r="BI353" s="180"/>
      <c r="BJ353" s="180"/>
      <c r="BK353" s="180"/>
      <c r="BL353" s="180"/>
      <c r="BM353" s="180"/>
      <c r="BN353" s="180"/>
      <c r="BO353" s="180"/>
      <c r="BP353" s="180"/>
      <c r="BQ353" s="180"/>
      <c r="BR353" s="180"/>
      <c r="BS353" s="180"/>
      <c r="BT353" s="180"/>
      <c r="BU353" s="180"/>
      <c r="BV353" s="180"/>
      <c r="BW353" s="180"/>
      <c r="BX353" s="180"/>
      <c r="BY353" s="180"/>
      <c r="BZ353" s="180"/>
      <c r="CA353" s="180"/>
      <c r="CB353" s="180"/>
      <c r="CC353" s="180"/>
      <c r="CD353" s="180"/>
      <c r="CE353" s="180"/>
      <c r="CF353" s="182"/>
    </row>
    <row r="354" spans="4:84" ht="15" customHeight="1"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  <c r="AS354" s="180"/>
      <c r="AT354" s="180"/>
      <c r="AU354" s="180"/>
      <c r="AV354" s="180"/>
      <c r="AW354" s="180"/>
      <c r="AX354" s="180"/>
      <c r="AY354" s="180"/>
      <c r="AZ354" s="180"/>
      <c r="BA354" s="180"/>
      <c r="BB354" s="180"/>
      <c r="BC354" s="180"/>
      <c r="BD354" s="180"/>
      <c r="BE354" s="180"/>
      <c r="BF354" s="180"/>
      <c r="BG354" s="180"/>
      <c r="BH354" s="180"/>
      <c r="BI354" s="180"/>
      <c r="BJ354" s="180"/>
      <c r="BK354" s="180"/>
      <c r="BL354" s="180"/>
      <c r="BM354" s="180"/>
      <c r="BN354" s="180"/>
      <c r="BO354" s="180"/>
      <c r="BP354" s="180"/>
      <c r="BQ354" s="180"/>
      <c r="BR354" s="180"/>
      <c r="BS354" s="180"/>
      <c r="BT354" s="180"/>
      <c r="BU354" s="180"/>
      <c r="BV354" s="180"/>
      <c r="BW354" s="180"/>
      <c r="BX354" s="180"/>
      <c r="BY354" s="180"/>
      <c r="BZ354" s="180"/>
      <c r="CA354" s="180"/>
      <c r="CB354" s="180"/>
      <c r="CC354" s="180"/>
      <c r="CD354" s="180"/>
      <c r="CE354" s="180"/>
      <c r="CF354" s="182"/>
    </row>
    <row r="355" spans="4:84" ht="15" customHeight="1"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  <c r="AS355" s="180"/>
      <c r="AT355" s="180"/>
      <c r="AU355" s="180"/>
      <c r="AV355" s="180"/>
      <c r="AW355" s="180"/>
      <c r="AX355" s="180"/>
      <c r="AY355" s="180"/>
      <c r="AZ355" s="180"/>
      <c r="BA355" s="180"/>
      <c r="BB355" s="180"/>
      <c r="BC355" s="180"/>
      <c r="BD355" s="180"/>
      <c r="BE355" s="180"/>
      <c r="BF355" s="180"/>
      <c r="BG355" s="180"/>
      <c r="BH355" s="180"/>
      <c r="BI355" s="180"/>
      <c r="BJ355" s="180"/>
      <c r="BK355" s="180"/>
      <c r="BL355" s="180"/>
      <c r="BM355" s="180"/>
      <c r="BN355" s="180"/>
      <c r="BO355" s="180"/>
      <c r="BP355" s="180"/>
      <c r="BQ355" s="180"/>
      <c r="BR355" s="180"/>
      <c r="BS355" s="180"/>
      <c r="BT355" s="180"/>
      <c r="BU355" s="180"/>
      <c r="BV355" s="180"/>
      <c r="BW355" s="180"/>
      <c r="BX355" s="180"/>
      <c r="BY355" s="180"/>
      <c r="BZ355" s="180"/>
      <c r="CA355" s="180"/>
      <c r="CB355" s="180"/>
      <c r="CC355" s="180"/>
      <c r="CD355" s="180"/>
      <c r="CE355" s="180"/>
      <c r="CF355" s="182"/>
    </row>
    <row r="356" spans="4:84" ht="15" customHeight="1"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  <c r="AS356" s="180"/>
      <c r="AT356" s="180"/>
      <c r="AU356" s="180"/>
      <c r="AV356" s="180"/>
      <c r="AW356" s="180"/>
      <c r="AX356" s="180"/>
      <c r="AY356" s="180"/>
      <c r="AZ356" s="180"/>
      <c r="BA356" s="180"/>
      <c r="BB356" s="180"/>
      <c r="BC356" s="180"/>
      <c r="BD356" s="180"/>
      <c r="BE356" s="180"/>
      <c r="BF356" s="180"/>
      <c r="BG356" s="180"/>
      <c r="BH356" s="180"/>
      <c r="BI356" s="180"/>
      <c r="BJ356" s="180"/>
      <c r="BK356" s="180"/>
      <c r="BL356" s="180"/>
      <c r="BM356" s="180"/>
      <c r="BN356" s="180"/>
      <c r="BO356" s="180"/>
      <c r="BP356" s="180"/>
      <c r="BQ356" s="180"/>
      <c r="BR356" s="180"/>
      <c r="BS356" s="180"/>
      <c r="BT356" s="180"/>
      <c r="BU356" s="180"/>
      <c r="BV356" s="180"/>
      <c r="BW356" s="180"/>
      <c r="BX356" s="180"/>
      <c r="BY356" s="180"/>
      <c r="BZ356" s="180"/>
      <c r="CA356" s="180"/>
      <c r="CB356" s="180"/>
      <c r="CC356" s="180"/>
      <c r="CD356" s="180"/>
      <c r="CE356" s="180"/>
      <c r="CF356" s="182"/>
    </row>
    <row r="357" spans="4:84" ht="15" customHeight="1"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  <c r="AS357" s="180"/>
      <c r="AT357" s="180"/>
      <c r="AU357" s="180"/>
      <c r="AV357" s="180"/>
      <c r="AW357" s="180"/>
      <c r="AX357" s="180"/>
      <c r="AY357" s="180"/>
      <c r="AZ357" s="180"/>
      <c r="BA357" s="180"/>
      <c r="BB357" s="180"/>
      <c r="BC357" s="180"/>
      <c r="BD357" s="180"/>
      <c r="BE357" s="180"/>
      <c r="BF357" s="180"/>
      <c r="BG357" s="180"/>
      <c r="BH357" s="180"/>
      <c r="BI357" s="180"/>
      <c r="BJ357" s="180"/>
      <c r="BK357" s="180"/>
      <c r="BL357" s="180"/>
      <c r="BM357" s="180"/>
      <c r="BN357" s="180"/>
      <c r="BO357" s="180"/>
      <c r="BP357" s="180"/>
      <c r="BQ357" s="180"/>
      <c r="BR357" s="180"/>
      <c r="BS357" s="180"/>
      <c r="BT357" s="180"/>
      <c r="BU357" s="180"/>
      <c r="BV357" s="180"/>
      <c r="BW357" s="180"/>
      <c r="BX357" s="180"/>
      <c r="BY357" s="180"/>
      <c r="BZ357" s="180"/>
      <c r="CA357" s="180"/>
      <c r="CB357" s="180"/>
      <c r="CC357" s="180"/>
      <c r="CD357" s="180"/>
      <c r="CE357" s="180"/>
      <c r="CF357" s="182"/>
    </row>
    <row r="358" spans="4:84" ht="15" customHeight="1"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  <c r="AS358" s="180"/>
      <c r="AT358" s="180"/>
      <c r="AU358" s="180"/>
      <c r="AV358" s="180"/>
      <c r="AW358" s="180"/>
      <c r="AX358" s="180"/>
      <c r="AY358" s="180"/>
      <c r="AZ358" s="180"/>
      <c r="BA358" s="180"/>
      <c r="BB358" s="180"/>
      <c r="BC358" s="180"/>
      <c r="BD358" s="180"/>
      <c r="BE358" s="180"/>
      <c r="BF358" s="180"/>
      <c r="BG358" s="180"/>
      <c r="BH358" s="180"/>
      <c r="BI358" s="180"/>
      <c r="BJ358" s="180"/>
      <c r="BK358" s="180"/>
      <c r="BL358" s="180"/>
      <c r="BM358" s="180"/>
      <c r="BN358" s="180"/>
      <c r="BO358" s="180"/>
      <c r="BP358" s="180"/>
      <c r="BQ358" s="180"/>
      <c r="BR358" s="180"/>
      <c r="BS358" s="180"/>
      <c r="BT358" s="180"/>
      <c r="BU358" s="180"/>
      <c r="BV358" s="180"/>
      <c r="BW358" s="180"/>
      <c r="BX358" s="180"/>
      <c r="BY358" s="180"/>
      <c r="BZ358" s="180"/>
      <c r="CA358" s="180"/>
      <c r="CB358" s="180"/>
      <c r="CC358" s="180"/>
      <c r="CD358" s="180"/>
      <c r="CE358" s="180"/>
      <c r="CF358" s="182"/>
    </row>
    <row r="359" spans="4:84" ht="15" customHeight="1"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  <c r="AS359" s="180"/>
      <c r="AT359" s="180"/>
      <c r="AU359" s="180"/>
      <c r="AV359" s="180"/>
      <c r="AW359" s="180"/>
      <c r="AX359" s="180"/>
      <c r="AY359" s="180"/>
      <c r="AZ359" s="180"/>
      <c r="BA359" s="180"/>
      <c r="BB359" s="180"/>
      <c r="BC359" s="180"/>
      <c r="BD359" s="180"/>
      <c r="BE359" s="180"/>
      <c r="BF359" s="180"/>
      <c r="BG359" s="180"/>
      <c r="BH359" s="180"/>
      <c r="BI359" s="180"/>
      <c r="BJ359" s="180"/>
      <c r="BK359" s="180"/>
      <c r="BL359" s="180"/>
      <c r="BM359" s="180"/>
      <c r="BN359" s="180"/>
      <c r="BO359" s="180"/>
      <c r="BP359" s="180"/>
      <c r="BQ359" s="180"/>
      <c r="BR359" s="180"/>
      <c r="BS359" s="180"/>
      <c r="BT359" s="180"/>
      <c r="BU359" s="180"/>
      <c r="BV359" s="180"/>
      <c r="BW359" s="180"/>
      <c r="BX359" s="180"/>
      <c r="BY359" s="180"/>
      <c r="BZ359" s="180"/>
      <c r="CA359" s="180"/>
      <c r="CB359" s="180"/>
      <c r="CC359" s="180"/>
      <c r="CD359" s="180"/>
      <c r="CE359" s="180"/>
      <c r="CF359" s="182"/>
    </row>
    <row r="360" spans="4:84" ht="15" customHeight="1"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  <c r="AS360" s="180"/>
      <c r="AT360" s="180"/>
      <c r="AU360" s="180"/>
      <c r="AV360" s="180"/>
      <c r="AW360" s="180"/>
      <c r="AX360" s="180"/>
      <c r="AY360" s="180"/>
      <c r="AZ360" s="180"/>
      <c r="BA360" s="180"/>
      <c r="BB360" s="180"/>
      <c r="BC360" s="180"/>
      <c r="BD360" s="180"/>
      <c r="BE360" s="180"/>
      <c r="BF360" s="180"/>
      <c r="BG360" s="180"/>
      <c r="BH360" s="180"/>
      <c r="BI360" s="180"/>
      <c r="BJ360" s="180"/>
      <c r="BK360" s="180"/>
      <c r="BL360" s="180"/>
      <c r="BM360" s="180"/>
      <c r="BN360" s="180"/>
      <c r="BO360" s="180"/>
      <c r="BP360" s="180"/>
      <c r="BQ360" s="180"/>
      <c r="BR360" s="180"/>
      <c r="BS360" s="180"/>
      <c r="BT360" s="180"/>
      <c r="BU360" s="180"/>
      <c r="BV360" s="180"/>
      <c r="BW360" s="180"/>
      <c r="BX360" s="180"/>
      <c r="BY360" s="180"/>
      <c r="BZ360" s="180"/>
      <c r="CA360" s="180"/>
      <c r="CB360" s="180"/>
      <c r="CC360" s="180"/>
      <c r="CD360" s="180"/>
      <c r="CE360" s="180"/>
      <c r="CF360" s="182"/>
    </row>
    <row r="361" spans="4:84" ht="8.1" customHeight="1"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  <c r="AS361" s="180"/>
      <c r="AT361" s="180"/>
      <c r="AU361" s="180"/>
      <c r="AV361" s="180"/>
      <c r="AW361" s="180"/>
      <c r="AX361" s="180"/>
      <c r="AY361" s="180"/>
      <c r="AZ361" s="180"/>
      <c r="BA361" s="180"/>
      <c r="BB361" s="180"/>
      <c r="BC361" s="180"/>
      <c r="BD361" s="180"/>
      <c r="BE361" s="180"/>
      <c r="BF361" s="180"/>
      <c r="BG361" s="180"/>
      <c r="BH361" s="180"/>
      <c r="BI361" s="180"/>
      <c r="BJ361" s="180"/>
      <c r="BK361" s="180"/>
      <c r="BL361" s="180"/>
      <c r="BM361" s="180"/>
      <c r="BN361" s="180"/>
      <c r="BO361" s="180"/>
      <c r="BP361" s="180"/>
      <c r="BQ361" s="180"/>
      <c r="BR361" s="180"/>
      <c r="BS361" s="180"/>
      <c r="BT361" s="180"/>
      <c r="BU361" s="180"/>
      <c r="BV361" s="180"/>
      <c r="BW361" s="180"/>
      <c r="BX361" s="180"/>
      <c r="BY361" s="180"/>
      <c r="BZ361" s="180"/>
      <c r="CA361" s="180"/>
      <c r="CB361" s="180"/>
      <c r="CC361" s="180"/>
      <c r="CD361" s="180"/>
      <c r="CE361" s="180"/>
      <c r="CF361" s="182"/>
    </row>
    <row r="362" spans="4:84" ht="8.1" customHeight="1"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  <c r="AS362" s="180"/>
      <c r="AT362" s="180"/>
      <c r="AU362" s="180"/>
      <c r="AV362" s="180"/>
      <c r="AW362" s="180"/>
      <c r="AX362" s="180"/>
      <c r="AY362" s="180"/>
      <c r="AZ362" s="180"/>
      <c r="BA362" s="180"/>
      <c r="BB362" s="180"/>
      <c r="BC362" s="180"/>
      <c r="BD362" s="180"/>
      <c r="BE362" s="180"/>
      <c r="BF362" s="180"/>
      <c r="BG362" s="180"/>
      <c r="BH362" s="180"/>
      <c r="BI362" s="180"/>
      <c r="BJ362" s="180"/>
      <c r="BK362" s="180"/>
      <c r="BL362" s="180"/>
      <c r="BM362" s="180"/>
      <c r="BN362" s="180"/>
      <c r="BO362" s="180"/>
      <c r="BP362" s="180"/>
      <c r="BQ362" s="180"/>
      <c r="BR362" s="180"/>
      <c r="BS362" s="180"/>
      <c r="BT362" s="180"/>
      <c r="BU362" s="180"/>
      <c r="BV362" s="180"/>
      <c r="BW362" s="180"/>
      <c r="BX362" s="180"/>
      <c r="BY362" s="180"/>
      <c r="BZ362" s="180"/>
      <c r="CA362" s="180"/>
      <c r="CB362" s="180"/>
      <c r="CC362" s="180"/>
      <c r="CD362" s="180"/>
      <c r="CE362" s="180"/>
      <c r="CF362" s="182"/>
    </row>
    <row r="363" spans="4:84" ht="8.1" customHeight="1"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  <c r="AS363" s="180"/>
      <c r="AT363" s="180"/>
      <c r="AU363" s="180"/>
      <c r="AV363" s="180"/>
      <c r="AW363" s="180"/>
      <c r="AX363" s="180"/>
      <c r="AY363" s="180"/>
      <c r="AZ363" s="180"/>
      <c r="BA363" s="180"/>
      <c r="BB363" s="180"/>
      <c r="BC363" s="180"/>
      <c r="BD363" s="180"/>
      <c r="BE363" s="180"/>
      <c r="BF363" s="180"/>
      <c r="BG363" s="180"/>
      <c r="BH363" s="180"/>
      <c r="BI363" s="180"/>
      <c r="BJ363" s="180"/>
      <c r="BK363" s="180"/>
      <c r="BL363" s="180"/>
      <c r="BM363" s="180"/>
      <c r="BN363" s="180"/>
      <c r="BO363" s="180"/>
      <c r="BP363" s="180"/>
      <c r="BQ363" s="180"/>
      <c r="BR363" s="180"/>
      <c r="BS363" s="180"/>
      <c r="BT363" s="180"/>
      <c r="BU363" s="180"/>
      <c r="BV363" s="180"/>
      <c r="BW363" s="180"/>
      <c r="BX363" s="180"/>
      <c r="BY363" s="180"/>
      <c r="BZ363" s="180"/>
      <c r="CA363" s="180"/>
      <c r="CB363" s="180"/>
      <c r="CC363" s="180"/>
      <c r="CD363" s="180"/>
      <c r="CE363" s="180"/>
      <c r="CF363" s="182"/>
    </row>
    <row r="364" spans="4:84" ht="8.1" customHeight="1"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  <c r="AS364" s="180"/>
      <c r="AT364" s="180"/>
      <c r="AU364" s="180"/>
      <c r="AV364" s="180"/>
      <c r="AW364" s="180"/>
      <c r="AX364" s="180"/>
      <c r="AY364" s="180"/>
      <c r="AZ364" s="180"/>
      <c r="BA364" s="180"/>
      <c r="BB364" s="180"/>
      <c r="BC364" s="180"/>
      <c r="BD364" s="180"/>
      <c r="BE364" s="180"/>
      <c r="BF364" s="180"/>
      <c r="BG364" s="180"/>
      <c r="BH364" s="180"/>
      <c r="BI364" s="180"/>
      <c r="BJ364" s="180"/>
      <c r="BK364" s="180"/>
      <c r="BL364" s="180"/>
      <c r="BM364" s="180"/>
      <c r="BN364" s="180"/>
      <c r="BO364" s="180"/>
      <c r="BP364" s="180"/>
      <c r="BQ364" s="180"/>
      <c r="BR364" s="180"/>
      <c r="BS364" s="180"/>
      <c r="BT364" s="180"/>
      <c r="BU364" s="180"/>
      <c r="BV364" s="180"/>
      <c r="BW364" s="180"/>
      <c r="BX364" s="180"/>
      <c r="BY364" s="180"/>
      <c r="BZ364" s="180"/>
      <c r="CA364" s="180"/>
      <c r="CB364" s="180"/>
      <c r="CC364" s="180"/>
      <c r="CD364" s="180"/>
      <c r="CE364" s="180"/>
      <c r="CF364" s="182"/>
    </row>
    <row r="365" spans="4:84" ht="8.1" customHeight="1"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  <c r="AS365" s="180"/>
      <c r="AT365" s="180"/>
      <c r="AU365" s="180"/>
      <c r="AV365" s="180"/>
      <c r="AW365" s="180"/>
      <c r="AX365" s="180"/>
      <c r="AY365" s="180"/>
      <c r="AZ365" s="180"/>
      <c r="BA365" s="180"/>
      <c r="BB365" s="180"/>
      <c r="BC365" s="180"/>
      <c r="BD365" s="180"/>
      <c r="BE365" s="180"/>
      <c r="BF365" s="180"/>
      <c r="BG365" s="180"/>
      <c r="BH365" s="180"/>
      <c r="BI365" s="180"/>
      <c r="BJ365" s="180"/>
      <c r="BK365" s="180"/>
      <c r="BL365" s="180"/>
      <c r="BM365" s="180"/>
      <c r="BN365" s="180"/>
      <c r="BO365" s="180"/>
      <c r="BP365" s="180"/>
      <c r="BQ365" s="180"/>
      <c r="BR365" s="180"/>
      <c r="BS365" s="180"/>
      <c r="BT365" s="180"/>
      <c r="BU365" s="180"/>
      <c r="BV365" s="180"/>
      <c r="BW365" s="180"/>
      <c r="BX365" s="180"/>
      <c r="BY365" s="180"/>
      <c r="BZ365" s="180"/>
      <c r="CA365" s="180"/>
      <c r="CB365" s="180"/>
      <c r="CC365" s="180"/>
      <c r="CD365" s="180"/>
      <c r="CE365" s="180"/>
      <c r="CF365" s="182"/>
    </row>
    <row r="366" spans="4:84" ht="8.1" customHeight="1"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  <c r="AS366" s="180"/>
      <c r="AT366" s="180"/>
      <c r="AU366" s="180"/>
      <c r="AV366" s="180"/>
      <c r="AW366" s="180"/>
      <c r="AX366" s="180"/>
      <c r="AY366" s="180"/>
      <c r="AZ366" s="180"/>
      <c r="BA366" s="180"/>
      <c r="BB366" s="180"/>
      <c r="BC366" s="180"/>
      <c r="BD366" s="180"/>
      <c r="BE366" s="180"/>
      <c r="BF366" s="180"/>
      <c r="BG366" s="180"/>
      <c r="BH366" s="180"/>
      <c r="BI366" s="180"/>
      <c r="BJ366" s="180"/>
      <c r="BK366" s="180"/>
      <c r="BL366" s="180"/>
      <c r="BM366" s="180"/>
      <c r="BN366" s="180"/>
      <c r="BO366" s="180"/>
      <c r="BP366" s="180"/>
      <c r="BQ366" s="180"/>
      <c r="BR366" s="180"/>
      <c r="BS366" s="180"/>
      <c r="BT366" s="180"/>
      <c r="BU366" s="180"/>
      <c r="BV366" s="180"/>
      <c r="BW366" s="180"/>
      <c r="BX366" s="180"/>
      <c r="BY366" s="180"/>
      <c r="BZ366" s="180"/>
      <c r="CA366" s="180"/>
      <c r="CB366" s="180"/>
      <c r="CC366" s="180"/>
      <c r="CD366" s="180"/>
      <c r="CE366" s="180"/>
      <c r="CF366" s="182"/>
    </row>
    <row r="367" spans="4:84" ht="8.1" customHeight="1"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  <c r="AS367" s="180"/>
      <c r="AT367" s="180"/>
      <c r="AU367" s="180"/>
      <c r="AV367" s="180"/>
      <c r="AW367" s="180"/>
      <c r="AX367" s="180"/>
      <c r="AY367" s="180"/>
      <c r="AZ367" s="180"/>
      <c r="BA367" s="180"/>
      <c r="BB367" s="180"/>
      <c r="BC367" s="180"/>
      <c r="BD367" s="180"/>
      <c r="BE367" s="180"/>
      <c r="BF367" s="180"/>
      <c r="BG367" s="180"/>
      <c r="BH367" s="180"/>
      <c r="BI367" s="180"/>
      <c r="BJ367" s="180"/>
      <c r="BK367" s="180"/>
      <c r="BL367" s="180"/>
      <c r="BM367" s="180"/>
      <c r="BN367" s="180"/>
      <c r="BO367" s="180"/>
      <c r="BP367" s="180"/>
      <c r="BQ367" s="180"/>
      <c r="BR367" s="180"/>
      <c r="BS367" s="180"/>
      <c r="BT367" s="180"/>
      <c r="BU367" s="180"/>
      <c r="BV367" s="180"/>
      <c r="BW367" s="180"/>
      <c r="BX367" s="180"/>
      <c r="BY367" s="180"/>
      <c r="BZ367" s="180"/>
      <c r="CA367" s="180"/>
      <c r="CB367" s="180"/>
      <c r="CC367" s="180"/>
      <c r="CD367" s="180"/>
      <c r="CE367" s="180"/>
      <c r="CF367" s="182"/>
    </row>
    <row r="368" spans="4:84" ht="8.1" customHeight="1"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  <c r="AS368" s="180"/>
      <c r="AT368" s="180"/>
      <c r="AU368" s="180"/>
      <c r="AV368" s="180"/>
      <c r="AW368" s="180"/>
      <c r="AX368" s="180"/>
      <c r="AY368" s="180"/>
      <c r="AZ368" s="180"/>
      <c r="BA368" s="180"/>
      <c r="BB368" s="180"/>
      <c r="BC368" s="180"/>
      <c r="BD368" s="180"/>
      <c r="BE368" s="180"/>
      <c r="BF368" s="180"/>
      <c r="BG368" s="180"/>
      <c r="BH368" s="180"/>
      <c r="BI368" s="180"/>
      <c r="BJ368" s="180"/>
      <c r="BK368" s="180"/>
      <c r="BL368" s="180"/>
      <c r="BM368" s="180"/>
      <c r="BN368" s="180"/>
      <c r="BO368" s="180"/>
      <c r="BP368" s="180"/>
      <c r="BQ368" s="180"/>
      <c r="BR368" s="180"/>
      <c r="BS368" s="180"/>
      <c r="BT368" s="180"/>
      <c r="BU368" s="180"/>
      <c r="BV368" s="180"/>
      <c r="BW368" s="180"/>
      <c r="BX368" s="180"/>
      <c r="BY368" s="180"/>
      <c r="BZ368" s="180"/>
      <c r="CA368" s="180"/>
      <c r="CB368" s="180"/>
      <c r="CC368" s="180"/>
      <c r="CD368" s="180"/>
      <c r="CE368" s="180"/>
      <c r="CF368" s="182"/>
    </row>
    <row r="369" spans="4:84" ht="8.1" customHeight="1"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  <c r="AS369" s="180"/>
      <c r="AT369" s="180"/>
      <c r="AU369" s="180"/>
      <c r="AV369" s="180"/>
      <c r="AW369" s="180"/>
      <c r="AX369" s="180"/>
      <c r="AY369" s="180"/>
      <c r="AZ369" s="180"/>
      <c r="BA369" s="180"/>
      <c r="BB369" s="180"/>
      <c r="BC369" s="180"/>
      <c r="BD369" s="180"/>
      <c r="BE369" s="180"/>
      <c r="BF369" s="180"/>
      <c r="BG369" s="180"/>
      <c r="BH369" s="180"/>
      <c r="BI369" s="180"/>
      <c r="BJ369" s="180"/>
      <c r="BK369" s="180"/>
      <c r="BL369" s="180"/>
      <c r="BM369" s="180"/>
      <c r="BN369" s="180"/>
      <c r="BO369" s="180"/>
      <c r="BP369" s="180"/>
      <c r="BQ369" s="180"/>
      <c r="BR369" s="180"/>
      <c r="BS369" s="180"/>
      <c r="BT369" s="180"/>
      <c r="BU369" s="180"/>
      <c r="BV369" s="180"/>
      <c r="BW369" s="180"/>
      <c r="BX369" s="180"/>
      <c r="BY369" s="180"/>
      <c r="BZ369" s="180"/>
      <c r="CA369" s="180"/>
      <c r="CB369" s="180"/>
      <c r="CC369" s="180"/>
      <c r="CD369" s="180"/>
      <c r="CE369" s="180"/>
      <c r="CF369" s="182"/>
    </row>
    <row r="370" spans="4:84" ht="8.1" customHeight="1"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  <c r="AS370" s="180"/>
      <c r="AT370" s="180"/>
      <c r="AU370" s="180"/>
      <c r="AV370" s="180"/>
      <c r="AW370" s="180"/>
      <c r="AX370" s="180"/>
      <c r="AY370" s="180"/>
      <c r="AZ370" s="180"/>
      <c r="BA370" s="180"/>
      <c r="BB370" s="180"/>
      <c r="BC370" s="180"/>
      <c r="BD370" s="180"/>
      <c r="BE370" s="180"/>
      <c r="BF370" s="180"/>
      <c r="BG370" s="180"/>
      <c r="BH370" s="180"/>
      <c r="BI370" s="180"/>
      <c r="BJ370" s="180"/>
      <c r="BK370" s="180"/>
      <c r="BL370" s="180"/>
      <c r="BM370" s="180"/>
      <c r="BN370" s="180"/>
      <c r="BO370" s="180"/>
      <c r="BP370" s="180"/>
      <c r="BQ370" s="180"/>
      <c r="BR370" s="180"/>
      <c r="BS370" s="180"/>
      <c r="BT370" s="180"/>
      <c r="BU370" s="180"/>
      <c r="BV370" s="180"/>
      <c r="BW370" s="180"/>
      <c r="BX370" s="180"/>
      <c r="BY370" s="180"/>
      <c r="BZ370" s="180"/>
      <c r="CA370" s="180"/>
      <c r="CB370" s="180"/>
      <c r="CC370" s="180"/>
      <c r="CD370" s="180"/>
      <c r="CE370" s="180"/>
      <c r="CF370" s="182"/>
    </row>
    <row r="371" spans="4:84" ht="8.1" customHeight="1"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  <c r="AS371" s="180"/>
      <c r="AT371" s="180"/>
      <c r="AU371" s="180"/>
      <c r="AV371" s="180"/>
      <c r="AW371" s="180"/>
      <c r="AX371" s="180"/>
      <c r="AY371" s="180"/>
      <c r="AZ371" s="180"/>
      <c r="BA371" s="180"/>
      <c r="BB371" s="180"/>
      <c r="BC371" s="180"/>
      <c r="BD371" s="180"/>
      <c r="BE371" s="180"/>
      <c r="BF371" s="180"/>
      <c r="BG371" s="180"/>
      <c r="BH371" s="180"/>
      <c r="BI371" s="180"/>
      <c r="BJ371" s="180"/>
      <c r="BK371" s="180"/>
      <c r="BL371" s="180"/>
      <c r="BM371" s="180"/>
      <c r="BN371" s="180"/>
      <c r="BO371" s="180"/>
      <c r="BP371" s="180"/>
      <c r="BQ371" s="180"/>
      <c r="BR371" s="180"/>
      <c r="BS371" s="180"/>
      <c r="BT371" s="180"/>
      <c r="BU371" s="180"/>
      <c r="BV371" s="180"/>
      <c r="BW371" s="180"/>
      <c r="BX371" s="180"/>
      <c r="BY371" s="180"/>
      <c r="BZ371" s="180"/>
      <c r="CA371" s="180"/>
      <c r="CB371" s="180"/>
      <c r="CC371" s="180"/>
      <c r="CD371" s="180"/>
      <c r="CE371" s="180"/>
      <c r="CF371" s="182"/>
    </row>
    <row r="372" spans="4:84" ht="8.1" customHeight="1"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  <c r="AS372" s="180"/>
      <c r="AT372" s="180"/>
      <c r="AU372" s="180"/>
      <c r="AV372" s="180"/>
      <c r="AW372" s="180"/>
      <c r="AX372" s="180"/>
      <c r="AY372" s="180"/>
      <c r="AZ372" s="180"/>
      <c r="BA372" s="180"/>
      <c r="BB372" s="180"/>
      <c r="BC372" s="180"/>
      <c r="BD372" s="180"/>
      <c r="BE372" s="180"/>
      <c r="BF372" s="180"/>
      <c r="BG372" s="180"/>
      <c r="BH372" s="180"/>
      <c r="BI372" s="180"/>
      <c r="BJ372" s="180"/>
      <c r="BK372" s="180"/>
      <c r="BL372" s="180"/>
      <c r="BM372" s="180"/>
      <c r="BN372" s="180"/>
      <c r="BO372" s="180"/>
      <c r="BP372" s="180"/>
      <c r="BQ372" s="180"/>
      <c r="BR372" s="180"/>
      <c r="BS372" s="180"/>
      <c r="BT372" s="180"/>
      <c r="BU372" s="180"/>
      <c r="BV372" s="180"/>
      <c r="BW372" s="180"/>
      <c r="BX372" s="180"/>
      <c r="BY372" s="180"/>
      <c r="BZ372" s="180"/>
      <c r="CA372" s="180"/>
      <c r="CB372" s="180"/>
      <c r="CC372" s="180"/>
      <c r="CD372" s="180"/>
      <c r="CE372" s="180"/>
      <c r="CF372" s="182"/>
    </row>
    <row r="373" spans="4:84" ht="8.1" customHeight="1"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  <c r="AS373" s="180"/>
      <c r="AT373" s="180"/>
      <c r="AU373" s="180"/>
      <c r="AV373" s="180"/>
      <c r="AW373" s="180"/>
      <c r="AX373" s="180"/>
      <c r="AY373" s="180"/>
      <c r="AZ373" s="180"/>
      <c r="BA373" s="180"/>
      <c r="BB373" s="180"/>
      <c r="BC373" s="180"/>
      <c r="BD373" s="180"/>
      <c r="BE373" s="180"/>
      <c r="BF373" s="180"/>
      <c r="BG373" s="180"/>
      <c r="BH373" s="180"/>
      <c r="BI373" s="180"/>
      <c r="BJ373" s="180"/>
      <c r="BK373" s="180"/>
      <c r="BL373" s="180"/>
      <c r="BM373" s="180"/>
      <c r="BN373" s="180"/>
      <c r="BO373" s="180"/>
      <c r="BP373" s="180"/>
      <c r="BQ373" s="180"/>
      <c r="BR373" s="180"/>
      <c r="BS373" s="180"/>
      <c r="BT373" s="180"/>
      <c r="BU373" s="180"/>
      <c r="BV373" s="180"/>
      <c r="BW373" s="180"/>
      <c r="BX373" s="180"/>
      <c r="BY373" s="180"/>
      <c r="BZ373" s="180"/>
      <c r="CA373" s="180"/>
      <c r="CB373" s="180"/>
      <c r="CC373" s="180"/>
      <c r="CD373" s="180"/>
      <c r="CE373" s="180"/>
      <c r="CF373" s="182"/>
    </row>
    <row r="374" spans="4:84" ht="8.1" customHeight="1"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  <c r="AS374" s="180"/>
      <c r="AT374" s="180"/>
      <c r="AU374" s="180"/>
      <c r="AV374" s="180"/>
      <c r="AW374" s="180"/>
      <c r="AX374" s="180"/>
      <c r="AY374" s="180"/>
      <c r="AZ374" s="180"/>
      <c r="BA374" s="180"/>
      <c r="BB374" s="180"/>
      <c r="BC374" s="180"/>
      <c r="BD374" s="180"/>
      <c r="BE374" s="180"/>
      <c r="BF374" s="180"/>
      <c r="BG374" s="180"/>
      <c r="BH374" s="180"/>
      <c r="BI374" s="180"/>
      <c r="BJ374" s="180"/>
      <c r="BK374" s="180"/>
      <c r="BL374" s="180"/>
      <c r="BM374" s="180"/>
      <c r="BN374" s="180"/>
      <c r="BO374" s="180"/>
      <c r="BP374" s="180"/>
      <c r="BQ374" s="180"/>
      <c r="BR374" s="180"/>
      <c r="BS374" s="180"/>
      <c r="BT374" s="180"/>
      <c r="BU374" s="180"/>
      <c r="BV374" s="180"/>
      <c r="BW374" s="180"/>
      <c r="BX374" s="180"/>
      <c r="BY374" s="180"/>
      <c r="BZ374" s="180"/>
      <c r="CA374" s="180"/>
      <c r="CB374" s="180"/>
      <c r="CC374" s="180"/>
      <c r="CD374" s="180"/>
      <c r="CE374" s="180"/>
      <c r="CF374" s="182"/>
    </row>
    <row r="375" spans="4:84" ht="8.1" customHeight="1"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  <c r="AS375" s="180"/>
      <c r="AT375" s="180"/>
      <c r="AU375" s="180"/>
      <c r="AV375" s="180"/>
      <c r="AW375" s="180"/>
      <c r="AX375" s="180"/>
      <c r="AY375" s="180"/>
      <c r="AZ375" s="180"/>
      <c r="BA375" s="180"/>
      <c r="BB375" s="180"/>
      <c r="BC375" s="180"/>
      <c r="BD375" s="180"/>
      <c r="BE375" s="180"/>
      <c r="BF375" s="180"/>
      <c r="BG375" s="180"/>
      <c r="BH375" s="180"/>
      <c r="BI375" s="180"/>
      <c r="BJ375" s="180"/>
      <c r="BK375" s="180"/>
      <c r="BL375" s="180"/>
      <c r="BM375" s="180"/>
      <c r="BN375" s="180"/>
      <c r="BO375" s="180"/>
      <c r="BP375" s="180"/>
      <c r="BQ375" s="180"/>
      <c r="BR375" s="180"/>
      <c r="BS375" s="180"/>
      <c r="BT375" s="180"/>
      <c r="BU375" s="180"/>
      <c r="BV375" s="180"/>
      <c r="BW375" s="180"/>
      <c r="BX375" s="180"/>
      <c r="BY375" s="180"/>
      <c r="BZ375" s="180"/>
      <c r="CA375" s="180"/>
      <c r="CB375" s="180"/>
      <c r="CC375" s="180"/>
      <c r="CD375" s="180"/>
      <c r="CE375" s="180"/>
      <c r="CF375" s="182"/>
    </row>
    <row r="376" spans="4:84" ht="8.1" customHeight="1"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  <c r="AS376" s="180"/>
      <c r="AT376" s="180"/>
      <c r="AU376" s="180"/>
      <c r="AV376" s="180"/>
      <c r="AW376" s="180"/>
      <c r="AX376" s="180"/>
      <c r="AY376" s="180"/>
      <c r="AZ376" s="180"/>
      <c r="BA376" s="180"/>
      <c r="BB376" s="180"/>
      <c r="BC376" s="180"/>
      <c r="BD376" s="180"/>
      <c r="BE376" s="180"/>
      <c r="BF376" s="180"/>
      <c r="BG376" s="180"/>
      <c r="BH376" s="180"/>
      <c r="BI376" s="180"/>
      <c r="BJ376" s="180"/>
      <c r="BK376" s="180"/>
      <c r="BL376" s="180"/>
      <c r="BM376" s="180"/>
      <c r="BN376" s="180"/>
      <c r="BO376" s="180"/>
      <c r="BP376" s="180"/>
      <c r="BQ376" s="180"/>
      <c r="BR376" s="180"/>
      <c r="BS376" s="180"/>
      <c r="BT376" s="180"/>
      <c r="BU376" s="180"/>
      <c r="BV376" s="180"/>
      <c r="BW376" s="180"/>
      <c r="BX376" s="180"/>
      <c r="BY376" s="180"/>
      <c r="BZ376" s="180"/>
      <c r="CA376" s="180"/>
      <c r="CB376" s="180"/>
      <c r="CC376" s="180"/>
      <c r="CD376" s="180"/>
      <c r="CE376" s="180"/>
      <c r="CF376" s="182"/>
    </row>
    <row r="377" spans="4:84" ht="8.1" customHeight="1"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  <c r="AS377" s="180"/>
      <c r="AT377" s="180"/>
      <c r="AU377" s="180"/>
      <c r="AV377" s="180"/>
      <c r="AW377" s="180"/>
      <c r="AX377" s="180"/>
      <c r="AY377" s="180"/>
      <c r="AZ377" s="180"/>
      <c r="BA377" s="180"/>
      <c r="BB377" s="180"/>
      <c r="BC377" s="180"/>
      <c r="BD377" s="180"/>
      <c r="BE377" s="180"/>
      <c r="BF377" s="180"/>
      <c r="BG377" s="180"/>
      <c r="BH377" s="180"/>
      <c r="BI377" s="180"/>
      <c r="BJ377" s="180"/>
      <c r="BK377" s="180"/>
      <c r="BL377" s="180"/>
      <c r="BM377" s="180"/>
      <c r="BN377" s="180"/>
      <c r="BO377" s="180"/>
      <c r="BP377" s="180"/>
      <c r="BQ377" s="180"/>
      <c r="BR377" s="180"/>
      <c r="BS377" s="180"/>
      <c r="BT377" s="180"/>
      <c r="BU377" s="180"/>
      <c r="BV377" s="180"/>
      <c r="BW377" s="180"/>
      <c r="BX377" s="180"/>
      <c r="BY377" s="180"/>
      <c r="BZ377" s="180"/>
      <c r="CA377" s="180"/>
      <c r="CB377" s="180"/>
      <c r="CC377" s="180"/>
      <c r="CD377" s="180"/>
      <c r="CE377" s="180"/>
      <c r="CF377" s="182"/>
    </row>
    <row r="378" spans="4:84" ht="8.1" customHeight="1"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  <c r="AS378" s="180"/>
      <c r="AT378" s="180"/>
      <c r="AU378" s="180"/>
      <c r="AV378" s="180"/>
      <c r="AW378" s="180"/>
      <c r="AX378" s="180"/>
      <c r="AY378" s="180"/>
      <c r="AZ378" s="180"/>
      <c r="BA378" s="180"/>
      <c r="BB378" s="180"/>
      <c r="BC378" s="180"/>
      <c r="BD378" s="180"/>
      <c r="BE378" s="180"/>
      <c r="BF378" s="180"/>
      <c r="BG378" s="180"/>
      <c r="BH378" s="180"/>
      <c r="BI378" s="180"/>
      <c r="BJ378" s="180"/>
      <c r="BK378" s="180"/>
      <c r="BL378" s="180"/>
      <c r="BM378" s="180"/>
      <c r="BN378" s="180"/>
      <c r="BO378" s="180"/>
      <c r="BP378" s="180"/>
      <c r="BQ378" s="180"/>
      <c r="BR378" s="180"/>
      <c r="BS378" s="180"/>
      <c r="BT378" s="180"/>
      <c r="BU378" s="180"/>
      <c r="BV378" s="180"/>
      <c r="BW378" s="180"/>
      <c r="BX378" s="180"/>
      <c r="BY378" s="180"/>
      <c r="BZ378" s="180"/>
      <c r="CA378" s="180"/>
      <c r="CB378" s="180"/>
      <c r="CC378" s="180"/>
      <c r="CD378" s="180"/>
      <c r="CE378" s="180"/>
      <c r="CF378" s="182"/>
    </row>
    <row r="379" spans="4:84" ht="8.1" customHeight="1"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  <c r="AS379" s="180"/>
      <c r="AT379" s="180"/>
      <c r="AU379" s="180"/>
      <c r="AV379" s="180"/>
      <c r="AW379" s="180"/>
      <c r="AX379" s="180"/>
      <c r="AY379" s="180"/>
      <c r="AZ379" s="180"/>
      <c r="BA379" s="180"/>
      <c r="BB379" s="180"/>
      <c r="BC379" s="180"/>
      <c r="BD379" s="180"/>
      <c r="BE379" s="180"/>
      <c r="BF379" s="180"/>
      <c r="BG379" s="180"/>
      <c r="BH379" s="180"/>
      <c r="BI379" s="180"/>
      <c r="BJ379" s="180"/>
      <c r="BK379" s="180"/>
      <c r="BL379" s="180"/>
      <c r="BM379" s="180"/>
      <c r="BN379" s="180"/>
      <c r="BO379" s="180"/>
      <c r="BP379" s="180"/>
      <c r="BQ379" s="180"/>
      <c r="BR379" s="180"/>
      <c r="BS379" s="180"/>
      <c r="BT379" s="180"/>
      <c r="BU379" s="180"/>
      <c r="BV379" s="180"/>
      <c r="BW379" s="180"/>
      <c r="BX379" s="180"/>
      <c r="BY379" s="180"/>
      <c r="BZ379" s="180"/>
      <c r="CA379" s="180"/>
      <c r="CB379" s="180"/>
      <c r="CC379" s="180"/>
      <c r="CD379" s="180"/>
      <c r="CE379" s="180"/>
      <c r="CF379" s="182"/>
    </row>
    <row r="380" spans="4:84" ht="8.1" customHeight="1"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  <c r="AS380" s="180"/>
      <c r="AT380" s="180"/>
      <c r="AU380" s="180"/>
      <c r="AV380" s="180"/>
      <c r="AW380" s="180"/>
      <c r="AX380" s="180"/>
      <c r="AY380" s="180"/>
      <c r="AZ380" s="180"/>
      <c r="BA380" s="180"/>
      <c r="BB380" s="180"/>
      <c r="BC380" s="180"/>
      <c r="BD380" s="180"/>
      <c r="BE380" s="180"/>
      <c r="BF380" s="180"/>
      <c r="BG380" s="180"/>
      <c r="BH380" s="180"/>
      <c r="BI380" s="180"/>
      <c r="BJ380" s="180"/>
      <c r="BK380" s="180"/>
      <c r="BL380" s="180"/>
      <c r="BM380" s="180"/>
      <c r="BN380" s="180"/>
      <c r="BO380" s="180"/>
      <c r="BP380" s="180"/>
      <c r="BQ380" s="180"/>
      <c r="BR380" s="180"/>
      <c r="BS380" s="180"/>
      <c r="BT380" s="180"/>
      <c r="BU380" s="180"/>
      <c r="BV380" s="180"/>
      <c r="BW380" s="180"/>
      <c r="BX380" s="180"/>
      <c r="BY380" s="180"/>
      <c r="BZ380" s="180"/>
      <c r="CA380" s="180"/>
      <c r="CB380" s="180"/>
      <c r="CC380" s="180"/>
      <c r="CD380" s="180"/>
      <c r="CE380" s="180"/>
      <c r="CF380" s="182"/>
    </row>
    <row r="381" spans="4:84" ht="8.1" customHeight="1"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  <c r="AS381" s="180"/>
      <c r="AT381" s="180"/>
      <c r="AU381" s="180"/>
      <c r="AV381" s="180"/>
      <c r="AW381" s="180"/>
      <c r="AX381" s="180"/>
      <c r="AY381" s="180"/>
      <c r="AZ381" s="180"/>
      <c r="BA381" s="180"/>
      <c r="BB381" s="180"/>
      <c r="BC381" s="180"/>
      <c r="BD381" s="180"/>
      <c r="BE381" s="180"/>
      <c r="BF381" s="180"/>
      <c r="BG381" s="180"/>
      <c r="BH381" s="180"/>
      <c r="BI381" s="180"/>
      <c r="BJ381" s="180"/>
      <c r="BK381" s="180"/>
      <c r="BL381" s="180"/>
      <c r="BM381" s="180"/>
      <c r="BN381" s="180"/>
      <c r="BO381" s="180"/>
      <c r="BP381" s="180"/>
      <c r="BQ381" s="180"/>
      <c r="BR381" s="180"/>
      <c r="BS381" s="180"/>
      <c r="BT381" s="180"/>
      <c r="BU381" s="180"/>
      <c r="BV381" s="180"/>
      <c r="BW381" s="180"/>
      <c r="BX381" s="180"/>
      <c r="BY381" s="180"/>
      <c r="BZ381" s="180"/>
      <c r="CA381" s="180"/>
      <c r="CB381" s="180"/>
      <c r="CC381" s="180"/>
      <c r="CD381" s="180"/>
      <c r="CE381" s="180"/>
      <c r="CF381" s="182"/>
    </row>
    <row r="382" spans="4:84" ht="8.1" customHeight="1"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  <c r="AS382" s="180"/>
      <c r="AT382" s="180"/>
      <c r="AU382" s="180"/>
      <c r="AV382" s="180"/>
      <c r="AW382" s="180"/>
      <c r="AX382" s="180"/>
      <c r="AY382" s="180"/>
      <c r="AZ382" s="180"/>
      <c r="BA382" s="180"/>
      <c r="BB382" s="180"/>
      <c r="BC382" s="180"/>
      <c r="BD382" s="180"/>
      <c r="BE382" s="180"/>
      <c r="BF382" s="180"/>
      <c r="BG382" s="180"/>
      <c r="BH382" s="180"/>
      <c r="BI382" s="180"/>
      <c r="BJ382" s="180"/>
      <c r="BK382" s="180"/>
      <c r="BL382" s="180"/>
      <c r="BM382" s="180"/>
      <c r="BN382" s="180"/>
      <c r="BO382" s="180"/>
      <c r="BP382" s="180"/>
      <c r="BQ382" s="180"/>
      <c r="BR382" s="180"/>
      <c r="BS382" s="180"/>
      <c r="BT382" s="180"/>
      <c r="BU382" s="180"/>
      <c r="BV382" s="180"/>
      <c r="BW382" s="180"/>
      <c r="BX382" s="180"/>
      <c r="BY382" s="180"/>
      <c r="BZ382" s="180"/>
      <c r="CA382" s="180"/>
      <c r="CB382" s="180"/>
      <c r="CC382" s="180"/>
      <c r="CD382" s="180"/>
      <c r="CE382" s="180"/>
      <c r="CF382" s="182"/>
    </row>
    <row r="383" spans="4:84" ht="8.1" customHeight="1"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  <c r="AS383" s="180"/>
      <c r="AT383" s="180"/>
      <c r="AU383" s="180"/>
      <c r="AV383" s="180"/>
      <c r="AW383" s="180"/>
      <c r="AX383" s="180"/>
      <c r="AY383" s="180"/>
      <c r="AZ383" s="180"/>
      <c r="BA383" s="180"/>
      <c r="BB383" s="180"/>
      <c r="BC383" s="180"/>
      <c r="BD383" s="180"/>
      <c r="BE383" s="180"/>
      <c r="BF383" s="180"/>
      <c r="BG383" s="180"/>
      <c r="BH383" s="180"/>
      <c r="BI383" s="180"/>
      <c r="BJ383" s="180"/>
      <c r="BK383" s="180"/>
      <c r="BL383" s="180"/>
      <c r="BM383" s="180"/>
      <c r="BN383" s="180"/>
      <c r="BO383" s="180"/>
      <c r="BP383" s="180"/>
      <c r="BQ383" s="180"/>
      <c r="BR383" s="180"/>
      <c r="BS383" s="180"/>
      <c r="BT383" s="180"/>
      <c r="BU383" s="180"/>
      <c r="BV383" s="180"/>
      <c r="BW383" s="180"/>
      <c r="BX383" s="180"/>
      <c r="BY383" s="180"/>
      <c r="BZ383" s="180"/>
      <c r="CA383" s="180"/>
      <c r="CB383" s="180"/>
      <c r="CC383" s="180"/>
      <c r="CD383" s="180"/>
      <c r="CE383" s="180"/>
      <c r="CF383" s="182"/>
    </row>
    <row r="384" spans="4:84" ht="8.1" customHeight="1"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  <c r="AS384" s="180"/>
      <c r="AT384" s="180"/>
      <c r="AU384" s="180"/>
      <c r="AV384" s="180"/>
      <c r="AW384" s="180"/>
      <c r="AX384" s="180"/>
      <c r="AY384" s="180"/>
      <c r="AZ384" s="180"/>
      <c r="BA384" s="180"/>
      <c r="BB384" s="180"/>
      <c r="BC384" s="180"/>
      <c r="BD384" s="180"/>
      <c r="BE384" s="180"/>
      <c r="BF384" s="180"/>
      <c r="BG384" s="180"/>
      <c r="BH384" s="180"/>
      <c r="BI384" s="180"/>
      <c r="BJ384" s="180"/>
      <c r="BK384" s="180"/>
      <c r="BL384" s="180"/>
      <c r="BM384" s="180"/>
      <c r="BN384" s="180"/>
      <c r="BO384" s="180"/>
      <c r="BP384" s="180"/>
      <c r="BQ384" s="180"/>
      <c r="BR384" s="180"/>
      <c r="BS384" s="180"/>
      <c r="BT384" s="180"/>
      <c r="BU384" s="180"/>
      <c r="BV384" s="180"/>
      <c r="BW384" s="180"/>
      <c r="BX384" s="180"/>
      <c r="BY384" s="180"/>
      <c r="BZ384" s="180"/>
      <c r="CA384" s="180"/>
      <c r="CB384" s="180"/>
      <c r="CC384" s="180"/>
      <c r="CD384" s="180"/>
      <c r="CE384" s="180"/>
      <c r="CF384" s="182"/>
    </row>
    <row r="385" spans="4:84" ht="8.1" customHeight="1"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  <c r="AS385" s="180"/>
      <c r="AT385" s="180"/>
      <c r="AU385" s="180"/>
      <c r="AV385" s="180"/>
      <c r="AW385" s="180"/>
      <c r="AX385" s="180"/>
      <c r="AY385" s="180"/>
      <c r="AZ385" s="180"/>
      <c r="BA385" s="180"/>
      <c r="BB385" s="180"/>
      <c r="BC385" s="180"/>
      <c r="BD385" s="180"/>
      <c r="BE385" s="180"/>
      <c r="BF385" s="180"/>
      <c r="BG385" s="180"/>
      <c r="BH385" s="180"/>
      <c r="BI385" s="180"/>
      <c r="BJ385" s="180"/>
      <c r="BK385" s="180"/>
      <c r="BL385" s="180"/>
      <c r="BM385" s="180"/>
      <c r="BN385" s="180"/>
      <c r="BO385" s="180"/>
      <c r="BP385" s="180"/>
      <c r="BQ385" s="180"/>
      <c r="BR385" s="180"/>
      <c r="BS385" s="180"/>
      <c r="BT385" s="180"/>
      <c r="BU385" s="180"/>
      <c r="BV385" s="180"/>
      <c r="BW385" s="180"/>
      <c r="BX385" s="180"/>
      <c r="BY385" s="180"/>
      <c r="BZ385" s="180"/>
      <c r="CA385" s="180"/>
      <c r="CB385" s="180"/>
      <c r="CC385" s="180"/>
      <c r="CD385" s="180"/>
      <c r="CE385" s="180"/>
      <c r="CF385" s="182"/>
    </row>
    <row r="386" spans="4:84" ht="8.1" customHeight="1"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  <c r="AS386" s="180"/>
      <c r="AT386" s="180"/>
      <c r="AU386" s="180"/>
      <c r="AV386" s="180"/>
      <c r="AW386" s="180"/>
      <c r="AX386" s="180"/>
      <c r="AY386" s="180"/>
      <c r="AZ386" s="180"/>
      <c r="BA386" s="180"/>
      <c r="BB386" s="180"/>
      <c r="BC386" s="180"/>
      <c r="BD386" s="180"/>
      <c r="BE386" s="180"/>
      <c r="BF386" s="180"/>
      <c r="BG386" s="180"/>
      <c r="BH386" s="180"/>
      <c r="BI386" s="180"/>
      <c r="BJ386" s="180"/>
      <c r="BK386" s="180"/>
      <c r="BL386" s="180"/>
      <c r="BM386" s="180"/>
      <c r="BN386" s="180"/>
      <c r="BO386" s="180"/>
      <c r="BP386" s="180"/>
      <c r="BQ386" s="180"/>
      <c r="BR386" s="180"/>
      <c r="BS386" s="180"/>
      <c r="BT386" s="180"/>
      <c r="BU386" s="180"/>
      <c r="BV386" s="180"/>
      <c r="BW386" s="180"/>
      <c r="BX386" s="180"/>
      <c r="BY386" s="180"/>
      <c r="BZ386" s="180"/>
      <c r="CA386" s="180"/>
      <c r="CB386" s="180"/>
      <c r="CC386" s="180"/>
      <c r="CD386" s="180"/>
      <c r="CE386" s="180"/>
      <c r="CF386" s="182"/>
    </row>
    <row r="387" spans="4:84" ht="8.1" customHeight="1"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  <c r="AS387" s="180"/>
      <c r="AT387" s="180"/>
      <c r="AU387" s="180"/>
      <c r="AV387" s="180"/>
      <c r="AW387" s="180"/>
      <c r="AX387" s="180"/>
      <c r="AY387" s="180"/>
      <c r="AZ387" s="180"/>
      <c r="BA387" s="180"/>
      <c r="BB387" s="180"/>
      <c r="BC387" s="180"/>
      <c r="BD387" s="180"/>
      <c r="BE387" s="180"/>
      <c r="BF387" s="180"/>
      <c r="BG387" s="180"/>
      <c r="BH387" s="180"/>
      <c r="BI387" s="180"/>
      <c r="BJ387" s="180"/>
      <c r="BK387" s="180"/>
      <c r="BL387" s="180"/>
      <c r="BM387" s="180"/>
      <c r="BN387" s="180"/>
      <c r="BO387" s="180"/>
      <c r="BP387" s="180"/>
      <c r="BQ387" s="180"/>
      <c r="BR387" s="180"/>
      <c r="BS387" s="180"/>
      <c r="BT387" s="180"/>
      <c r="BU387" s="180"/>
      <c r="BV387" s="180"/>
      <c r="BW387" s="180"/>
      <c r="BX387" s="180"/>
      <c r="BY387" s="180"/>
      <c r="BZ387" s="180"/>
      <c r="CA387" s="180"/>
      <c r="CB387" s="180"/>
      <c r="CC387" s="180"/>
      <c r="CD387" s="180"/>
      <c r="CE387" s="180"/>
      <c r="CF387" s="182"/>
    </row>
    <row r="388" spans="4:84" ht="8.1" customHeight="1"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  <c r="AS388" s="180"/>
      <c r="AT388" s="180"/>
      <c r="AU388" s="180"/>
      <c r="AV388" s="180"/>
      <c r="AW388" s="180"/>
      <c r="AX388" s="180"/>
      <c r="AY388" s="180"/>
      <c r="AZ388" s="180"/>
      <c r="BA388" s="180"/>
      <c r="BB388" s="180"/>
      <c r="BC388" s="180"/>
      <c r="BD388" s="180"/>
      <c r="BE388" s="180"/>
      <c r="BF388" s="180"/>
      <c r="BG388" s="180"/>
      <c r="BH388" s="180"/>
      <c r="BI388" s="180"/>
      <c r="BJ388" s="180"/>
      <c r="BK388" s="180"/>
      <c r="BL388" s="180"/>
      <c r="BM388" s="180"/>
      <c r="BN388" s="180"/>
      <c r="BO388" s="180"/>
      <c r="BP388" s="180"/>
      <c r="BQ388" s="180"/>
      <c r="BR388" s="180"/>
      <c r="BS388" s="180"/>
      <c r="BT388" s="180"/>
      <c r="BU388" s="180"/>
      <c r="BV388" s="180"/>
      <c r="BW388" s="180"/>
      <c r="BX388" s="180"/>
      <c r="BY388" s="180"/>
      <c r="BZ388" s="180"/>
      <c r="CA388" s="180"/>
      <c r="CB388" s="180"/>
      <c r="CC388" s="180"/>
      <c r="CD388" s="180"/>
      <c r="CE388" s="180"/>
      <c r="CF388" s="182"/>
    </row>
    <row r="389" spans="4:84" ht="8.1" customHeight="1"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  <c r="AS389" s="180"/>
      <c r="AT389" s="180"/>
      <c r="AU389" s="180"/>
      <c r="AV389" s="180"/>
      <c r="AW389" s="180"/>
      <c r="AX389" s="180"/>
      <c r="AY389" s="180"/>
      <c r="AZ389" s="180"/>
      <c r="BA389" s="180"/>
      <c r="BB389" s="180"/>
      <c r="BC389" s="180"/>
      <c r="BD389" s="180"/>
      <c r="BE389" s="180"/>
      <c r="BF389" s="180"/>
      <c r="BG389" s="180"/>
      <c r="BH389" s="180"/>
      <c r="BI389" s="180"/>
      <c r="BJ389" s="180"/>
      <c r="BK389" s="180"/>
      <c r="BL389" s="180"/>
      <c r="BM389" s="180"/>
      <c r="BN389" s="180"/>
      <c r="BO389" s="180"/>
      <c r="BP389" s="180"/>
      <c r="BQ389" s="180"/>
      <c r="BR389" s="180"/>
      <c r="BS389" s="180"/>
      <c r="BT389" s="180"/>
      <c r="BU389" s="180"/>
      <c r="BV389" s="180"/>
      <c r="BW389" s="180"/>
      <c r="BX389" s="180"/>
      <c r="BY389" s="180"/>
      <c r="BZ389" s="180"/>
      <c r="CA389" s="180"/>
      <c r="CB389" s="180"/>
      <c r="CC389" s="180"/>
      <c r="CD389" s="180"/>
      <c r="CE389" s="180"/>
      <c r="CF389" s="182"/>
    </row>
    <row r="390" spans="4:84" ht="8.1" customHeight="1"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  <c r="AS390" s="180"/>
      <c r="AT390" s="180"/>
      <c r="AU390" s="180"/>
      <c r="AV390" s="180"/>
      <c r="AW390" s="180"/>
      <c r="AX390" s="180"/>
      <c r="AY390" s="180"/>
      <c r="AZ390" s="180"/>
      <c r="BA390" s="180"/>
      <c r="BB390" s="180"/>
      <c r="BC390" s="180"/>
      <c r="BD390" s="180"/>
      <c r="BE390" s="180"/>
      <c r="BF390" s="180"/>
      <c r="BG390" s="180"/>
      <c r="BH390" s="180"/>
      <c r="BI390" s="180"/>
      <c r="BJ390" s="180"/>
      <c r="BK390" s="180"/>
      <c r="BL390" s="180"/>
      <c r="BM390" s="180"/>
      <c r="BN390" s="180"/>
      <c r="BO390" s="180"/>
      <c r="BP390" s="180"/>
      <c r="BQ390" s="180"/>
      <c r="BR390" s="180"/>
      <c r="BS390" s="180"/>
      <c r="BT390" s="180"/>
      <c r="BU390" s="180"/>
      <c r="BV390" s="180"/>
      <c r="BW390" s="180"/>
      <c r="BX390" s="180"/>
      <c r="BY390" s="180"/>
      <c r="BZ390" s="180"/>
      <c r="CA390" s="180"/>
      <c r="CB390" s="180"/>
      <c r="CC390" s="180"/>
      <c r="CD390" s="180"/>
      <c r="CE390" s="180"/>
      <c r="CF390" s="182"/>
    </row>
    <row r="391" spans="4:84" ht="8.1" customHeight="1"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  <c r="AS391" s="180"/>
      <c r="AT391" s="180"/>
      <c r="AU391" s="180"/>
      <c r="AV391" s="180"/>
      <c r="AW391" s="180"/>
      <c r="AX391" s="180"/>
      <c r="AY391" s="180"/>
      <c r="AZ391" s="180"/>
      <c r="BA391" s="180"/>
      <c r="BB391" s="180"/>
      <c r="BC391" s="180"/>
      <c r="BD391" s="180"/>
      <c r="BE391" s="180"/>
      <c r="BF391" s="180"/>
      <c r="BG391" s="180"/>
      <c r="BH391" s="180"/>
      <c r="BI391" s="180"/>
      <c r="BJ391" s="180"/>
      <c r="BK391" s="180"/>
      <c r="BL391" s="180"/>
      <c r="BM391" s="180"/>
      <c r="BN391" s="180"/>
      <c r="BO391" s="180"/>
      <c r="BP391" s="180"/>
      <c r="BQ391" s="180"/>
      <c r="BR391" s="180"/>
      <c r="BS391" s="180"/>
      <c r="BT391" s="180"/>
      <c r="BU391" s="180"/>
      <c r="BV391" s="180"/>
      <c r="BW391" s="180"/>
      <c r="BX391" s="180"/>
      <c r="BY391" s="180"/>
      <c r="BZ391" s="180"/>
      <c r="CA391" s="180"/>
      <c r="CB391" s="180"/>
      <c r="CC391" s="180"/>
      <c r="CD391" s="180"/>
      <c r="CE391" s="180"/>
      <c r="CF391" s="182"/>
    </row>
    <row r="392" spans="4:84" ht="8.1" customHeight="1"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  <c r="AS392" s="180"/>
      <c r="AT392" s="180"/>
      <c r="AU392" s="180"/>
      <c r="AV392" s="180"/>
      <c r="AW392" s="180"/>
      <c r="AX392" s="180"/>
      <c r="AY392" s="180"/>
      <c r="AZ392" s="180"/>
      <c r="BA392" s="180"/>
      <c r="BB392" s="180"/>
      <c r="BC392" s="180"/>
      <c r="BD392" s="180"/>
      <c r="BE392" s="180"/>
      <c r="BF392" s="180"/>
      <c r="BG392" s="180"/>
      <c r="BH392" s="180"/>
      <c r="BI392" s="180"/>
      <c r="BJ392" s="180"/>
      <c r="BK392" s="180"/>
      <c r="BL392" s="180"/>
      <c r="BM392" s="180"/>
      <c r="BN392" s="180"/>
      <c r="BO392" s="180"/>
      <c r="BP392" s="180"/>
      <c r="BQ392" s="180"/>
      <c r="BR392" s="180"/>
      <c r="BS392" s="180"/>
      <c r="BT392" s="180"/>
      <c r="BU392" s="180"/>
      <c r="BV392" s="180"/>
      <c r="BW392" s="180"/>
      <c r="BX392" s="180"/>
      <c r="BY392" s="180"/>
      <c r="BZ392" s="180"/>
      <c r="CA392" s="180"/>
      <c r="CB392" s="180"/>
      <c r="CC392" s="180"/>
      <c r="CD392" s="180"/>
      <c r="CE392" s="180"/>
      <c r="CF392" s="182"/>
    </row>
    <row r="393" spans="4:84" ht="8.1" customHeight="1"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  <c r="AS393" s="180"/>
      <c r="AT393" s="180"/>
      <c r="AU393" s="180"/>
      <c r="AV393" s="180"/>
      <c r="AW393" s="180"/>
      <c r="AX393" s="180"/>
      <c r="AY393" s="180"/>
      <c r="AZ393" s="180"/>
      <c r="BA393" s="180"/>
      <c r="BB393" s="180"/>
      <c r="BC393" s="180"/>
      <c r="BD393" s="180"/>
      <c r="BE393" s="180"/>
      <c r="BF393" s="180"/>
      <c r="BG393" s="180"/>
      <c r="BH393" s="180"/>
      <c r="BI393" s="180"/>
      <c r="BJ393" s="180"/>
      <c r="BK393" s="180"/>
      <c r="BL393" s="180"/>
      <c r="BM393" s="180"/>
      <c r="BN393" s="180"/>
      <c r="BO393" s="180"/>
      <c r="BP393" s="180"/>
      <c r="BQ393" s="180"/>
      <c r="BR393" s="180"/>
      <c r="BS393" s="180"/>
      <c r="BT393" s="180"/>
      <c r="BU393" s="180"/>
      <c r="BV393" s="180"/>
      <c r="BW393" s="180"/>
      <c r="BX393" s="180"/>
      <c r="BY393" s="180"/>
      <c r="BZ393" s="180"/>
      <c r="CA393" s="180"/>
      <c r="CB393" s="180"/>
      <c r="CC393" s="180"/>
      <c r="CD393" s="180"/>
      <c r="CE393" s="180"/>
      <c r="CF393" s="182"/>
    </row>
    <row r="394" spans="4:84" ht="8.1" customHeight="1"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  <c r="AS394" s="180"/>
      <c r="AT394" s="180"/>
      <c r="AU394" s="180"/>
      <c r="AV394" s="180"/>
      <c r="AW394" s="180"/>
      <c r="AX394" s="180"/>
      <c r="AY394" s="180"/>
      <c r="AZ394" s="180"/>
      <c r="BA394" s="180"/>
      <c r="BB394" s="180"/>
      <c r="BC394" s="180"/>
      <c r="BD394" s="180"/>
      <c r="BE394" s="180"/>
      <c r="BF394" s="180"/>
      <c r="BG394" s="180"/>
      <c r="BH394" s="180"/>
      <c r="BI394" s="180"/>
      <c r="BJ394" s="180"/>
      <c r="BK394" s="180"/>
      <c r="BL394" s="180"/>
      <c r="BM394" s="180"/>
      <c r="BN394" s="180"/>
      <c r="BO394" s="180"/>
      <c r="BP394" s="180"/>
      <c r="BQ394" s="180"/>
      <c r="BR394" s="180"/>
      <c r="BS394" s="180"/>
      <c r="BT394" s="180"/>
      <c r="BU394" s="180"/>
      <c r="BV394" s="180"/>
      <c r="BW394" s="180"/>
      <c r="BX394" s="180"/>
      <c r="BY394" s="180"/>
      <c r="BZ394" s="180"/>
      <c r="CA394" s="180"/>
      <c r="CB394" s="180"/>
      <c r="CC394" s="180"/>
      <c r="CD394" s="180"/>
      <c r="CE394" s="180"/>
      <c r="CF394" s="182"/>
    </row>
    <row r="395" spans="4:84" ht="8.1" customHeight="1"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  <c r="AS395" s="180"/>
      <c r="AT395" s="180"/>
      <c r="AU395" s="180"/>
      <c r="AV395" s="180"/>
      <c r="AW395" s="180"/>
      <c r="AX395" s="180"/>
      <c r="AY395" s="180"/>
      <c r="AZ395" s="180"/>
      <c r="BA395" s="180"/>
      <c r="BB395" s="180"/>
      <c r="BC395" s="180"/>
      <c r="BD395" s="180"/>
      <c r="BE395" s="180"/>
      <c r="BF395" s="180"/>
      <c r="BG395" s="180"/>
      <c r="BH395" s="180"/>
      <c r="BI395" s="180"/>
      <c r="BJ395" s="180"/>
      <c r="BK395" s="180"/>
      <c r="BL395" s="180"/>
      <c r="BM395" s="180"/>
      <c r="BN395" s="180"/>
      <c r="BO395" s="180"/>
      <c r="BP395" s="180"/>
      <c r="BQ395" s="180"/>
      <c r="BR395" s="180"/>
      <c r="BS395" s="180"/>
      <c r="BT395" s="180"/>
      <c r="BU395" s="180"/>
      <c r="BV395" s="180"/>
      <c r="BW395" s="180"/>
      <c r="BX395" s="180"/>
      <c r="BY395" s="180"/>
      <c r="BZ395" s="180"/>
      <c r="CA395" s="180"/>
      <c r="CB395" s="180"/>
      <c r="CC395" s="180"/>
      <c r="CD395" s="180"/>
      <c r="CE395" s="180"/>
      <c r="CF395" s="182"/>
    </row>
    <row r="396" spans="4:84" ht="8.1" customHeight="1"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  <c r="AS396" s="180"/>
      <c r="AT396" s="180"/>
      <c r="AU396" s="180"/>
      <c r="AV396" s="180"/>
      <c r="AW396" s="180"/>
      <c r="AX396" s="180"/>
      <c r="AY396" s="180"/>
      <c r="AZ396" s="180"/>
      <c r="BA396" s="180"/>
      <c r="BB396" s="180"/>
      <c r="BC396" s="180"/>
      <c r="BD396" s="180"/>
      <c r="BE396" s="180"/>
      <c r="BF396" s="180"/>
      <c r="BG396" s="180"/>
      <c r="BH396" s="180"/>
      <c r="BI396" s="180"/>
      <c r="BJ396" s="180"/>
      <c r="BK396" s="180"/>
      <c r="BL396" s="180"/>
      <c r="BM396" s="180"/>
      <c r="BN396" s="180"/>
      <c r="BO396" s="180"/>
      <c r="BP396" s="180"/>
      <c r="BQ396" s="180"/>
      <c r="BR396" s="180"/>
      <c r="BS396" s="180"/>
      <c r="BT396" s="180"/>
      <c r="BU396" s="180"/>
      <c r="BV396" s="180"/>
      <c r="BW396" s="180"/>
      <c r="BX396" s="180"/>
      <c r="BY396" s="180"/>
      <c r="BZ396" s="180"/>
      <c r="CA396" s="180"/>
      <c r="CB396" s="180"/>
      <c r="CC396" s="180"/>
      <c r="CD396" s="180"/>
      <c r="CE396" s="180"/>
      <c r="CF396" s="182"/>
    </row>
    <row r="397" spans="4:84" ht="8.1" customHeight="1"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  <c r="AS397" s="180"/>
      <c r="AT397" s="180"/>
      <c r="AU397" s="180"/>
      <c r="AV397" s="180"/>
      <c r="AW397" s="180"/>
      <c r="AX397" s="180"/>
      <c r="AY397" s="180"/>
      <c r="AZ397" s="180"/>
      <c r="BA397" s="180"/>
      <c r="BB397" s="180"/>
      <c r="BC397" s="180"/>
      <c r="BD397" s="180"/>
      <c r="BE397" s="180"/>
      <c r="BF397" s="180"/>
      <c r="BG397" s="180"/>
      <c r="BH397" s="180"/>
      <c r="BI397" s="180"/>
      <c r="BJ397" s="180"/>
      <c r="BK397" s="180"/>
      <c r="BL397" s="180"/>
      <c r="BM397" s="180"/>
      <c r="BN397" s="180"/>
      <c r="BO397" s="180"/>
      <c r="BP397" s="180"/>
      <c r="BQ397" s="180"/>
      <c r="BR397" s="180"/>
      <c r="BS397" s="180"/>
      <c r="BT397" s="180"/>
      <c r="BU397" s="180"/>
      <c r="BV397" s="180"/>
      <c r="BW397" s="180"/>
      <c r="BX397" s="180"/>
      <c r="BY397" s="180"/>
      <c r="BZ397" s="180"/>
      <c r="CA397" s="180"/>
      <c r="CB397" s="180"/>
      <c r="CC397" s="180"/>
      <c r="CD397" s="180"/>
      <c r="CE397" s="180"/>
      <c r="CF397" s="182"/>
    </row>
    <row r="398" spans="4:84" ht="8.1" customHeight="1"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  <c r="AS398" s="180"/>
      <c r="AT398" s="180"/>
      <c r="AU398" s="180"/>
      <c r="AV398" s="180"/>
      <c r="AW398" s="180"/>
      <c r="AX398" s="180"/>
      <c r="AY398" s="180"/>
      <c r="AZ398" s="180"/>
      <c r="BA398" s="180"/>
      <c r="BB398" s="180"/>
      <c r="BC398" s="180"/>
      <c r="BD398" s="180"/>
      <c r="BE398" s="180"/>
      <c r="BF398" s="180"/>
      <c r="BG398" s="180"/>
      <c r="BH398" s="180"/>
      <c r="BI398" s="180"/>
      <c r="BJ398" s="180"/>
      <c r="BK398" s="180"/>
      <c r="BL398" s="180"/>
      <c r="BM398" s="180"/>
      <c r="BN398" s="180"/>
      <c r="BO398" s="180"/>
      <c r="BP398" s="180"/>
      <c r="BQ398" s="180"/>
      <c r="BR398" s="180"/>
      <c r="BS398" s="180"/>
      <c r="BT398" s="180"/>
      <c r="BU398" s="180"/>
      <c r="BV398" s="180"/>
      <c r="BW398" s="180"/>
      <c r="BX398" s="180"/>
      <c r="BY398" s="180"/>
      <c r="BZ398" s="180"/>
      <c r="CA398" s="180"/>
      <c r="CB398" s="180"/>
      <c r="CC398" s="180"/>
      <c r="CD398" s="180"/>
      <c r="CE398" s="180"/>
      <c r="CF398" s="182"/>
    </row>
    <row r="399" spans="4:84" ht="8.1" customHeight="1"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  <c r="AS399" s="180"/>
      <c r="AT399" s="180"/>
      <c r="AU399" s="180"/>
      <c r="AV399" s="180"/>
      <c r="AW399" s="180"/>
      <c r="AX399" s="180"/>
      <c r="AY399" s="180"/>
      <c r="AZ399" s="180"/>
      <c r="BA399" s="180"/>
      <c r="BB399" s="180"/>
      <c r="BC399" s="180"/>
      <c r="BD399" s="180"/>
      <c r="BE399" s="180"/>
      <c r="BF399" s="180"/>
      <c r="BG399" s="180"/>
      <c r="BH399" s="180"/>
      <c r="BI399" s="180"/>
      <c r="BJ399" s="180"/>
      <c r="BK399" s="180"/>
      <c r="BL399" s="180"/>
      <c r="BM399" s="180"/>
      <c r="BN399" s="180"/>
      <c r="BO399" s="180"/>
      <c r="BP399" s="180"/>
      <c r="BQ399" s="180"/>
      <c r="BR399" s="180"/>
      <c r="BS399" s="180"/>
      <c r="BT399" s="180"/>
      <c r="BU399" s="180"/>
      <c r="BV399" s="180"/>
      <c r="BW399" s="180"/>
      <c r="BX399" s="180"/>
      <c r="BY399" s="180"/>
      <c r="BZ399" s="180"/>
      <c r="CA399" s="180"/>
      <c r="CB399" s="180"/>
      <c r="CC399" s="180"/>
      <c r="CD399" s="180"/>
      <c r="CE399" s="180"/>
      <c r="CF399" s="182"/>
    </row>
    <row r="400" spans="4:84" ht="8.1" customHeight="1"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  <c r="AS400" s="180"/>
      <c r="AT400" s="180"/>
      <c r="AU400" s="180"/>
      <c r="AV400" s="180"/>
      <c r="AW400" s="180"/>
      <c r="AX400" s="180"/>
      <c r="AY400" s="180"/>
      <c r="AZ400" s="180"/>
      <c r="BA400" s="180"/>
      <c r="BB400" s="180"/>
      <c r="BC400" s="180"/>
      <c r="BD400" s="180"/>
      <c r="BE400" s="180"/>
      <c r="BF400" s="180"/>
      <c r="BG400" s="180"/>
      <c r="BH400" s="180"/>
      <c r="BI400" s="180"/>
      <c r="BJ400" s="180"/>
      <c r="BK400" s="180"/>
      <c r="BL400" s="180"/>
      <c r="BM400" s="180"/>
      <c r="BN400" s="180"/>
      <c r="BO400" s="180"/>
      <c r="BP400" s="180"/>
      <c r="BQ400" s="180"/>
      <c r="BR400" s="180"/>
      <c r="BS400" s="180"/>
      <c r="BT400" s="180"/>
      <c r="BU400" s="180"/>
      <c r="BV400" s="180"/>
      <c r="BW400" s="180"/>
      <c r="BX400" s="180"/>
      <c r="BY400" s="180"/>
      <c r="BZ400" s="180"/>
      <c r="CA400" s="180"/>
      <c r="CB400" s="180"/>
      <c r="CC400" s="180"/>
      <c r="CD400" s="180"/>
      <c r="CE400" s="180"/>
      <c r="CF400" s="182"/>
    </row>
    <row r="401" spans="4:84" ht="8.1" customHeight="1"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  <c r="AS401" s="180"/>
      <c r="AT401" s="180"/>
      <c r="AU401" s="180"/>
      <c r="AV401" s="180"/>
      <c r="AW401" s="180"/>
      <c r="AX401" s="180"/>
      <c r="AY401" s="180"/>
      <c r="AZ401" s="180"/>
      <c r="BA401" s="180"/>
      <c r="BB401" s="180"/>
      <c r="BC401" s="180"/>
      <c r="BD401" s="180"/>
      <c r="BE401" s="180"/>
      <c r="BF401" s="180"/>
      <c r="BG401" s="180"/>
      <c r="BH401" s="180"/>
      <c r="BI401" s="180"/>
      <c r="BJ401" s="180"/>
      <c r="BK401" s="180"/>
      <c r="BL401" s="180"/>
      <c r="BM401" s="180"/>
      <c r="BN401" s="180"/>
      <c r="BO401" s="180"/>
      <c r="BP401" s="180"/>
      <c r="BQ401" s="180"/>
      <c r="BR401" s="180"/>
      <c r="BS401" s="180"/>
      <c r="BT401" s="180"/>
      <c r="BU401" s="180"/>
      <c r="BV401" s="180"/>
      <c r="BW401" s="180"/>
      <c r="BX401" s="180"/>
      <c r="BY401" s="180"/>
      <c r="BZ401" s="180"/>
      <c r="CA401" s="180"/>
      <c r="CB401" s="180"/>
      <c r="CC401" s="180"/>
      <c r="CD401" s="180"/>
      <c r="CE401" s="180"/>
      <c r="CF401" s="182"/>
    </row>
    <row r="402" spans="4:84" ht="8.1" customHeight="1"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  <c r="AS402" s="180"/>
      <c r="AT402" s="180"/>
      <c r="AU402" s="180"/>
      <c r="AV402" s="180"/>
      <c r="AW402" s="180"/>
      <c r="AX402" s="180"/>
      <c r="AY402" s="180"/>
      <c r="AZ402" s="180"/>
      <c r="BA402" s="180"/>
      <c r="BB402" s="180"/>
      <c r="BC402" s="180"/>
      <c r="BD402" s="180"/>
      <c r="BE402" s="180"/>
      <c r="BF402" s="180"/>
      <c r="BG402" s="180"/>
      <c r="BH402" s="180"/>
      <c r="BI402" s="180"/>
      <c r="BJ402" s="180"/>
      <c r="BK402" s="180"/>
      <c r="BL402" s="180"/>
      <c r="BM402" s="180"/>
      <c r="BN402" s="180"/>
      <c r="BO402" s="180"/>
      <c r="BP402" s="180"/>
      <c r="BQ402" s="180"/>
      <c r="BR402" s="180"/>
      <c r="BS402" s="180"/>
      <c r="BT402" s="180"/>
      <c r="BU402" s="180"/>
      <c r="BV402" s="180"/>
      <c r="BW402" s="180"/>
      <c r="BX402" s="180"/>
      <c r="BY402" s="180"/>
      <c r="BZ402" s="180"/>
      <c r="CA402" s="180"/>
      <c r="CB402" s="180"/>
      <c r="CC402" s="180"/>
      <c r="CD402" s="180"/>
      <c r="CE402" s="180"/>
      <c r="CF402" s="182"/>
    </row>
    <row r="403" spans="4:84" ht="8.1" customHeight="1"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  <c r="AS403" s="180"/>
      <c r="AT403" s="180"/>
      <c r="AU403" s="180"/>
      <c r="AV403" s="180"/>
      <c r="AW403" s="180"/>
      <c r="AX403" s="180"/>
      <c r="AY403" s="180"/>
      <c r="AZ403" s="180"/>
      <c r="BA403" s="180"/>
      <c r="BB403" s="180"/>
      <c r="BC403" s="180"/>
      <c r="BD403" s="180"/>
      <c r="BE403" s="180"/>
      <c r="BF403" s="180"/>
      <c r="BG403" s="180"/>
      <c r="BH403" s="180"/>
      <c r="BI403" s="180"/>
      <c r="BJ403" s="180"/>
      <c r="BK403" s="180"/>
      <c r="BL403" s="180"/>
      <c r="BM403" s="180"/>
      <c r="BN403" s="180"/>
      <c r="BO403" s="180"/>
      <c r="BP403" s="180"/>
      <c r="BQ403" s="180"/>
      <c r="BR403" s="180"/>
      <c r="BS403" s="180"/>
      <c r="BT403" s="180"/>
      <c r="BU403" s="180"/>
      <c r="BV403" s="180"/>
      <c r="BW403" s="180"/>
      <c r="BX403" s="180"/>
      <c r="BY403" s="180"/>
      <c r="BZ403" s="180"/>
      <c r="CA403" s="180"/>
      <c r="CB403" s="180"/>
      <c r="CC403" s="180"/>
      <c r="CD403" s="180"/>
      <c r="CE403" s="180"/>
      <c r="CF403" s="182"/>
    </row>
    <row r="404" spans="4:84" ht="8.1" customHeight="1"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  <c r="AS404" s="180"/>
      <c r="AT404" s="180"/>
      <c r="AU404" s="180"/>
      <c r="AV404" s="180"/>
      <c r="AW404" s="180"/>
      <c r="AX404" s="180"/>
      <c r="AY404" s="180"/>
      <c r="AZ404" s="180"/>
      <c r="BA404" s="180"/>
      <c r="BB404" s="180"/>
      <c r="BC404" s="180"/>
      <c r="BD404" s="180"/>
      <c r="BE404" s="180"/>
      <c r="BF404" s="180"/>
      <c r="BG404" s="180"/>
      <c r="BH404" s="180"/>
      <c r="BI404" s="180"/>
      <c r="BJ404" s="180"/>
      <c r="BK404" s="180"/>
      <c r="BL404" s="180"/>
      <c r="BM404" s="180"/>
      <c r="BN404" s="180"/>
      <c r="BO404" s="180"/>
      <c r="BP404" s="180"/>
      <c r="BQ404" s="180"/>
      <c r="BR404" s="180"/>
      <c r="BS404" s="180"/>
      <c r="BT404" s="180"/>
      <c r="BU404" s="180"/>
      <c r="BV404" s="180"/>
      <c r="BW404" s="180"/>
      <c r="BX404" s="180"/>
      <c r="BY404" s="180"/>
      <c r="BZ404" s="180"/>
      <c r="CA404" s="180"/>
      <c r="CB404" s="180"/>
      <c r="CC404" s="180"/>
      <c r="CD404" s="180"/>
      <c r="CE404" s="180"/>
      <c r="CF404" s="182"/>
    </row>
    <row r="405" spans="4:84" ht="8.1" customHeight="1"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  <c r="AS405" s="180"/>
      <c r="AT405" s="180"/>
      <c r="AU405" s="180"/>
      <c r="AV405" s="180"/>
      <c r="AW405" s="180"/>
      <c r="AX405" s="180"/>
      <c r="AY405" s="180"/>
      <c r="AZ405" s="180"/>
      <c r="BA405" s="180"/>
      <c r="BB405" s="180"/>
      <c r="BC405" s="180"/>
      <c r="BD405" s="180"/>
      <c r="BE405" s="180"/>
      <c r="BF405" s="180"/>
      <c r="BG405" s="180"/>
      <c r="BH405" s="180"/>
      <c r="BI405" s="180"/>
      <c r="BJ405" s="180"/>
      <c r="BK405" s="180"/>
      <c r="BL405" s="180"/>
      <c r="BM405" s="180"/>
      <c r="BN405" s="180"/>
      <c r="BO405" s="180"/>
      <c r="BP405" s="180"/>
      <c r="BQ405" s="180"/>
      <c r="BR405" s="180"/>
      <c r="BS405" s="180"/>
      <c r="BT405" s="180"/>
      <c r="BU405" s="180"/>
      <c r="BV405" s="180"/>
      <c r="BW405" s="180"/>
      <c r="BX405" s="180"/>
      <c r="BY405" s="180"/>
      <c r="BZ405" s="180"/>
      <c r="CA405" s="180"/>
      <c r="CB405" s="180"/>
      <c r="CC405" s="180"/>
      <c r="CD405" s="180"/>
      <c r="CE405" s="180"/>
      <c r="CF405" s="182"/>
    </row>
    <row r="406" spans="4:84" ht="8.1" customHeight="1"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  <c r="AS406" s="180"/>
      <c r="AT406" s="180"/>
      <c r="AU406" s="180"/>
      <c r="AV406" s="180"/>
      <c r="AW406" s="180"/>
      <c r="AX406" s="180"/>
      <c r="AY406" s="180"/>
      <c r="AZ406" s="180"/>
      <c r="BA406" s="180"/>
      <c r="BB406" s="180"/>
      <c r="BC406" s="180"/>
      <c r="BD406" s="180"/>
      <c r="BE406" s="180"/>
      <c r="BF406" s="180"/>
      <c r="BG406" s="180"/>
      <c r="BH406" s="180"/>
      <c r="BI406" s="180"/>
      <c r="BJ406" s="180"/>
      <c r="BK406" s="180"/>
      <c r="BL406" s="180"/>
      <c r="BM406" s="180"/>
      <c r="BN406" s="180"/>
      <c r="BO406" s="180"/>
      <c r="BP406" s="180"/>
      <c r="BQ406" s="180"/>
      <c r="BR406" s="180"/>
      <c r="BS406" s="180"/>
      <c r="BT406" s="180"/>
      <c r="BU406" s="180"/>
      <c r="BV406" s="180"/>
      <c r="BW406" s="180"/>
      <c r="BX406" s="180"/>
      <c r="BY406" s="180"/>
      <c r="BZ406" s="180"/>
      <c r="CA406" s="180"/>
      <c r="CB406" s="180"/>
      <c r="CC406" s="180"/>
      <c r="CD406" s="180"/>
      <c r="CE406" s="180"/>
      <c r="CF406" s="182"/>
    </row>
    <row r="407" spans="4:84" ht="8.1" customHeight="1"/>
    <row r="408" spans="4:84" ht="8.1" customHeight="1"/>
    <row r="409" spans="4:84" ht="8.1" customHeight="1"/>
    <row r="410" spans="4:84" ht="8.1" customHeight="1"/>
    <row r="411" spans="4:84" ht="8.1" customHeight="1"/>
    <row r="412" spans="4:84" ht="8.1" customHeight="1"/>
    <row r="413" spans="4:84" ht="8.1" customHeight="1"/>
    <row r="414" spans="4:84" ht="8.1" customHeight="1"/>
    <row r="415" spans="4:84" ht="8.1" customHeight="1"/>
    <row r="416" spans="4:84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</sheetData>
  <sheetProtection algorithmName="SHA-512" hashValue="lDy0mhTNgha0jxhfKPHpUwBfSF+KYFxDaLtzRyvg0Sgka+SKqcTT+qvbGNGvgH9XgGCEk/2rHcTefSKv6ufoFA==" saltValue="s7iWp1tvtpOb2GEH5CJR4A==" spinCount="100000" sheet="1" formatCells="0"/>
  <mergeCells count="360">
    <mergeCell ref="J22:M26"/>
    <mergeCell ref="N22:V26"/>
    <mergeCell ref="W22:AO26"/>
    <mergeCell ref="AP22:BH24"/>
    <mergeCell ref="E17:M21"/>
    <mergeCell ref="E3:CE4"/>
    <mergeCell ref="AT5:BB6"/>
    <mergeCell ref="BC5:BL6"/>
    <mergeCell ref="BM5:BO6"/>
    <mergeCell ref="AV8:AZ9"/>
    <mergeCell ref="BC8:BG9"/>
    <mergeCell ref="BH8:BN9"/>
    <mergeCell ref="AK10:AP11"/>
    <mergeCell ref="AQ10:AU11"/>
    <mergeCell ref="AV10:AZ11"/>
    <mergeCell ref="BH10:BN11"/>
    <mergeCell ref="F10:O11"/>
    <mergeCell ref="P10:P11"/>
    <mergeCell ref="W5:AG6"/>
    <mergeCell ref="AH5:AS6"/>
    <mergeCell ref="J27:M32"/>
    <mergeCell ref="J33:M48"/>
    <mergeCell ref="N33:V48"/>
    <mergeCell ref="W33:AO48"/>
    <mergeCell ref="BT33:BW48"/>
    <mergeCell ref="BX33:CA48"/>
    <mergeCell ref="BI43:BL44"/>
    <mergeCell ref="W27:AO32"/>
    <mergeCell ref="AP33:BH37"/>
    <mergeCell ref="BE43:BG44"/>
    <mergeCell ref="CF22:CI26"/>
    <mergeCell ref="BE25:BG26"/>
    <mergeCell ref="BQ25:BR26"/>
    <mergeCell ref="CB27:CE29"/>
    <mergeCell ref="CF27:CI29"/>
    <mergeCell ref="AP30:BH32"/>
    <mergeCell ref="BT30:BW32"/>
    <mergeCell ref="BX30:CA32"/>
    <mergeCell ref="CB30:CE32"/>
    <mergeCell ref="CF30:CI32"/>
    <mergeCell ref="AP27:BH29"/>
    <mergeCell ref="BT27:BW29"/>
    <mergeCell ref="BX27:CA29"/>
    <mergeCell ref="BI22:BS23"/>
    <mergeCell ref="BJ25:BP26"/>
    <mergeCell ref="AP25:AS26"/>
    <mergeCell ref="AT25:BD26"/>
    <mergeCell ref="BT22:BW26"/>
    <mergeCell ref="BX22:CA26"/>
    <mergeCell ref="CB22:CE26"/>
    <mergeCell ref="BM88:BP89"/>
    <mergeCell ref="N68:V90"/>
    <mergeCell ref="W68:AO90"/>
    <mergeCell ref="AP49:BH53"/>
    <mergeCell ref="AP92:BH94"/>
    <mergeCell ref="BI93:BK94"/>
    <mergeCell ref="BL93:BL94"/>
    <mergeCell ref="BE87:BG88"/>
    <mergeCell ref="BI57:BK58"/>
    <mergeCell ref="AZ84:BD85"/>
    <mergeCell ref="BE84:BG85"/>
    <mergeCell ref="BE61:BG62"/>
    <mergeCell ref="BI72:BK73"/>
    <mergeCell ref="BI88:BK89"/>
    <mergeCell ref="BI68:BS69"/>
    <mergeCell ref="AP54:BH59"/>
    <mergeCell ref="BI65:BK66"/>
    <mergeCell ref="BQ65:BS66"/>
    <mergeCell ref="BI59:BK60"/>
    <mergeCell ref="BM59:BP60"/>
    <mergeCell ref="BI63:BK64"/>
    <mergeCell ref="BM63:BP64"/>
    <mergeCell ref="E106:F110"/>
    <mergeCell ref="G106:M110"/>
    <mergeCell ref="N106:V110"/>
    <mergeCell ref="W106:AO110"/>
    <mergeCell ref="AP106:BH110"/>
    <mergeCell ref="BT106:BW110"/>
    <mergeCell ref="BX106:CA110"/>
    <mergeCell ref="CB106:CE110"/>
    <mergeCell ref="AZ100:BD101"/>
    <mergeCell ref="BE100:BG101"/>
    <mergeCell ref="AY100:AY101"/>
    <mergeCell ref="E91:F105"/>
    <mergeCell ref="G91:M105"/>
    <mergeCell ref="N91:V105"/>
    <mergeCell ref="W91:AO105"/>
    <mergeCell ref="BI91:BS92"/>
    <mergeCell ref="BQ95:BS96"/>
    <mergeCell ref="BI100:BK101"/>
    <mergeCell ref="BL100:BL101"/>
    <mergeCell ref="BM100:BP101"/>
    <mergeCell ref="AQ100:AX101"/>
    <mergeCell ref="AQ103:AX104"/>
    <mergeCell ref="AY103:AY104"/>
    <mergeCell ref="AZ103:BD104"/>
    <mergeCell ref="CF116:CI121"/>
    <mergeCell ref="BT116:BW121"/>
    <mergeCell ref="BX116:CA121"/>
    <mergeCell ref="CB116:CE121"/>
    <mergeCell ref="E111:F115"/>
    <mergeCell ref="G111:M115"/>
    <mergeCell ref="N111:V115"/>
    <mergeCell ref="W111:AO115"/>
    <mergeCell ref="AP111:BH115"/>
    <mergeCell ref="E116:F125"/>
    <mergeCell ref="G116:M125"/>
    <mergeCell ref="N116:V121"/>
    <mergeCell ref="W116:AO121"/>
    <mergeCell ref="AS119:AW120"/>
    <mergeCell ref="BJ119:BR120"/>
    <mergeCell ref="BT111:BW115"/>
    <mergeCell ref="BX111:CA115"/>
    <mergeCell ref="CF122:CI125"/>
    <mergeCell ref="N122:V125"/>
    <mergeCell ref="W122:AO125"/>
    <mergeCell ref="AP122:BH125"/>
    <mergeCell ref="BT122:BW125"/>
    <mergeCell ref="BX122:CA125"/>
    <mergeCell ref="CB122:CE125"/>
    <mergeCell ref="CF126:CI131"/>
    <mergeCell ref="BT126:BW131"/>
    <mergeCell ref="BX126:CA131"/>
    <mergeCell ref="CB126:CE131"/>
    <mergeCell ref="BK129:BO130"/>
    <mergeCell ref="CF132:CI137"/>
    <mergeCell ref="E132:F137"/>
    <mergeCell ref="G132:M137"/>
    <mergeCell ref="N132:V137"/>
    <mergeCell ref="W132:AO137"/>
    <mergeCell ref="AP132:BH137"/>
    <mergeCell ref="BT132:BW137"/>
    <mergeCell ref="E126:F131"/>
    <mergeCell ref="G126:M131"/>
    <mergeCell ref="N126:V131"/>
    <mergeCell ref="W126:AO131"/>
    <mergeCell ref="AP126:BH131"/>
    <mergeCell ref="BP129:BR130"/>
    <mergeCell ref="BP135:BR136"/>
    <mergeCell ref="BI126:BS127"/>
    <mergeCell ref="CF142:CI146"/>
    <mergeCell ref="N142:V146"/>
    <mergeCell ref="W142:AO146"/>
    <mergeCell ref="AP142:BH146"/>
    <mergeCell ref="BT142:BW146"/>
    <mergeCell ref="BX142:CA146"/>
    <mergeCell ref="CB142:CE146"/>
    <mergeCell ref="BX132:CA137"/>
    <mergeCell ref="CB132:CE137"/>
    <mergeCell ref="BK135:BO136"/>
    <mergeCell ref="CF138:CI141"/>
    <mergeCell ref="N138:V141"/>
    <mergeCell ref="W138:AO141"/>
    <mergeCell ref="AP138:BH141"/>
    <mergeCell ref="BT138:BW141"/>
    <mergeCell ref="BI142:BM143"/>
    <mergeCell ref="BN142:BQ143"/>
    <mergeCell ref="BR142:BS143"/>
    <mergeCell ref="BP144:BR145"/>
    <mergeCell ref="BI132:BS133"/>
    <mergeCell ref="E147:CE151"/>
    <mergeCell ref="E152:J154"/>
    <mergeCell ref="E155:G158"/>
    <mergeCell ref="H155:P158"/>
    <mergeCell ref="Q155:AE158"/>
    <mergeCell ref="AF155:BC158"/>
    <mergeCell ref="BD155:BY158"/>
    <mergeCell ref="BZ155:CE158"/>
    <mergeCell ref="BX138:CA141"/>
    <mergeCell ref="CB138:CE141"/>
    <mergeCell ref="E138:F146"/>
    <mergeCell ref="G138:M146"/>
    <mergeCell ref="BK144:BO145"/>
    <mergeCell ref="E159:G160"/>
    <mergeCell ref="AF159:BC160"/>
    <mergeCell ref="BD159:BY160"/>
    <mergeCell ref="BZ159:CE160"/>
    <mergeCell ref="E161:G162"/>
    <mergeCell ref="Q161:AE162"/>
    <mergeCell ref="AF161:BC162"/>
    <mergeCell ref="BD161:BY162"/>
    <mergeCell ref="BZ161:CE162"/>
    <mergeCell ref="H159:P160"/>
    <mergeCell ref="H161:P162"/>
    <mergeCell ref="Q159:AE160"/>
    <mergeCell ref="F170:AU171"/>
    <mergeCell ref="E163:G164"/>
    <mergeCell ref="Q163:AE164"/>
    <mergeCell ref="AF163:BC164"/>
    <mergeCell ref="BD163:BY164"/>
    <mergeCell ref="BZ163:CE164"/>
    <mergeCell ref="E165:G166"/>
    <mergeCell ref="Q165:AE166"/>
    <mergeCell ref="AF165:BC166"/>
    <mergeCell ref="BD165:BY166"/>
    <mergeCell ref="BZ165:CE166"/>
    <mergeCell ref="H163:P164"/>
    <mergeCell ref="H165:P166"/>
    <mergeCell ref="E219:N219"/>
    <mergeCell ref="O219:V219"/>
    <mergeCell ref="W219:AC219"/>
    <mergeCell ref="E220:N220"/>
    <mergeCell ref="O220:V220"/>
    <mergeCell ref="W220:AC220"/>
    <mergeCell ref="E217:N217"/>
    <mergeCell ref="O217:V217"/>
    <mergeCell ref="W217:AC217"/>
    <mergeCell ref="E218:N218"/>
    <mergeCell ref="O218:V218"/>
    <mergeCell ref="W218:AC218"/>
    <mergeCell ref="O222:AC223"/>
    <mergeCell ref="AG222:BC223"/>
    <mergeCell ref="E224:N227"/>
    <mergeCell ref="O224:V225"/>
    <mergeCell ref="W224:AC225"/>
    <mergeCell ref="AG224:AK226"/>
    <mergeCell ref="AL224:AO224"/>
    <mergeCell ref="AP224:AR224"/>
    <mergeCell ref="AS224:AU224"/>
    <mergeCell ref="AV224:AY224"/>
    <mergeCell ref="BN225:BQ226"/>
    <mergeCell ref="O226:V227"/>
    <mergeCell ref="W226:AC227"/>
    <mergeCell ref="AG227:AI231"/>
    <mergeCell ref="AJ227:AP227"/>
    <mergeCell ref="AQ227:AU227"/>
    <mergeCell ref="AZ224:BC224"/>
    <mergeCell ref="BD224:BH226"/>
    <mergeCell ref="BI224:BL224"/>
    <mergeCell ref="BN224:BQ224"/>
    <mergeCell ref="AL225:AO226"/>
    <mergeCell ref="AP225:AR226"/>
    <mergeCell ref="AS225:AU226"/>
    <mergeCell ref="AV225:AY226"/>
    <mergeCell ref="AZ225:BC226"/>
    <mergeCell ref="E228:N231"/>
    <mergeCell ref="O228:V229"/>
    <mergeCell ref="W228:AC229"/>
    <mergeCell ref="AJ228:AP231"/>
    <mergeCell ref="AQ228:AU231"/>
    <mergeCell ref="O230:V231"/>
    <mergeCell ref="W230:AC231"/>
    <mergeCell ref="BI225:BL226"/>
    <mergeCell ref="BM225:BM226"/>
    <mergeCell ref="BQ80:BS81"/>
    <mergeCell ref="BT68:BW90"/>
    <mergeCell ref="BX68:CA90"/>
    <mergeCell ref="BI78:BK79"/>
    <mergeCell ref="BI80:BK81"/>
    <mergeCell ref="BM53:BP54"/>
    <mergeCell ref="BM72:BP73"/>
    <mergeCell ref="P12:P13"/>
    <mergeCell ref="AK12:AP13"/>
    <mergeCell ref="AQ12:AZ13"/>
    <mergeCell ref="Q12:AH13"/>
    <mergeCell ref="N27:V32"/>
    <mergeCell ref="F12:O13"/>
    <mergeCell ref="AZ43:BD44"/>
    <mergeCell ref="N17:V21"/>
    <mergeCell ref="W17:AO21"/>
    <mergeCell ref="AP17:BH21"/>
    <mergeCell ref="E22:F90"/>
    <mergeCell ref="G22:I90"/>
    <mergeCell ref="J49:M90"/>
    <mergeCell ref="N49:V67"/>
    <mergeCell ref="AZ61:BD62"/>
    <mergeCell ref="AP61:AY62"/>
    <mergeCell ref="AP64:AY65"/>
    <mergeCell ref="W49:AO67"/>
    <mergeCell ref="AZ64:BD65"/>
    <mergeCell ref="BE64:BG65"/>
    <mergeCell ref="AP43:AY44"/>
    <mergeCell ref="AP38:BH42"/>
    <mergeCell ref="BH12:CE13"/>
    <mergeCell ref="AK8:AP9"/>
    <mergeCell ref="AQ8:AU9"/>
    <mergeCell ref="CB49:CE67"/>
    <mergeCell ref="CB33:CE48"/>
    <mergeCell ref="BI14:BP15"/>
    <mergeCell ref="BQ14:CB15"/>
    <mergeCell ref="BT49:BW67"/>
    <mergeCell ref="BX49:CA67"/>
    <mergeCell ref="Q9:AH11"/>
    <mergeCell ref="BI17:BS21"/>
    <mergeCell ref="BT17:CE18"/>
    <mergeCell ref="BT19:BW21"/>
    <mergeCell ref="BX19:CA21"/>
    <mergeCell ref="CB19:CE21"/>
    <mergeCell ref="AP73:BH81"/>
    <mergeCell ref="AZ87:BD88"/>
    <mergeCell ref="AP69:BH71"/>
    <mergeCell ref="BI70:BK71"/>
    <mergeCell ref="AP84:AY85"/>
    <mergeCell ref="AP87:AY88"/>
    <mergeCell ref="CB68:CE90"/>
    <mergeCell ref="BM95:BP96"/>
    <mergeCell ref="BQ40:BS41"/>
    <mergeCell ref="AZ46:BD47"/>
    <mergeCell ref="BE46:BG47"/>
    <mergeCell ref="AP46:AY47"/>
    <mergeCell ref="BI46:BL47"/>
    <mergeCell ref="BI40:BL41"/>
    <mergeCell ref="BM43:BP44"/>
    <mergeCell ref="BQ43:BS44"/>
    <mergeCell ref="BM46:BP47"/>
    <mergeCell ref="BQ46:BS47"/>
    <mergeCell ref="BQ51:BS52"/>
    <mergeCell ref="BQ53:BS54"/>
    <mergeCell ref="BQ57:BS58"/>
    <mergeCell ref="BQ59:BS60"/>
    <mergeCell ref="BQ63:BS64"/>
    <mergeCell ref="BM65:BP66"/>
    <mergeCell ref="CF33:CI48"/>
    <mergeCell ref="CF49:CI67"/>
    <mergeCell ref="CF68:CI90"/>
    <mergeCell ref="CF91:CI105"/>
    <mergeCell ref="BM70:BP71"/>
    <mergeCell ref="BI76:BS77"/>
    <mergeCell ref="BM51:BP52"/>
    <mergeCell ref="BM78:BP79"/>
    <mergeCell ref="BM80:BP81"/>
    <mergeCell ref="BM40:BP41"/>
    <mergeCell ref="BI84:BS85"/>
    <mergeCell ref="BI86:BK87"/>
    <mergeCell ref="BQ70:BS71"/>
    <mergeCell ref="BQ72:BS73"/>
    <mergeCell ref="BQ86:BS87"/>
    <mergeCell ref="BQ88:BS89"/>
    <mergeCell ref="BI55:BS56"/>
    <mergeCell ref="BI51:BK52"/>
    <mergeCell ref="BI61:BS62"/>
    <mergeCell ref="BM57:BP58"/>
    <mergeCell ref="BI49:BS50"/>
    <mergeCell ref="BI53:BK54"/>
    <mergeCell ref="BM86:BP87"/>
    <mergeCell ref="BQ78:BS79"/>
    <mergeCell ref="AX119:BG120"/>
    <mergeCell ref="CF106:CI110"/>
    <mergeCell ref="CF111:CI115"/>
    <mergeCell ref="BQ100:BS101"/>
    <mergeCell ref="BT91:BW105"/>
    <mergeCell ref="BX91:CA105"/>
    <mergeCell ref="CB91:CE105"/>
    <mergeCell ref="BI98:BS99"/>
    <mergeCell ref="BI112:BL113"/>
    <mergeCell ref="BM112:BP113"/>
    <mergeCell ref="BQ112:BS113"/>
    <mergeCell ref="BI103:BK104"/>
    <mergeCell ref="BM103:BP104"/>
    <mergeCell ref="BQ103:BS104"/>
    <mergeCell ref="BM93:BP94"/>
    <mergeCell ref="BL95:BL96"/>
    <mergeCell ref="BL103:BL104"/>
    <mergeCell ref="BQ93:BS94"/>
    <mergeCell ref="CB111:CE115"/>
    <mergeCell ref="BI95:BK96"/>
    <mergeCell ref="BE103:BG104"/>
    <mergeCell ref="BJ116:BR117"/>
    <mergeCell ref="AP96:BG98"/>
    <mergeCell ref="AP116:BH118"/>
  </mergeCells>
  <phoneticPr fontId="2"/>
  <conditionalFormatting sqref="AZ64">
    <cfRule type="cellIs" dxfId="7" priority="9" stopIfTrue="1" operator="equal">
      <formula>"設定無"</formula>
    </cfRule>
  </conditionalFormatting>
  <conditionalFormatting sqref="AZ87">
    <cfRule type="cellIs" dxfId="6" priority="7" stopIfTrue="1" operator="equal">
      <formula>"設定無"</formula>
    </cfRule>
  </conditionalFormatting>
  <conditionalFormatting sqref="AZ100">
    <cfRule type="cellIs" dxfId="5" priority="6" stopIfTrue="1" operator="equal">
      <formula>"設定無"</formula>
    </cfRule>
  </conditionalFormatting>
  <conditionalFormatting sqref="AZ43">
    <cfRule type="cellIs" dxfId="4" priority="5" stopIfTrue="1" operator="equal">
      <formula>"設定無"</formula>
    </cfRule>
  </conditionalFormatting>
  <conditionalFormatting sqref="AZ61">
    <cfRule type="cellIs" dxfId="3" priority="4" stopIfTrue="1" operator="equal">
      <formula>"設定無"</formula>
    </cfRule>
  </conditionalFormatting>
  <conditionalFormatting sqref="AZ84">
    <cfRule type="cellIs" dxfId="2" priority="3" stopIfTrue="1" operator="equal">
      <formula>"設定無"</formula>
    </cfRule>
  </conditionalFormatting>
  <conditionalFormatting sqref="AZ103">
    <cfRule type="cellIs" dxfId="1" priority="2" stopIfTrue="1" operator="equal">
      <formula>"設定無"</formula>
    </cfRule>
  </conditionalFormatting>
  <conditionalFormatting sqref="AZ46">
    <cfRule type="cellIs" dxfId="0" priority="1" stopIfTrue="1" operator="equal">
      <formula>"設定無"</formula>
    </cfRule>
  </conditionalFormatting>
  <dataValidations count="22">
    <dataValidation type="list" allowBlank="1" showInputMessage="1" showErrorMessage="1" sqref="CB138:CE141 BT27:BW32 CB27:CE32 BT106:BW110 CB106:CE110 BT122:BW125 CB122:CE125 BT138:BW141" xr:uid="{E0A3FFF9-2533-4409-A0E4-0D1D89FB4436}">
      <formula1>$CK$22:$CK$24</formula1>
    </dataValidation>
    <dataValidation type="list" imeMode="off" allowBlank="1" showInputMessage="1" showErrorMessage="1" sqref="BL16" xr:uid="{76E8C65E-9472-41E7-B1F0-8BC390EBCEEE}">
      <formula1>#REF!</formula1>
    </dataValidation>
    <dataValidation type="list" allowBlank="1" showInputMessage="1" showErrorMessage="1" sqref="BA9" xr:uid="{B4C72612-1146-4D93-8D4A-D3464DD2A578}">
      <formula1>#REF!</formula1>
    </dataValidation>
    <dataValidation imeMode="halfKatakana" allowBlank="1" showInputMessage="1" showErrorMessage="1" sqref="P10 P12" xr:uid="{923FBF8E-D3DA-42FC-A1F4-8B3D695548AE}"/>
    <dataValidation imeMode="off" allowBlank="1" showInputMessage="1" showErrorMessage="1" sqref="BK16 BM40:BP41 AZ14:BA15 BM43:BP44 AV14:AW15 BM46:BP47 BM112:BP113" xr:uid="{C882E57F-0893-46D7-B05E-1F52C4CC297D}"/>
    <dataValidation type="list" allowBlank="1" showInputMessage="1" showErrorMessage="1" sqref="AQ14:AS15" xr:uid="{D4C032C6-14B3-4896-B3AF-288EEA4AC3F5}">
      <formula1>$CL$23:$CL$26</formula1>
    </dataValidation>
    <dataValidation type="list" imeMode="off" allowBlank="1" showInputMessage="1" showErrorMessage="1" sqref="AX14:AY15" xr:uid="{BBA8F38F-201C-466D-9264-0D15C7A3A118}">
      <formula1>月</formula1>
    </dataValidation>
    <dataValidation type="list" imeMode="off" allowBlank="1" showInputMessage="1" showErrorMessage="1" sqref="AT14:AU15" xr:uid="{05C6D744-EA4A-46B0-BD16-6E110CC10292}">
      <formula1>年</formula1>
    </dataValidation>
    <dataValidation type="list" imeMode="off" allowBlank="1" showInputMessage="1" showErrorMessage="1" sqref="BB14:BC15" xr:uid="{11A844E2-BBFE-45B7-9D46-38F3DFBF6343}">
      <formula1>日</formula1>
    </dataValidation>
    <dataValidation type="list" allowBlank="1" showInputMessage="1" showErrorMessage="1" sqref="AQ12:AZ13" xr:uid="{5B04AF0E-6E88-43C4-8F03-9094DC9F8F4D}">
      <formula1>$DE$4:$DE$9</formula1>
    </dataValidation>
    <dataValidation type="list" allowBlank="1" showInputMessage="1" showErrorMessage="1" sqref="AQ8:AU9" xr:uid="{FE800C2A-6337-479F-BBB0-FB3AA0BF1D3F}">
      <formula1>$CP$22:$CP$29</formula1>
    </dataValidation>
    <dataValidation type="list" allowBlank="1" showInputMessage="1" showErrorMessage="1" sqref="AQ10:AU11" xr:uid="{07EB3584-4404-48B6-A975-62287F5B88A9}">
      <formula1>$CQ$22:$CQ$27</formula1>
    </dataValidation>
    <dataValidation type="list" allowBlank="1" showInputMessage="1" showErrorMessage="1" sqref="CQ34" xr:uid="{76DD06C9-BAB8-4AAD-9CFA-7B6C338E5BAA}">
      <formula1>$DD$40:$DD$42</formula1>
    </dataValidation>
    <dataValidation type="list" allowBlank="1" showInputMessage="1" showErrorMessage="1" sqref="AH5:AS6" xr:uid="{388458AE-3781-472E-AD1C-A1089368022E}">
      <formula1>$CS$22:$CS$26</formula1>
    </dataValidation>
    <dataValidation type="list" allowBlank="1" showInputMessage="1" showErrorMessage="1" sqref="BI142" xr:uid="{5B0F2A5A-B560-4B6F-BC40-9761023FAC22}">
      <formula1>$CK$28:$CK$31</formula1>
    </dataValidation>
    <dataValidation type="list" allowBlank="1" showInputMessage="1" showErrorMessage="1" sqref="E159:G166" xr:uid="{E6F66BAD-C6C0-47AE-BD36-034821010EE6}">
      <formula1>$CM$138:$CM$146</formula1>
    </dataValidation>
    <dataValidation type="list" allowBlank="1" showInputMessage="1" showErrorMessage="1" sqref="Q159:AE160" xr:uid="{E4BC6960-ED1A-4538-9DF7-7188C5A83FE3}">
      <formula1>$CN$149:$CN$154</formula1>
    </dataValidation>
    <dataValidation type="list" allowBlank="1" showInputMessage="1" showErrorMessage="1" sqref="Q161:AE162" xr:uid="{D41194CB-90B5-4084-9618-9A65C434007D}">
      <formula1>$CO$149:$CO$154</formula1>
    </dataValidation>
    <dataValidation type="list" allowBlank="1" showInputMessage="1" showErrorMessage="1" sqref="Q163:AE164" xr:uid="{70C6715D-F47D-409E-9E14-BCE154B34047}">
      <formula1>$CP$149:$CP$154</formula1>
    </dataValidation>
    <dataValidation type="list" allowBlank="1" showInputMessage="1" showErrorMessage="1" sqref="Q165:AE166" xr:uid="{01911068-2C2C-4D92-9882-0D46B0E5FAFF}">
      <formula1>$CQ$149:$CQ$154</formula1>
    </dataValidation>
    <dataValidation type="list" allowBlank="1" showInputMessage="1" showErrorMessage="1" sqref="AQ100:AX101" xr:uid="{36FEE7B3-B130-48E9-8F61-55910D633EA6}">
      <formula1>$CO$108:$CO$110</formula1>
    </dataValidation>
    <dataValidation type="list" allowBlank="1" showInputMessage="1" showErrorMessage="1" sqref="AQ103:AX104" xr:uid="{37E23DB9-B190-4336-A4CE-3507FC68CD4A}">
      <formula1>$CP$108:$CP$110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&amp;C版権所有：日本オーチス・エレベータ株式会社</oddFooter>
  </headerFooter>
  <rowBreaks count="1" manualBreakCount="1">
    <brk id="105" min="4" max="8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04F6844BDC94F8DD503D1089D49C3" ma:contentTypeVersion="14" ma:contentTypeDescription="Create a new document." ma:contentTypeScope="" ma:versionID="d87b97f1ac14261ca28a0624135b59f2">
  <xsd:schema xmlns:xsd="http://www.w3.org/2001/XMLSchema" xmlns:xs="http://www.w3.org/2001/XMLSchema" xmlns:p="http://schemas.microsoft.com/office/2006/metadata/properties" xmlns:ns2="51b7d497-572b-4368-9359-6cb951b22bc3" xmlns:ns3="32deb9db-f4c6-465c-89be-dd250d1cd7ff" targetNamespace="http://schemas.microsoft.com/office/2006/metadata/properties" ma:root="true" ma:fieldsID="6ff1653a10f302287e1824b7c494db99" ns2:_="" ns3:_="">
    <xsd:import namespace="51b7d497-572b-4368-9359-6cb951b22bc3"/>
    <xsd:import namespace="32deb9db-f4c6-465c-89be-dd250d1c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7d497-572b-4368-9359-6cb951b22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eb9db-f4c6-465c-89be-dd250d1cd7f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60a10c6-11f5-429c-a47c-06fc19f25e30}" ma:internalName="TaxCatchAll" ma:showField="CatchAllData" ma:web="32deb9db-f4c6-465c-89be-dd250d1cd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b7d497-572b-4368-9359-6cb951b22bc3">
      <Terms xmlns="http://schemas.microsoft.com/office/infopath/2007/PartnerControls"/>
    </lcf76f155ced4ddcb4097134ff3c332f>
    <TaxCatchAll xmlns="32deb9db-f4c6-465c-89be-dd250d1cd7ff" xsi:nil="true"/>
  </documentManagement>
</p:properties>
</file>

<file path=customXml/itemProps1.xml><?xml version="1.0" encoding="utf-8"?>
<ds:datastoreItem xmlns:ds="http://schemas.openxmlformats.org/officeDocument/2006/customXml" ds:itemID="{6A86BE17-AD1D-4772-B6C5-402AE8B15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7d497-572b-4368-9359-6cb951b22bc3"/>
    <ds:schemaRef ds:uri="32deb9db-f4c6-465c-89be-dd250d1c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DBEE48-B86A-4F40-8D4F-06B797DAA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F30A1-BCD4-4B06-AF93-C5C415B8CE22}">
  <ds:schemaRefs>
    <ds:schemaRef ds:uri="http://schemas.microsoft.com/office/2006/metadata/properties"/>
    <ds:schemaRef ds:uri="http://schemas.microsoft.com/office/infopath/2007/PartnerControls"/>
    <ds:schemaRef ds:uri="9cacca7d-bcd8-47e3-97f8-04daa82fb632"/>
    <ds:schemaRef ds:uri="51b7d497-572b-4368-9359-6cb951b22bc3"/>
    <ds:schemaRef ds:uri="32deb9db-f4c6-465c-89be-dd250d1cd7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ENNNUN-2664・2665_T</vt:lpstr>
      <vt:lpstr>'ENNNUN-2664・2665_T'!Print_Area</vt:lpstr>
      <vt:lpstr>'ENNNUN-2664・2665_T'!Print_Titles</vt:lpstr>
      <vt:lpstr>マシン型式</vt:lpstr>
      <vt:lpstr>月</vt:lpstr>
      <vt:lpstr>積載</vt:lpstr>
      <vt:lpstr>速度</vt:lpstr>
      <vt:lpstr>日</vt:lpstr>
      <vt:lpstr>年</vt:lpstr>
      <vt:lpstr>用途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shirahh</dc:creator>
  <cp:lastModifiedBy>Sato, Takayuki</cp:lastModifiedBy>
  <cp:lastPrinted>2024-06-02T23:28:06Z</cp:lastPrinted>
  <dcterms:created xsi:type="dcterms:W3CDTF">2023-06-07T07:19:53Z</dcterms:created>
  <dcterms:modified xsi:type="dcterms:W3CDTF">2024-08-23T06:08:17Z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0x01010082E04F6844BDC94F8DD503D1089D49C3</vt:lpwstr>
  </property>
  <property fmtid="{D5CDD505-2E9C-101B-9397-08002B2CF9AE}" pid="3" name="Order">
    <vt:r8>2543800</vt:r8>
  </property>
</Properties>
</file>