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664・2665/"/>
    </mc:Choice>
  </mc:AlternateContent>
  <xr:revisionPtr revIDLastSave="7" documentId="8_{6DEAD6BF-512A-4467-9165-3C929984127F}" xr6:coauthVersionLast="47" xr6:coauthVersionMax="47" xr10:uidLastSave="{DD509B58-7C92-4CBD-9630-FF3CC443DBAD}"/>
  <bookViews>
    <workbookView xWindow="-110" yWindow="-110" windowWidth="19420" windowHeight="11620" xr2:uid="{2F79EE6C-D4BB-4D2F-8F17-122B12F1A9D7}"/>
  </bookViews>
  <sheets>
    <sheet name="ENNNUN-2664・2665_T" sheetId="3" r:id="rId1"/>
  </sheets>
  <definedNames>
    <definedName name="_xlnm.Print_Area" localSheetId="0">'ENNNUN-2664・2665_T'!$E$3:$CE$168</definedName>
    <definedName name="_xlnm.Print_Titles" localSheetId="0">'ENNNUN-2664・2665_T'!$17:$21</definedName>
    <definedName name="マシン型式">'ENNNUN-2664・2665_T'!$CR$22:$CR$35</definedName>
    <definedName name="型式">#REF!</definedName>
    <definedName name="月">'ENNNUN-2664・2665_T'!$CN$22:$CN$34</definedName>
    <definedName name="仕様">#REF!</definedName>
    <definedName name="積載">'ENNNUN-2664・2665_T'!$CP$22:$CP$31</definedName>
    <definedName name="積載量">#REF!</definedName>
    <definedName name="速度">'ENNNUN-2664・2665_T'!$CQ$22:$CQ$28</definedName>
    <definedName name="大臣認定">#REF!</definedName>
    <definedName name="定格速度">#REF!</definedName>
    <definedName name="日">'ENNNUN-2664・2665_T'!$CO$22:$CO$53</definedName>
    <definedName name="年">'ENNNUN-2664・2665_T'!$CM$22:$CM$55</definedName>
    <definedName name="用途">'ENNNUN-2664・2665_T'!$CO$10:$CO$13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111" i="3" l="1"/>
  <c r="BT111" i="3"/>
  <c r="AX119" i="3" l="1"/>
  <c r="BM65" i="3" l="1"/>
  <c r="CO75" i="3" s="1"/>
  <c r="BM63" i="3"/>
  <c r="CO72" i="3" s="1"/>
  <c r="CP109" i="3"/>
  <c r="CP108" i="3"/>
  <c r="CO108" i="3"/>
  <c r="CP61" i="3"/>
  <c r="CO61" i="3"/>
  <c r="CQ61" i="3"/>
  <c r="CN61" i="3"/>
  <c r="CM61" i="3"/>
  <c r="BM46" i="3"/>
  <c r="CM65" i="3"/>
  <c r="CM63" i="3"/>
  <c r="H165" i="3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/>
  <c r="BT142" i="3"/>
  <c r="BT116" i="3"/>
  <c r="CP100" i="3"/>
  <c r="CO100" i="3"/>
  <c r="CN100" i="3"/>
  <c r="CM100" i="3"/>
  <c r="CP97" i="3"/>
  <c r="BM86" i="3"/>
  <c r="CO85" i="3"/>
  <c r="CO97" i="3"/>
  <c r="CN97" i="3"/>
  <c r="CM97" i="3"/>
  <c r="CN88" i="3"/>
  <c r="CM88" i="3"/>
  <c r="CN85" i="3"/>
  <c r="CM85" i="3"/>
  <c r="CN82" i="3"/>
  <c r="CM82" i="3"/>
  <c r="BM88" i="3"/>
  <c r="CO88" i="3"/>
  <c r="CN75" i="3"/>
  <c r="CM75" i="3"/>
  <c r="CN72" i="3"/>
  <c r="CM72" i="3"/>
  <c r="CN69" i="3"/>
  <c r="CM69" i="3"/>
  <c r="DG64" i="3"/>
  <c r="DF64" i="3"/>
  <c r="DE64" i="3"/>
  <c r="CR100" i="3"/>
  <c r="CR97" i="3"/>
  <c r="CB142" i="3"/>
  <c r="CQ100" i="3"/>
  <c r="CQ97" i="3"/>
  <c r="CS97" i="3"/>
  <c r="CP88" i="3"/>
  <c r="CP85" i="3"/>
  <c r="CQ85" i="3"/>
  <c r="CQ88" i="3"/>
  <c r="CS100" i="3"/>
  <c r="CN102" i="3"/>
  <c r="CB91" i="3"/>
  <c r="CP90" i="3"/>
  <c r="CQ90" i="3"/>
  <c r="CB68" i="3"/>
  <c r="CB33" i="3"/>
  <c r="BT91" i="3"/>
  <c r="BT68" i="3"/>
  <c r="BX68" i="3"/>
  <c r="BT33" i="3"/>
  <c r="BX33" i="3"/>
  <c r="BC5" i="3"/>
  <c r="DD64" i="3" s="1"/>
  <c r="BI100" i="3"/>
  <c r="BI103" i="3"/>
  <c r="BI95" i="3"/>
  <c r="BI93" i="3"/>
  <c r="CB132" i="3"/>
  <c r="BT132" i="3"/>
  <c r="CB126" i="3"/>
  <c r="BT126" i="3"/>
  <c r="CB116" i="3"/>
  <c r="BT22" i="3"/>
  <c r="CB22" i="3"/>
  <c r="DI64" i="3" l="1" a="1"/>
  <c r="DI64" i="3" s="1"/>
  <c r="AT25" i="3" s="1"/>
  <c r="CP75" i="3"/>
  <c r="CQ75" i="3"/>
  <c r="CP72" i="3"/>
  <c r="CQ72" i="3"/>
  <c r="DL64" i="3" a="1"/>
  <c r="DL64" i="3" s="1"/>
  <c r="DK64" i="3" a="1"/>
  <c r="DK64" i="3" s="1"/>
  <c r="CP77" i="3" l="1"/>
  <c r="CQ77" i="3"/>
  <c r="CB49" i="3" s="1"/>
  <c r="BX49" i="3" l="1"/>
  <c r="BT4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Q12" authorId="0" shapeId="0" xr:uid="{DFFEBB04-0335-45DC-B101-7DCA6184999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マシンタイプを選択
DBGP-1B型をP04Cで適用している場合
450Kg-45m/m 450Kg-60m/mについては、1.5T-L 1.5T-Hがあるため注意
上記以外については
末尾L・・・45m/m 60m/m
末尾H・・・90m/m 105m/m
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Q100" authorId="2" shapeId="0" xr:uid="{0A324164-53F5-4AF9-BFF0-D0A845C071F7}">
      <text>
        <r>
          <rPr>
            <sz val="9"/>
            <color indexed="81"/>
            <rFont val="MS P ゴシック"/>
            <family val="3"/>
            <charset val="128"/>
          </rPr>
          <t>ﾘｽﾄから選択する
ENNNUN-2664/2665　DBP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Q103" authorId="2" shapeId="0" xr:uid="{5145FF0C-4FBF-4FA6-942C-9264A9F60097}">
      <text>
        <r>
          <rPr>
            <sz val="9"/>
            <color indexed="81"/>
            <rFont val="MS P ゴシック"/>
            <family val="3"/>
            <charset val="128"/>
          </rPr>
          <t>ﾘｽﾄから選択する
ENNNUN-2664/2665
・ｲﾝﾊﾞｰﾀｰ 21341AAN型　CZ
・ｲﾝﾊﾞｰﾀｰ 21341AAS型　S1,S2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BI142" authorId="2" shapeId="0" xr:uid="{47531089-E949-408F-AAB2-CD7832ABBBAB}">
      <text>
        <r>
          <rPr>
            <b/>
            <sz val="9"/>
            <color indexed="81"/>
            <rFont val="MS P ゴシック"/>
            <family val="3"/>
            <charset val="128"/>
          </rPr>
          <t>固定式/可動式を選択する
P07B 固定式
P04B・P04C・Y09A　固定式/可動式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<sst xmlns="http://schemas.openxmlformats.org/spreadsheetml/2006/main" count="690" uniqueCount="246">
  <si>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</si>
  <si>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</si>
  <si>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</si>
  <si>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</si>
  <si>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</si>
  <si>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</si>
  <si>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</si>
  <si>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</si>
  <si>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</si>
  <si>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</si>
  <si>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</si>
  <si>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</si>
  <si>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</si>
  <si>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</si>
  <si>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</si>
  <si>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</si>
  <si>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</si>
  <si>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</si>
  <si>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</si>
  <si>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</si>
  <si>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</si>
  <si>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</si>
  <si>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</si>
  <si>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</si>
  <si>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</si>
  <si>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</si>
  <si>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</si>
  <si>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</si>
  <si>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</si>
  <si>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</si>
  <si>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</si>
  <si>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</si>
  <si>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</si>
  <si>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</si>
  <si>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</si>
  <si>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</si>
  <si>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</si>
  <si>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</si>
  <si>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</si>
  <si>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</si>
  <si>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</si>
  <si>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</si>
  <si>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</si>
  <si>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</si>
  <si>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</si>
  <si>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</si>
  <si>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</si>
  <si>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</si>
  <si>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</si>
  <si>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</si>
  <si>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</si>
  <si>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</si>
  <si>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</si>
  <si>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</si>
  <si>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</si>
  <si>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</si>
  <si>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</si>
  <si>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</si>
  <si>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</si>
  <si>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</si>
  <si>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</si>
  <si>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</si>
  <si>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</si>
  <si>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</si>
  <si>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</si>
  <si>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</si>
  <si>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</si>
  <si>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</si>
  <si>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</si>
  <si>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</si>
  <si>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</si>
  <si>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</si>
  <si>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</si>
  <si>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</si>
  <si>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</si>
  <si>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</si>
  <si>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</si>
  <si>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</si>
  <si>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</si>
  <si>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</si>
  <si>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規定位置（各床±75mm）で動作しないこと。</t>
    <rPh sb="0" eb="2">
      <t>キテイ</t>
    </rPh>
    <rPh sb="2" eb="4">
      <t>イチ</t>
    </rPh>
    <rPh sb="5" eb="7">
      <t>カクユカ</t>
    </rPh>
    <rPh sb="14" eb="16">
      <t>ドウサ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</si>
  <si>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</si>
  <si>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</si>
  <si>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</si>
  <si>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</si>
  <si>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</si>
  <si>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</si>
  <si>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規定寸法（固定式:675mm又は可動式:750mm)未満であること。</t>
    <rPh sb="0" eb="2">
      <t>キテイ</t>
    </rPh>
    <rPh sb="2" eb="4">
      <t>スンポウ</t>
    </rPh>
    <rPh sb="5" eb="8">
      <t>コテイシキ</t>
    </rPh>
    <rPh sb="14" eb="15">
      <t>マタ</t>
    </rPh>
    <rPh sb="16" eb="19">
      <t>カドウシキ</t>
    </rPh>
    <rPh sb="26" eb="28">
      <t>ミマン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</si>
  <si>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</si>
  <si>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</si>
  <si>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</si>
  <si>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</si>
  <si>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</si>
  <si>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</si>
  <si>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</si>
  <si>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</si>
  <si>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</si>
  <si>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</si>
  <si>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</si>
  <si>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</si>
  <si>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</si>
  <si>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</si>
  <si>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</si>
  <si>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</si>
  <si>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</si>
  <si>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</si>
  <si>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</si>
  <si>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</si>
  <si>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</si>
  <si>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</si>
  <si>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</si>
  <si>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</si>
  <si>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</si>
  <si>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</si>
  <si>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</si>
  <si>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</si>
  <si>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</si>
  <si>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</si>
  <si>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</si>
  <si>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</si>
  <si>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</si>
  <si>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</si>
  <si>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</si>
  <si>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</si>
  <si>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</si>
  <si>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</si>
  <si>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</si>
  <si>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</si>
  <si>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</si>
  <si>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</si>
  <si>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</si>
  <si>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</si>
  <si>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</si>
  <si>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</si>
  <si>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</si>
  <si>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</si>
  <si>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</si>
  <si>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</si>
  <si>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</si>
  <si>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</si>
  <si>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</si>
  <si>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</si>
  <si>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</si>
  <si>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</si>
  <si>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</si>
  <si>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</si>
  <si>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</si>
  <si>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</si>
  <si>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</si>
  <si>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</si>
  <si>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</si>
  <si>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</si>
  <si>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</si>
  <si>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JAA31414MAA</t>
    <phoneticPr fontId="2"/>
  </si>
  <si>
    <t>ENNNUN-2665</t>
    <phoneticPr fontId="2"/>
  </si>
  <si>
    <t>JAA31414NAA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</si>
  <si>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</si>
  <si>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</si>
  <si>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</si>
  <si>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</si>
  <si>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</si>
  <si>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</si>
  <si>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</si>
  <si>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</si>
  <si>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</si>
  <si>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</si>
  <si>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</si>
  <si>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</si>
  <si>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</si>
  <si>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</si>
  <si>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</si>
  <si>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</si>
  <si>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</si>
  <si>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</si>
  <si>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</si>
  <si>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</si>
  <si>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</si>
  <si>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</si>
  <si>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</si>
  <si>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</si>
  <si>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</si>
  <si>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</si>
  <si>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</si>
  <si>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</si>
  <si>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</si>
  <si>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</si>
  <si>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</si>
  <si>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</si>
  <si>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</si>
  <si>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</si>
  <si>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</si>
  <si>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</si>
  <si>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</si>
  <si>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</si>
  <si>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</si>
  <si>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</si>
  <si>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</si>
  <si>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</si>
  <si>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</si>
  <si>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</si>
  <si>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</si>
  <si>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</si>
  <si>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</si>
  <si>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</si>
  <si>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</si>
  <si>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</si>
  <si>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</si>
  <si>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</si>
  <si>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</si>
  <si>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</si>
  <si>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</si>
  <si>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</si>
  <si>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</si>
  <si>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</si>
  <si>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</si>
  <si>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</si>
  <si>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</si>
  <si>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</si>
  <si>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</si>
  <si>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</si>
  <si>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</si>
  <si>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</si>
  <si>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</si>
  <si>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</si>
  <si>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</si>
  <si>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?</t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</si>
  <si>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</si>
  <si>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</si>
  <si>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</si>
  <si>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</si>
  <si>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</si>
  <si>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</si>
  <si>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</si>
  <si>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</si>
  <si>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</si>
  <si>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発行 :令和　6 年　2 月　5 日Ver.1S</t>
    <rPh sb="4" eb="5">
      <t>レイ</t>
    </rPh>
    <rPh sb="5" eb="6">
      <t>ワ</t>
    </rPh>
    <phoneticPr fontId="2"/>
  </si>
  <si>
    <t>測定値が『規定値-前回からの変化量』を超えること。（要重点点検）</t>
    <phoneticPr fontId="2"/>
  </si>
  <si>
    <t>測定値が『規定値＋前回からの変化量』未満であること（要重点点検）</t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</si>
  <si>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</si>
  <si>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JAA26807CEZ184</t>
    <phoneticPr fontId="2"/>
  </si>
  <si>
    <t>JAA26807CEZ484</t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</si>
  <si>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</si>
  <si>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ENNNUN-2664</t>
  </si>
  <si>
    <t>1.5T-L</t>
  </si>
  <si>
    <t>S1,S2</t>
  </si>
  <si>
    <t>DBP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</si>
</sst>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11"/>
      <color theme="0"/>
      <name val="ＭＳ Ｐゴシック"/>
      <family val="3"/>
      <charset val="128"/>
    </font>
    <font>
      <u/>
      <sz val="16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48" xfId="0" applyFont="1" applyBorder="1">
      <alignment vertical="center"/>
    </xf>
    <xf numFmtId="0" fontId="13" fillId="0" borderId="48" xfId="0" applyFont="1" applyBorder="1">
      <alignment vertical="center"/>
    </xf>
    <xf numFmtId="3" fontId="14" fillId="0" borderId="48" xfId="0" applyNumberFormat="1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5" fillId="0" borderId="48" xfId="0" applyFont="1" applyBorder="1">
      <alignment vertical="center"/>
    </xf>
    <xf numFmtId="3" fontId="15" fillId="0" borderId="48" xfId="0" applyNumberFormat="1" applyFont="1" applyBorder="1">
      <alignment vertical="center"/>
    </xf>
    <xf numFmtId="0" fontId="16" fillId="0" borderId="48" xfId="0" applyFont="1" applyBorder="1">
      <alignment vertical="center"/>
    </xf>
    <xf numFmtId="3" fontId="15" fillId="2" borderId="48" xfId="0" applyNumberFormat="1" applyFont="1" applyFill="1" applyBorder="1">
      <alignment vertical="center"/>
    </xf>
    <xf numFmtId="0" fontId="17" fillId="0" borderId="48" xfId="0" applyFont="1" applyBorder="1">
      <alignment vertical="center"/>
    </xf>
    <xf numFmtId="0" fontId="18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4" fillId="0" borderId="40" xfId="0" applyFont="1" applyBorder="1">
      <alignment vertical="center"/>
    </xf>
    <xf numFmtId="0" fontId="15" fillId="0" borderId="51" xfId="0" applyFont="1" applyBorder="1">
      <alignment vertical="center"/>
    </xf>
    <xf numFmtId="0" fontId="14" fillId="0" borderId="51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2" xfId="0" applyFont="1" applyBorder="1">
      <alignment vertical="center"/>
    </xf>
    <xf numFmtId="178" fontId="16" fillId="0" borderId="48" xfId="0" applyNumberFormat="1" applyFont="1" applyBorder="1">
      <alignment vertical="center"/>
    </xf>
    <xf numFmtId="0" fontId="16" fillId="0" borderId="48" xfId="0" applyFont="1" applyBorder="1" applyAlignment="1">
      <alignment vertical="center" wrapText="1"/>
    </xf>
    <xf numFmtId="178" fontId="16" fillId="0" borderId="48" xfId="0" applyNumberFormat="1" applyFont="1" applyBorder="1" applyAlignment="1">
      <alignment vertical="center" wrapText="1"/>
    </xf>
    <xf numFmtId="0" fontId="16" fillId="0" borderId="49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7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49" xfId="0" applyFont="1" applyBorder="1" applyAlignment="1">
      <alignment vertical="center" wrapText="1"/>
    </xf>
    <xf numFmtId="0" fontId="16" fillId="0" borderId="38" xfId="0" applyFont="1" applyBorder="1">
      <alignment vertical="center"/>
    </xf>
    <xf numFmtId="0" fontId="16" fillId="0" borderId="40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48" xfId="0" applyFont="1" applyBorder="1" applyAlignment="1">
      <alignment horizontal="left" vertical="center" wrapText="1"/>
    </xf>
    <xf numFmtId="178" fontId="16" fillId="0" borderId="48" xfId="0" applyNumberFormat="1" applyFont="1" applyBorder="1" applyAlignment="1">
      <alignment horizontal="left" vertical="center" wrapText="1"/>
    </xf>
    <xf numFmtId="0" fontId="16" fillId="0" borderId="50" xfId="0" applyFont="1" applyBorder="1">
      <alignment vertical="center"/>
    </xf>
    <xf numFmtId="0" fontId="16" fillId="0" borderId="48" xfId="0" applyFont="1" applyBorder="1" applyAlignment="1">
      <alignment horizontal="center" vertical="center"/>
    </xf>
    <xf numFmtId="0" fontId="15" fillId="0" borderId="40" xfId="0" applyFont="1" applyBorder="1">
      <alignment vertical="center"/>
    </xf>
    <xf numFmtId="49" fontId="14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5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3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0" fontId="21" fillId="0" borderId="0" xfId="0" applyFont="1">
      <alignment vertical="center"/>
    </xf>
    <xf numFmtId="0" fontId="7" fillId="0" borderId="2" xfId="0" applyFont="1" applyBorder="1" applyAlignment="1" applyProtection="1">
      <alignment horizontal="left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79" fontId="5" fillId="0" borderId="6" xfId="0" applyNumberFormat="1" applyFont="1" applyBorder="1" applyProtection="1">
      <alignment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locked="0" hidden="1"/>
    </xf>
    <xf numFmtId="177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177" fontId="22" fillId="0" borderId="0" xfId="0" applyNumberFormat="1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textRotation="255"/>
    </xf>
    <xf numFmtId="176" fontId="22" fillId="0" borderId="0" xfId="0" applyNumberFormat="1" applyFont="1" applyAlignment="1">
      <alignment horizontal="left" vertical="center"/>
    </xf>
    <xf numFmtId="176" fontId="22" fillId="0" borderId="0" xfId="0" applyNumberFormat="1" applyFont="1" applyAlignment="1" applyProtection="1">
      <alignment horizontal="left" vertical="center"/>
      <protection locked="0"/>
    </xf>
    <xf numFmtId="176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wrapText="1"/>
    </xf>
    <xf numFmtId="0" fontId="24" fillId="0" borderId="0" xfId="0" applyFont="1" applyAlignment="1"/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shrinkToFit="1"/>
    </xf>
    <xf numFmtId="177" fontId="22" fillId="0" borderId="0" xfId="0" applyNumberFormat="1" applyFont="1" applyAlignment="1" applyProtection="1">
      <alignment horizontal="center" vertical="center" shrinkToFit="1"/>
      <protection locked="0"/>
    </xf>
    <xf numFmtId="0" fontId="22" fillId="0" borderId="0" xfId="0" applyFont="1" applyAlignment="1"/>
    <xf numFmtId="0" fontId="19" fillId="0" borderId="0" xfId="0" applyFont="1" applyAlignme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7" fontId="22" fillId="0" borderId="0" xfId="0" applyNumberFormat="1" applyFont="1" applyAlignment="1">
      <alignment horizontal="center" vertical="center"/>
    </xf>
    <xf numFmtId="0" fontId="25" fillId="0" borderId="0" xfId="0" applyFont="1">
      <alignment vertical="center"/>
    </xf>
    <xf numFmtId="177" fontId="19" fillId="0" borderId="0" xfId="0" applyNumberFormat="1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textRotation="255" shrinkToFit="1"/>
    </xf>
    <xf numFmtId="0" fontId="26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6" fillId="0" borderId="3" xfId="0" applyFont="1" applyBorder="1" applyAlignment="1" applyProtection="1">
      <alignment horizontal="left" vertical="center" wrapText="1"/>
      <protection hidden="1"/>
    </xf>
    <xf numFmtId="0" fontId="16" fillId="0" borderId="2" xfId="0" applyFont="1" applyBorder="1" applyAlignment="1" applyProtection="1">
      <alignment horizontal="left" vertical="center" wrapText="1"/>
      <protection hidden="1"/>
    </xf>
    <xf numFmtId="0" fontId="16" fillId="0" borderId="4" xfId="0" applyFont="1" applyBorder="1" applyAlignment="1" applyProtection="1">
      <alignment horizontal="left" vertical="center" wrapText="1"/>
      <protection hidden="1"/>
    </xf>
    <xf numFmtId="0" fontId="16" fillId="0" borderId="5" xfId="0" applyFont="1" applyBorder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center" wrapText="1"/>
      <protection hidden="1"/>
    </xf>
    <xf numFmtId="0" fontId="16" fillId="0" borderId="6" xfId="0" applyFont="1" applyBorder="1" applyAlignment="1" applyProtection="1">
      <alignment horizontal="left" vertical="center" wrapText="1"/>
      <protection hidden="1"/>
    </xf>
    <xf numFmtId="0" fontId="16" fillId="0" borderId="7" xfId="0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left" vertical="center" wrapText="1"/>
      <protection hidden="1"/>
    </xf>
    <xf numFmtId="0" fontId="16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/>
      <protection locked="0"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19" fillId="0" borderId="26" xfId="0" applyFont="1" applyBorder="1" applyAlignment="1" applyProtection="1">
      <alignment horizontal="center" vertical="center"/>
      <protection hidden="1"/>
    </xf>
    <xf numFmtId="0" fontId="19" fillId="0" borderId="26" xfId="0" applyFont="1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176" fontId="19" fillId="0" borderId="0" xfId="0" applyNumberFormat="1" applyFont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textRotation="255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16" fillId="0" borderId="5" xfId="0" applyFont="1" applyBorder="1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16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 shrinkToFit="1"/>
      <protection hidden="1"/>
    </xf>
    <xf numFmtId="0" fontId="0" fillId="0" borderId="0" xfId="0" applyAlignment="1">
      <alignment vertical="center" shrinkToFit="1"/>
    </xf>
    <xf numFmtId="0" fontId="0" fillId="0" borderId="1" xfId="0" applyBorder="1" applyAlignment="1" applyProtection="1">
      <alignment vertical="center" shrinkToFit="1"/>
      <protection hidden="1"/>
    </xf>
    <xf numFmtId="0" fontId="0" fillId="0" borderId="1" xfId="0" applyBorder="1" applyAlignment="1">
      <alignment vertical="center" shrinkToFit="1"/>
    </xf>
    <xf numFmtId="0" fontId="5" fillId="0" borderId="5" xfId="0" applyFont="1" applyBorder="1" applyAlignment="1" applyProtection="1">
      <alignment horizontal="center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topLeftCell="A59" zoomScaleNormal="100" zoomScaleSheetLayoutView="100" workbookViewId="0">
      <selection activeCell="AZ103" sqref="AZ103:BD104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2" customWidth="1"/>
    <col min="88" max="88" width="5.6328125" style="1" customWidth="1"/>
    <col min="89" max="105" width="5.6328125" style="7" hidden="1" customWidth="1"/>
    <col min="106" max="106" width="5.6328125" style="11" hidden="1" customWidth="1"/>
    <col min="107" max="107" width="5.6328125" style="23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96" t="s">
        <v>0</v>
      </c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</row>
    <row r="4" spans="5:109" ht="8.15" customHeight="1"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DD4" s="14" t="s">
        <v>137</v>
      </c>
      <c r="DE4" s="14" t="s">
        <v>143</v>
      </c>
    </row>
    <row r="5" spans="5:109" ht="8.15" customHeight="1">
      <c r="E5" s="52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  <c r="S5" s="54"/>
      <c r="T5" s="54"/>
      <c r="U5" s="54"/>
      <c r="V5" s="54"/>
      <c r="W5" s="197" t="s">
        <v>88</v>
      </c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214" t="s">
        <v>242</v>
      </c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197" t="s">
        <v>90</v>
      </c>
      <c r="AU5" s="197"/>
      <c r="AV5" s="197"/>
      <c r="AW5" s="197"/>
      <c r="AX5" s="197"/>
      <c r="AY5" s="197"/>
      <c r="AZ5" s="197"/>
      <c r="BA5" s="197"/>
      <c r="BB5" s="197"/>
      <c r="BC5" s="197" t="str">
        <f>IF(OR(AH5="認定番号",AH5=""),"？",VLOOKUP(AH5,CS22:CT29,2,FALSE))</f>
        <v>DBGP-1B</v>
      </c>
      <c r="BD5" s="197"/>
      <c r="BE5" s="197"/>
      <c r="BF5" s="197"/>
      <c r="BG5" s="197"/>
      <c r="BH5" s="197"/>
      <c r="BI5" s="197"/>
      <c r="BJ5" s="197"/>
      <c r="BK5" s="197"/>
      <c r="BL5" s="197"/>
      <c r="BM5" s="197" t="s">
        <v>103</v>
      </c>
      <c r="BN5" s="197"/>
      <c r="BO5" s="197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3"/>
      <c r="DD5" s="14" t="s">
        <v>133</v>
      </c>
      <c r="DE5" s="16" t="s">
        <v>161</v>
      </c>
    </row>
    <row r="6" spans="5:109" ht="8.15" customHeight="1"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4"/>
      <c r="Q6" s="54"/>
      <c r="R6" s="54"/>
      <c r="S6" s="54"/>
      <c r="T6" s="54"/>
      <c r="U6" s="54"/>
      <c r="V6" s="54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3"/>
      <c r="DD6" s="14" t="s">
        <v>134</v>
      </c>
      <c r="DE6" s="16" t="s">
        <v>162</v>
      </c>
    </row>
    <row r="7" spans="5:109" ht="8.15" customHeight="1">
      <c r="E7" s="55"/>
      <c r="F7" s="55"/>
      <c r="G7" s="55"/>
      <c r="H7" s="55"/>
      <c r="I7" s="55"/>
      <c r="J7" s="55"/>
      <c r="K7" s="55"/>
      <c r="L7" s="55"/>
      <c r="M7" s="55"/>
      <c r="N7" s="55"/>
      <c r="O7" s="53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3"/>
      <c r="BZ7" s="53"/>
      <c r="CA7" s="53"/>
      <c r="CB7" s="53"/>
      <c r="CC7" s="53"/>
      <c r="CD7" s="53"/>
      <c r="CE7" s="53"/>
      <c r="DD7" s="14" t="s">
        <v>135</v>
      </c>
      <c r="DE7" s="16" t="s">
        <v>163</v>
      </c>
    </row>
    <row r="8" spans="5:109" ht="8.15" customHeight="1"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22" t="s">
        <v>91</v>
      </c>
      <c r="AL8" s="522"/>
      <c r="AM8" s="522"/>
      <c r="AN8" s="522"/>
      <c r="AO8" s="522"/>
      <c r="AP8" s="522"/>
      <c r="AQ8" s="205">
        <v>600</v>
      </c>
      <c r="AR8" s="205"/>
      <c r="AS8" s="205"/>
      <c r="AT8" s="205"/>
      <c r="AU8" s="205"/>
      <c r="AV8" s="198" t="s">
        <v>93</v>
      </c>
      <c r="AW8" s="198"/>
      <c r="AX8" s="198"/>
      <c r="AY8" s="198"/>
      <c r="AZ8" s="198"/>
      <c r="BA8" s="55"/>
      <c r="BB8" s="55"/>
      <c r="BC8" s="200"/>
      <c r="BD8" s="200"/>
      <c r="BE8" s="200"/>
      <c r="BF8" s="200"/>
      <c r="BG8" s="200"/>
      <c r="BH8" s="201"/>
      <c r="BI8" s="201"/>
      <c r="BJ8" s="201"/>
      <c r="BK8" s="201"/>
      <c r="BL8" s="201"/>
      <c r="BM8" s="201"/>
      <c r="BN8" s="201"/>
      <c r="BO8" s="68"/>
      <c r="BP8" s="68"/>
      <c r="BQ8" s="68"/>
      <c r="BR8" s="68"/>
      <c r="BS8" s="68"/>
      <c r="BT8" s="68"/>
      <c r="BU8" s="68"/>
      <c r="BV8" s="68"/>
      <c r="BW8" s="55"/>
      <c r="BX8" s="55"/>
      <c r="BY8" s="55"/>
      <c r="BZ8" s="55"/>
      <c r="CA8" s="55"/>
      <c r="CB8" s="55"/>
      <c r="CC8" s="55"/>
      <c r="CD8" s="55"/>
      <c r="CE8" s="55"/>
      <c r="DD8" s="14" t="s">
        <v>136</v>
      </c>
      <c r="DE8" s="16" t="s">
        <v>164</v>
      </c>
    </row>
    <row r="9" spans="5:109" ht="8.15" customHeight="1"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57"/>
      <c r="AJ9" s="57"/>
      <c r="AK9" s="552"/>
      <c r="AL9" s="552"/>
      <c r="AM9" s="552"/>
      <c r="AN9" s="552"/>
      <c r="AO9" s="552"/>
      <c r="AP9" s="552"/>
      <c r="AQ9" s="206"/>
      <c r="AR9" s="206"/>
      <c r="AS9" s="206"/>
      <c r="AT9" s="206"/>
      <c r="AU9" s="206"/>
      <c r="AV9" s="199"/>
      <c r="AW9" s="199"/>
      <c r="AX9" s="199"/>
      <c r="AY9" s="199"/>
      <c r="AZ9" s="199"/>
      <c r="BA9" s="58"/>
      <c r="BB9" s="53"/>
      <c r="BC9" s="200"/>
      <c r="BD9" s="200"/>
      <c r="BE9" s="200"/>
      <c r="BF9" s="200"/>
      <c r="BG9" s="200"/>
      <c r="BH9" s="201"/>
      <c r="BI9" s="201"/>
      <c r="BJ9" s="201"/>
      <c r="BK9" s="201"/>
      <c r="BL9" s="201"/>
      <c r="BM9" s="201"/>
      <c r="BN9" s="201"/>
      <c r="BO9" s="68"/>
      <c r="BP9" s="68"/>
      <c r="BQ9" s="68"/>
      <c r="BR9" s="68"/>
      <c r="BS9" s="68"/>
      <c r="BT9" s="68"/>
      <c r="BU9" s="68"/>
      <c r="BV9" s="68"/>
      <c r="BW9" s="55"/>
      <c r="BX9" s="55"/>
      <c r="BY9" s="55"/>
      <c r="BZ9" s="55"/>
      <c r="CA9" s="55"/>
      <c r="CB9" s="55"/>
      <c r="CC9" s="55"/>
      <c r="CD9" s="55"/>
      <c r="CE9" s="55"/>
      <c r="DD9" s="14" t="s">
        <v>138</v>
      </c>
    </row>
    <row r="10" spans="5:109" ht="8.15" customHeight="1">
      <c r="E10" s="57"/>
      <c r="F10" s="210" t="s">
        <v>95</v>
      </c>
      <c r="G10" s="210"/>
      <c r="H10" s="210"/>
      <c r="I10" s="210"/>
      <c r="J10" s="210"/>
      <c r="K10" s="210"/>
      <c r="L10" s="210"/>
      <c r="M10" s="210"/>
      <c r="N10" s="210"/>
      <c r="O10" s="210"/>
      <c r="P10" s="212" t="s">
        <v>96</v>
      </c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57"/>
      <c r="AJ10" s="57"/>
      <c r="AK10" s="202" t="s">
        <v>97</v>
      </c>
      <c r="AL10" s="203"/>
      <c r="AM10" s="203"/>
      <c r="AN10" s="203"/>
      <c r="AO10" s="203"/>
      <c r="AP10" s="203"/>
      <c r="AQ10" s="205">
        <v>45</v>
      </c>
      <c r="AR10" s="205"/>
      <c r="AS10" s="205"/>
      <c r="AT10" s="205"/>
      <c r="AU10" s="205"/>
      <c r="AV10" s="207" t="s">
        <v>217</v>
      </c>
      <c r="AW10" s="207"/>
      <c r="AX10" s="207"/>
      <c r="AY10" s="207"/>
      <c r="AZ10" s="207"/>
      <c r="BA10" s="58"/>
      <c r="BB10" s="69"/>
      <c r="BC10" s="59"/>
      <c r="BD10" s="59"/>
      <c r="BE10" s="59"/>
      <c r="BF10" s="59"/>
      <c r="BG10" s="59"/>
      <c r="BH10" s="209"/>
      <c r="BI10" s="209"/>
      <c r="BJ10" s="209"/>
      <c r="BK10" s="209"/>
      <c r="BL10" s="209"/>
      <c r="BM10" s="209"/>
      <c r="BN10" s="20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O10" s="9" t="s">
        <v>144</v>
      </c>
      <c r="DD10" s="14" t="s">
        <v>139</v>
      </c>
    </row>
    <row r="11" spans="5:109" ht="8.15" customHeight="1">
      <c r="E11" s="57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3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57"/>
      <c r="AJ11" s="57"/>
      <c r="AK11" s="204"/>
      <c r="AL11" s="204"/>
      <c r="AM11" s="204"/>
      <c r="AN11" s="204"/>
      <c r="AO11" s="204"/>
      <c r="AP11" s="204"/>
      <c r="AQ11" s="206"/>
      <c r="AR11" s="206"/>
      <c r="AS11" s="206"/>
      <c r="AT11" s="206"/>
      <c r="AU11" s="206"/>
      <c r="AV11" s="208"/>
      <c r="AW11" s="208"/>
      <c r="AX11" s="208"/>
      <c r="AY11" s="208"/>
      <c r="AZ11" s="208"/>
      <c r="BA11" s="53"/>
      <c r="BB11" s="53"/>
      <c r="BC11" s="59"/>
      <c r="BD11" s="59"/>
      <c r="BE11" s="59"/>
      <c r="BF11" s="59"/>
      <c r="BG11" s="59"/>
      <c r="BH11" s="209"/>
      <c r="BI11" s="209"/>
      <c r="BJ11" s="209"/>
      <c r="BK11" s="209"/>
      <c r="BL11" s="209"/>
      <c r="BM11" s="209"/>
      <c r="BN11" s="20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O11" s="9" t="s">
        <v>146</v>
      </c>
      <c r="DD11" s="8"/>
    </row>
    <row r="12" spans="5:109" ht="8.15" customHeight="1">
      <c r="E12" s="57"/>
      <c r="F12" s="532" t="s">
        <v>99</v>
      </c>
      <c r="G12" s="532"/>
      <c r="H12" s="532"/>
      <c r="I12" s="532"/>
      <c r="J12" s="532"/>
      <c r="K12" s="532"/>
      <c r="L12" s="532"/>
      <c r="M12" s="532"/>
      <c r="N12" s="532"/>
      <c r="O12" s="532"/>
      <c r="P12" s="212" t="s">
        <v>96</v>
      </c>
      <c r="Q12" s="524"/>
      <c r="R12" s="524"/>
      <c r="S12" s="524"/>
      <c r="T12" s="524"/>
      <c r="U12" s="524"/>
      <c r="V12" s="524"/>
      <c r="W12" s="524"/>
      <c r="X12" s="524"/>
      <c r="Y12" s="524"/>
      <c r="Z12" s="524"/>
      <c r="AA12" s="524"/>
      <c r="AB12" s="524"/>
      <c r="AC12" s="524"/>
      <c r="AD12" s="524"/>
      <c r="AE12" s="524"/>
      <c r="AF12" s="524"/>
      <c r="AG12" s="524"/>
      <c r="AH12" s="524"/>
      <c r="AI12" s="57"/>
      <c r="AJ12" s="57"/>
      <c r="AK12" s="521" t="s">
        <v>100</v>
      </c>
      <c r="AL12" s="521"/>
      <c r="AM12" s="521"/>
      <c r="AN12" s="521"/>
      <c r="AO12" s="521"/>
      <c r="AP12" s="521"/>
      <c r="AQ12" s="523" t="s">
        <v>243</v>
      </c>
      <c r="AR12" s="523"/>
      <c r="AS12" s="523"/>
      <c r="AT12" s="523"/>
      <c r="AU12" s="523"/>
      <c r="AV12" s="523"/>
      <c r="AW12" s="523"/>
      <c r="AX12" s="523"/>
      <c r="AY12" s="523"/>
      <c r="AZ12" s="523"/>
      <c r="BA12" s="59"/>
      <c r="BB12" s="59"/>
      <c r="BC12" s="59"/>
      <c r="BD12" s="59"/>
      <c r="BE12" s="59"/>
      <c r="BF12" s="59"/>
      <c r="BG12" s="59"/>
      <c r="BH12" s="400" t="s">
        <v>235</v>
      </c>
      <c r="BI12" s="400"/>
      <c r="BJ12" s="400"/>
      <c r="BK12" s="400"/>
      <c r="BL12" s="400"/>
      <c r="BM12" s="400"/>
      <c r="BN12" s="400"/>
      <c r="BO12" s="400"/>
      <c r="BP12" s="400"/>
      <c r="BQ12" s="400"/>
      <c r="BR12" s="400"/>
      <c r="BS12" s="400"/>
      <c r="BT12" s="400"/>
      <c r="BU12" s="400"/>
      <c r="BV12" s="400"/>
      <c r="BW12" s="400"/>
      <c r="BX12" s="400"/>
      <c r="BY12" s="400"/>
      <c r="BZ12" s="400"/>
      <c r="CA12" s="400"/>
      <c r="CB12" s="400"/>
      <c r="CC12" s="400"/>
      <c r="CD12" s="400"/>
      <c r="CE12" s="400"/>
      <c r="CO12" s="9" t="s">
        <v>147</v>
      </c>
      <c r="DD12" s="8"/>
    </row>
    <row r="13" spans="5:109" ht="8.15" customHeight="1">
      <c r="E13" s="57"/>
      <c r="F13" s="532"/>
      <c r="G13" s="532"/>
      <c r="H13" s="532"/>
      <c r="I13" s="532"/>
      <c r="J13" s="532"/>
      <c r="K13" s="532"/>
      <c r="L13" s="532"/>
      <c r="M13" s="532"/>
      <c r="N13" s="532"/>
      <c r="O13" s="532"/>
      <c r="P13" s="212"/>
      <c r="Q13" s="525"/>
      <c r="R13" s="525"/>
      <c r="S13" s="525"/>
      <c r="T13" s="525"/>
      <c r="U13" s="525"/>
      <c r="V13" s="525"/>
      <c r="W13" s="525"/>
      <c r="X13" s="525"/>
      <c r="Y13" s="525"/>
      <c r="Z13" s="525"/>
      <c r="AA13" s="525"/>
      <c r="AB13" s="525"/>
      <c r="AC13" s="525"/>
      <c r="AD13" s="525"/>
      <c r="AE13" s="525"/>
      <c r="AF13" s="525"/>
      <c r="AG13" s="525"/>
      <c r="AH13" s="525"/>
      <c r="AI13" s="57"/>
      <c r="AJ13" s="57"/>
      <c r="AK13" s="522"/>
      <c r="AL13" s="522"/>
      <c r="AM13" s="522"/>
      <c r="AN13" s="522"/>
      <c r="AO13" s="522"/>
      <c r="AP13" s="522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59"/>
      <c r="BB13" s="59"/>
      <c r="BC13" s="59"/>
      <c r="BD13" s="59"/>
      <c r="BE13" s="59"/>
      <c r="BF13" s="59"/>
      <c r="BG13" s="59"/>
      <c r="BH13" s="400"/>
      <c r="BI13" s="400"/>
      <c r="BJ13" s="400"/>
      <c r="BK13" s="400"/>
      <c r="BL13" s="400"/>
      <c r="BM13" s="400"/>
      <c r="BN13" s="400"/>
      <c r="BO13" s="400"/>
      <c r="BP13" s="400"/>
      <c r="BQ13" s="400"/>
      <c r="BR13" s="400"/>
      <c r="BS13" s="400"/>
      <c r="BT13" s="400"/>
      <c r="BU13" s="400"/>
      <c r="BV13" s="400"/>
      <c r="BW13" s="400"/>
      <c r="BX13" s="400"/>
      <c r="BY13" s="400"/>
      <c r="BZ13" s="400"/>
      <c r="CA13" s="400"/>
      <c r="CB13" s="400"/>
      <c r="CC13" s="400"/>
      <c r="CD13" s="400"/>
      <c r="CE13" s="400"/>
      <c r="CO13" s="9" t="s">
        <v>148</v>
      </c>
      <c r="DD13" s="8"/>
    </row>
    <row r="14" spans="5:109" ht="8.15" customHeight="1">
      <c r="E14" s="57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9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57"/>
      <c r="AJ14" s="57"/>
      <c r="AK14" s="133"/>
      <c r="AL14" s="133"/>
      <c r="AM14" s="133"/>
      <c r="AN14" s="133"/>
      <c r="AO14" s="133"/>
      <c r="AP14" s="133"/>
      <c r="AQ14" s="134"/>
      <c r="AR14" s="134"/>
      <c r="AS14" s="134"/>
      <c r="AT14" s="135"/>
      <c r="AU14" s="135"/>
      <c r="AV14" s="133"/>
      <c r="AW14" s="133"/>
      <c r="AX14" s="135"/>
      <c r="AY14" s="135"/>
      <c r="AZ14" s="133"/>
      <c r="BA14" s="133"/>
      <c r="BB14" s="135"/>
      <c r="BC14" s="135"/>
      <c r="BD14" s="133"/>
      <c r="BE14" s="133"/>
      <c r="BF14" s="59"/>
      <c r="BG14" s="59"/>
      <c r="BH14" s="60"/>
      <c r="BI14" s="209" t="s">
        <v>101</v>
      </c>
      <c r="BJ14" s="209"/>
      <c r="BK14" s="209"/>
      <c r="BL14" s="209"/>
      <c r="BM14" s="209"/>
      <c r="BN14" s="209"/>
      <c r="BO14" s="209"/>
      <c r="BP14" s="209"/>
      <c r="BQ14" s="553"/>
      <c r="BR14" s="553"/>
      <c r="BS14" s="553"/>
      <c r="BT14" s="553"/>
      <c r="BU14" s="553"/>
      <c r="BV14" s="553"/>
      <c r="BW14" s="553"/>
      <c r="BX14" s="553"/>
      <c r="BY14" s="553"/>
      <c r="BZ14" s="553"/>
      <c r="CA14" s="553"/>
      <c r="CB14" s="553"/>
      <c r="CC14" s="61"/>
      <c r="CD14" s="61"/>
      <c r="CE14" s="61"/>
      <c r="DD14" s="8"/>
    </row>
    <row r="15" spans="5:109" ht="8.15" customHeight="1">
      <c r="E15" s="57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1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57"/>
      <c r="AJ15" s="57"/>
      <c r="AK15" s="67"/>
      <c r="AL15" s="67"/>
      <c r="AM15" s="67"/>
      <c r="AN15" s="67"/>
      <c r="AO15" s="67"/>
      <c r="AP15" s="67"/>
      <c r="AQ15" s="68"/>
      <c r="AR15" s="68"/>
      <c r="AS15" s="68"/>
      <c r="AT15" s="142"/>
      <c r="AU15" s="142"/>
      <c r="AV15" s="67"/>
      <c r="AW15" s="67"/>
      <c r="AX15" s="142"/>
      <c r="AY15" s="142"/>
      <c r="AZ15" s="67"/>
      <c r="BA15" s="67"/>
      <c r="BB15" s="142"/>
      <c r="BC15" s="142"/>
      <c r="BD15" s="67"/>
      <c r="BE15" s="67"/>
      <c r="BF15" s="59"/>
      <c r="BG15" s="59"/>
      <c r="BH15" s="60"/>
      <c r="BI15" s="320"/>
      <c r="BJ15" s="320"/>
      <c r="BK15" s="320"/>
      <c r="BL15" s="320"/>
      <c r="BM15" s="320"/>
      <c r="BN15" s="320"/>
      <c r="BO15" s="320"/>
      <c r="BP15" s="320"/>
      <c r="BQ15" s="554"/>
      <c r="BR15" s="554"/>
      <c r="BS15" s="554"/>
      <c r="BT15" s="554"/>
      <c r="BU15" s="554"/>
      <c r="BV15" s="554"/>
      <c r="BW15" s="554"/>
      <c r="BX15" s="554"/>
      <c r="BY15" s="554"/>
      <c r="BZ15" s="554"/>
      <c r="CA15" s="554"/>
      <c r="CB15" s="554"/>
      <c r="CC15" s="61"/>
      <c r="CD15" s="61"/>
      <c r="CE15" s="61"/>
      <c r="DD15" s="8"/>
    </row>
    <row r="16" spans="5:109" ht="8.15" customHeight="1">
      <c r="E16" s="53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59"/>
      <c r="AW16" s="59"/>
      <c r="AX16" s="59"/>
      <c r="AY16" s="59"/>
      <c r="AZ16" s="59"/>
      <c r="BA16" s="59"/>
      <c r="BB16" s="67"/>
      <c r="BC16" s="59"/>
      <c r="BD16" s="59"/>
      <c r="BE16" s="59"/>
      <c r="BF16" s="59"/>
      <c r="BG16" s="59"/>
      <c r="BH16" s="59"/>
      <c r="BI16" s="59"/>
      <c r="BJ16" s="59"/>
      <c r="BK16" s="61"/>
      <c r="BL16" s="61"/>
      <c r="BM16" s="59"/>
      <c r="BN16" s="61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DD16" s="8"/>
    </row>
    <row r="17" spans="5:116" ht="8.15" customHeight="1">
      <c r="E17" s="191" t="s">
        <v>2</v>
      </c>
      <c r="F17" s="181"/>
      <c r="G17" s="181"/>
      <c r="H17" s="181"/>
      <c r="I17" s="181"/>
      <c r="J17" s="181"/>
      <c r="K17" s="181"/>
      <c r="L17" s="181"/>
      <c r="M17" s="182"/>
      <c r="N17" s="533" t="s">
        <v>3</v>
      </c>
      <c r="O17" s="534"/>
      <c r="P17" s="534"/>
      <c r="Q17" s="534"/>
      <c r="R17" s="534"/>
      <c r="S17" s="534"/>
      <c r="T17" s="534"/>
      <c r="U17" s="534"/>
      <c r="V17" s="535"/>
      <c r="W17" s="533" t="s">
        <v>4</v>
      </c>
      <c r="X17" s="534"/>
      <c r="Y17" s="534"/>
      <c r="Z17" s="534"/>
      <c r="AA17" s="534"/>
      <c r="AB17" s="534"/>
      <c r="AC17" s="534"/>
      <c r="AD17" s="534"/>
      <c r="AE17" s="534"/>
      <c r="AF17" s="534"/>
      <c r="AG17" s="534"/>
      <c r="AH17" s="534"/>
      <c r="AI17" s="534"/>
      <c r="AJ17" s="534"/>
      <c r="AK17" s="534"/>
      <c r="AL17" s="534"/>
      <c r="AM17" s="534"/>
      <c r="AN17" s="534"/>
      <c r="AO17" s="535"/>
      <c r="AP17" s="533" t="s">
        <v>5</v>
      </c>
      <c r="AQ17" s="534"/>
      <c r="AR17" s="534"/>
      <c r="AS17" s="534"/>
      <c r="AT17" s="534"/>
      <c r="AU17" s="534"/>
      <c r="AV17" s="534"/>
      <c r="AW17" s="534"/>
      <c r="AX17" s="534"/>
      <c r="AY17" s="534"/>
      <c r="AZ17" s="534"/>
      <c r="BA17" s="534"/>
      <c r="BB17" s="534"/>
      <c r="BC17" s="534"/>
      <c r="BD17" s="534"/>
      <c r="BE17" s="534"/>
      <c r="BF17" s="534"/>
      <c r="BG17" s="534"/>
      <c r="BH17" s="535"/>
      <c r="BI17" s="533" t="s">
        <v>6</v>
      </c>
      <c r="BJ17" s="534"/>
      <c r="BK17" s="534"/>
      <c r="BL17" s="534"/>
      <c r="BM17" s="534"/>
      <c r="BN17" s="534"/>
      <c r="BO17" s="534"/>
      <c r="BP17" s="534"/>
      <c r="BQ17" s="534"/>
      <c r="BR17" s="534"/>
      <c r="BS17" s="535"/>
      <c r="BT17" s="229" t="s">
        <v>7</v>
      </c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318"/>
    </row>
    <row r="18" spans="5:116" ht="8.15" customHeight="1">
      <c r="E18" s="192"/>
      <c r="F18" s="183"/>
      <c r="G18" s="183"/>
      <c r="H18" s="183"/>
      <c r="I18" s="183"/>
      <c r="J18" s="183"/>
      <c r="K18" s="183"/>
      <c r="L18" s="183"/>
      <c r="M18" s="184"/>
      <c r="N18" s="536"/>
      <c r="O18" s="537"/>
      <c r="P18" s="537"/>
      <c r="Q18" s="537"/>
      <c r="R18" s="537"/>
      <c r="S18" s="537"/>
      <c r="T18" s="537"/>
      <c r="U18" s="537"/>
      <c r="V18" s="538"/>
      <c r="W18" s="536"/>
      <c r="X18" s="537"/>
      <c r="Y18" s="537"/>
      <c r="Z18" s="537"/>
      <c r="AA18" s="537"/>
      <c r="AB18" s="537"/>
      <c r="AC18" s="537"/>
      <c r="AD18" s="537"/>
      <c r="AE18" s="537"/>
      <c r="AF18" s="537"/>
      <c r="AG18" s="537"/>
      <c r="AH18" s="537"/>
      <c r="AI18" s="537"/>
      <c r="AJ18" s="537"/>
      <c r="AK18" s="537"/>
      <c r="AL18" s="537"/>
      <c r="AM18" s="537"/>
      <c r="AN18" s="537"/>
      <c r="AO18" s="538"/>
      <c r="AP18" s="536"/>
      <c r="AQ18" s="537"/>
      <c r="AR18" s="537"/>
      <c r="AS18" s="537"/>
      <c r="AT18" s="537"/>
      <c r="AU18" s="537"/>
      <c r="AV18" s="537"/>
      <c r="AW18" s="537"/>
      <c r="AX18" s="537"/>
      <c r="AY18" s="537"/>
      <c r="AZ18" s="537"/>
      <c r="BA18" s="537"/>
      <c r="BB18" s="537"/>
      <c r="BC18" s="537"/>
      <c r="BD18" s="537"/>
      <c r="BE18" s="537"/>
      <c r="BF18" s="537"/>
      <c r="BG18" s="537"/>
      <c r="BH18" s="538"/>
      <c r="BI18" s="536"/>
      <c r="BJ18" s="537"/>
      <c r="BK18" s="537"/>
      <c r="BL18" s="537"/>
      <c r="BM18" s="537"/>
      <c r="BN18" s="537"/>
      <c r="BO18" s="537"/>
      <c r="BP18" s="537"/>
      <c r="BQ18" s="537"/>
      <c r="BR18" s="537"/>
      <c r="BS18" s="538"/>
      <c r="BT18" s="479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480"/>
    </row>
    <row r="19" spans="5:116" ht="8.15" customHeight="1">
      <c r="E19" s="192"/>
      <c r="F19" s="183"/>
      <c r="G19" s="183"/>
      <c r="H19" s="183"/>
      <c r="I19" s="183"/>
      <c r="J19" s="183"/>
      <c r="K19" s="183"/>
      <c r="L19" s="183"/>
      <c r="M19" s="184"/>
      <c r="N19" s="536"/>
      <c r="O19" s="537"/>
      <c r="P19" s="537"/>
      <c r="Q19" s="537"/>
      <c r="R19" s="537"/>
      <c r="S19" s="537"/>
      <c r="T19" s="537"/>
      <c r="U19" s="537"/>
      <c r="V19" s="538"/>
      <c r="W19" s="536"/>
      <c r="X19" s="537"/>
      <c r="Y19" s="537"/>
      <c r="Z19" s="537"/>
      <c r="AA19" s="537"/>
      <c r="AB19" s="537"/>
      <c r="AC19" s="537"/>
      <c r="AD19" s="537"/>
      <c r="AE19" s="537"/>
      <c r="AF19" s="537"/>
      <c r="AG19" s="537"/>
      <c r="AH19" s="537"/>
      <c r="AI19" s="537"/>
      <c r="AJ19" s="537"/>
      <c r="AK19" s="537"/>
      <c r="AL19" s="537"/>
      <c r="AM19" s="537"/>
      <c r="AN19" s="537"/>
      <c r="AO19" s="538"/>
      <c r="AP19" s="536"/>
      <c r="AQ19" s="537"/>
      <c r="AR19" s="537"/>
      <c r="AS19" s="537"/>
      <c r="AT19" s="537"/>
      <c r="AU19" s="537"/>
      <c r="AV19" s="537"/>
      <c r="AW19" s="537"/>
      <c r="AX19" s="537"/>
      <c r="AY19" s="537"/>
      <c r="AZ19" s="537"/>
      <c r="BA19" s="537"/>
      <c r="BB19" s="537"/>
      <c r="BC19" s="537"/>
      <c r="BD19" s="537"/>
      <c r="BE19" s="537"/>
      <c r="BF19" s="537"/>
      <c r="BG19" s="537"/>
      <c r="BH19" s="538"/>
      <c r="BI19" s="536"/>
      <c r="BJ19" s="537"/>
      <c r="BK19" s="537"/>
      <c r="BL19" s="537"/>
      <c r="BM19" s="537"/>
      <c r="BN19" s="537"/>
      <c r="BO19" s="537"/>
      <c r="BP19" s="537"/>
      <c r="BQ19" s="537"/>
      <c r="BR19" s="537"/>
      <c r="BS19" s="538"/>
      <c r="BT19" s="555" t="s">
        <v>8</v>
      </c>
      <c r="BU19" s="556"/>
      <c r="BV19" s="556"/>
      <c r="BW19" s="557"/>
      <c r="BX19" s="223" t="s">
        <v>9</v>
      </c>
      <c r="BY19" s="217"/>
      <c r="BZ19" s="217"/>
      <c r="CA19" s="564"/>
      <c r="CB19" s="567" t="s">
        <v>10</v>
      </c>
      <c r="CC19" s="568"/>
      <c r="CD19" s="568"/>
      <c r="CE19" s="569"/>
    </row>
    <row r="20" spans="5:116" ht="8.15" customHeight="1">
      <c r="E20" s="192"/>
      <c r="F20" s="183"/>
      <c r="G20" s="183"/>
      <c r="H20" s="183"/>
      <c r="I20" s="183"/>
      <c r="J20" s="183"/>
      <c r="K20" s="183"/>
      <c r="L20" s="183"/>
      <c r="M20" s="184"/>
      <c r="N20" s="536"/>
      <c r="O20" s="537"/>
      <c r="P20" s="537"/>
      <c r="Q20" s="537"/>
      <c r="R20" s="537"/>
      <c r="S20" s="537"/>
      <c r="T20" s="537"/>
      <c r="U20" s="537"/>
      <c r="V20" s="538"/>
      <c r="W20" s="536"/>
      <c r="X20" s="537"/>
      <c r="Y20" s="537"/>
      <c r="Z20" s="537"/>
      <c r="AA20" s="537"/>
      <c r="AB20" s="537"/>
      <c r="AC20" s="537"/>
      <c r="AD20" s="537"/>
      <c r="AE20" s="537"/>
      <c r="AF20" s="537"/>
      <c r="AG20" s="537"/>
      <c r="AH20" s="537"/>
      <c r="AI20" s="537"/>
      <c r="AJ20" s="537"/>
      <c r="AK20" s="537"/>
      <c r="AL20" s="537"/>
      <c r="AM20" s="537"/>
      <c r="AN20" s="537"/>
      <c r="AO20" s="538"/>
      <c r="AP20" s="536"/>
      <c r="AQ20" s="537"/>
      <c r="AR20" s="537"/>
      <c r="AS20" s="537"/>
      <c r="AT20" s="537"/>
      <c r="AU20" s="537"/>
      <c r="AV20" s="537"/>
      <c r="AW20" s="537"/>
      <c r="AX20" s="537"/>
      <c r="AY20" s="537"/>
      <c r="AZ20" s="537"/>
      <c r="BA20" s="537"/>
      <c r="BB20" s="537"/>
      <c r="BC20" s="537"/>
      <c r="BD20" s="537"/>
      <c r="BE20" s="537"/>
      <c r="BF20" s="537"/>
      <c r="BG20" s="537"/>
      <c r="BH20" s="538"/>
      <c r="BI20" s="536"/>
      <c r="BJ20" s="537"/>
      <c r="BK20" s="537"/>
      <c r="BL20" s="537"/>
      <c r="BM20" s="537"/>
      <c r="BN20" s="537"/>
      <c r="BO20" s="537"/>
      <c r="BP20" s="537"/>
      <c r="BQ20" s="537"/>
      <c r="BR20" s="537"/>
      <c r="BS20" s="538"/>
      <c r="BT20" s="558"/>
      <c r="BU20" s="559"/>
      <c r="BV20" s="559"/>
      <c r="BW20" s="560"/>
      <c r="BX20" s="224"/>
      <c r="BY20" s="219"/>
      <c r="BZ20" s="219"/>
      <c r="CA20" s="565"/>
      <c r="CB20" s="570"/>
      <c r="CC20" s="571"/>
      <c r="CD20" s="571"/>
      <c r="CE20" s="572"/>
    </row>
    <row r="21" spans="5:116" ht="8.15" customHeight="1">
      <c r="E21" s="193"/>
      <c r="F21" s="194"/>
      <c r="G21" s="194"/>
      <c r="H21" s="194"/>
      <c r="I21" s="194"/>
      <c r="J21" s="194"/>
      <c r="K21" s="194"/>
      <c r="L21" s="194"/>
      <c r="M21" s="195"/>
      <c r="N21" s="539"/>
      <c r="O21" s="540"/>
      <c r="P21" s="540"/>
      <c r="Q21" s="540"/>
      <c r="R21" s="540"/>
      <c r="S21" s="540"/>
      <c r="T21" s="540"/>
      <c r="U21" s="540"/>
      <c r="V21" s="541"/>
      <c r="W21" s="539"/>
      <c r="X21" s="540"/>
      <c r="Y21" s="540"/>
      <c r="Z21" s="540"/>
      <c r="AA21" s="540"/>
      <c r="AB21" s="540"/>
      <c r="AC21" s="540"/>
      <c r="AD21" s="540"/>
      <c r="AE21" s="540"/>
      <c r="AF21" s="540"/>
      <c r="AG21" s="540"/>
      <c r="AH21" s="540"/>
      <c r="AI21" s="540"/>
      <c r="AJ21" s="540"/>
      <c r="AK21" s="540"/>
      <c r="AL21" s="540"/>
      <c r="AM21" s="540"/>
      <c r="AN21" s="540"/>
      <c r="AO21" s="541"/>
      <c r="AP21" s="539"/>
      <c r="AQ21" s="540"/>
      <c r="AR21" s="540"/>
      <c r="AS21" s="540"/>
      <c r="AT21" s="540"/>
      <c r="AU21" s="540"/>
      <c r="AV21" s="540"/>
      <c r="AW21" s="540"/>
      <c r="AX21" s="540"/>
      <c r="AY21" s="540"/>
      <c r="AZ21" s="540"/>
      <c r="BA21" s="540"/>
      <c r="BB21" s="540"/>
      <c r="BC21" s="540"/>
      <c r="BD21" s="540"/>
      <c r="BE21" s="540"/>
      <c r="BF21" s="540"/>
      <c r="BG21" s="540"/>
      <c r="BH21" s="541"/>
      <c r="BI21" s="539"/>
      <c r="BJ21" s="540"/>
      <c r="BK21" s="540"/>
      <c r="BL21" s="540"/>
      <c r="BM21" s="540"/>
      <c r="BN21" s="540"/>
      <c r="BO21" s="540"/>
      <c r="BP21" s="540"/>
      <c r="BQ21" s="540"/>
      <c r="BR21" s="540"/>
      <c r="BS21" s="541"/>
      <c r="BT21" s="561"/>
      <c r="BU21" s="562"/>
      <c r="BV21" s="562"/>
      <c r="BW21" s="563"/>
      <c r="BX21" s="225"/>
      <c r="BY21" s="221"/>
      <c r="BZ21" s="221"/>
      <c r="CA21" s="566"/>
      <c r="CB21" s="573"/>
      <c r="CC21" s="574"/>
      <c r="CD21" s="574"/>
      <c r="CE21" s="575"/>
    </row>
    <row r="22" spans="5:116" ht="8.15" customHeight="1">
      <c r="E22" s="337" t="s">
        <v>11</v>
      </c>
      <c r="F22" s="338"/>
      <c r="G22" s="542" t="s">
        <v>12</v>
      </c>
      <c r="H22" s="543"/>
      <c r="I22" s="544"/>
      <c r="J22" s="181" t="s">
        <v>13</v>
      </c>
      <c r="K22" s="181"/>
      <c r="L22" s="181"/>
      <c r="M22" s="182"/>
      <c r="N22" s="185" t="s">
        <v>14</v>
      </c>
      <c r="O22" s="186"/>
      <c r="P22" s="186"/>
      <c r="Q22" s="186"/>
      <c r="R22" s="186"/>
      <c r="S22" s="186"/>
      <c r="T22" s="186"/>
      <c r="U22" s="186"/>
      <c r="V22" s="187"/>
      <c r="W22" s="185" t="s">
        <v>15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7"/>
      <c r="AP22" s="185" t="s">
        <v>16</v>
      </c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91" t="s">
        <v>17</v>
      </c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316" t="str">
        <f>IF(BJ25="","",IF(BJ25=AT25,"〇",""))</f>
        <v/>
      </c>
      <c r="BU22" s="238"/>
      <c r="BV22" s="238"/>
      <c r="BW22" s="239"/>
      <c r="BX22" s="303" t="s">
        <v>18</v>
      </c>
      <c r="BY22" s="230"/>
      <c r="BZ22" s="230"/>
      <c r="CA22" s="231"/>
      <c r="CB22" s="237" t="str">
        <f>IF(BJ25="","",IF(BJ25=AT25,"","〇"))</f>
        <v/>
      </c>
      <c r="CC22" s="238"/>
      <c r="CD22" s="238"/>
      <c r="CE22" s="318"/>
      <c r="CF22" s="263" t="s">
        <v>19</v>
      </c>
      <c r="CG22" s="264"/>
      <c r="CH22" s="264"/>
      <c r="CI22" s="265"/>
      <c r="CK22" s="14"/>
      <c r="CL22" s="14" t="s">
        <v>124</v>
      </c>
      <c r="CM22" s="14" t="s">
        <v>149</v>
      </c>
      <c r="CN22" s="14" t="s">
        <v>150</v>
      </c>
      <c r="CO22" s="14" t="s">
        <v>151</v>
      </c>
      <c r="CP22" s="14" t="s">
        <v>104</v>
      </c>
      <c r="CQ22" s="14" t="s">
        <v>105</v>
      </c>
      <c r="CS22" s="14" t="s">
        <v>89</v>
      </c>
      <c r="CT22" s="15" t="s">
        <v>42</v>
      </c>
      <c r="CU22" s="14" t="s">
        <v>172</v>
      </c>
      <c r="CV22" s="8"/>
      <c r="CW22" s="8" t="s">
        <v>128</v>
      </c>
      <c r="CX22" s="8" t="s">
        <v>129</v>
      </c>
      <c r="CY22" s="8" t="s">
        <v>129</v>
      </c>
      <c r="CZ22" s="8" t="s">
        <v>130</v>
      </c>
      <c r="DD22" s="14" t="s">
        <v>140</v>
      </c>
      <c r="DE22" s="14" t="s">
        <v>141</v>
      </c>
      <c r="DF22" s="14" t="s">
        <v>142</v>
      </c>
      <c r="DG22" s="14" t="s">
        <v>143</v>
      </c>
      <c r="DH22" s="8" t="s">
        <v>144</v>
      </c>
      <c r="DI22" s="14" t="s">
        <v>145</v>
      </c>
      <c r="DJ22" s="8" t="s">
        <v>221</v>
      </c>
      <c r="DK22" s="8"/>
      <c r="DL22" s="8"/>
    </row>
    <row r="23" spans="5:116" ht="8.15" customHeight="1">
      <c r="E23" s="339"/>
      <c r="F23" s="340"/>
      <c r="G23" s="545"/>
      <c r="H23" s="546"/>
      <c r="I23" s="547"/>
      <c r="J23" s="183"/>
      <c r="K23" s="183"/>
      <c r="L23" s="183"/>
      <c r="M23" s="184"/>
      <c r="N23" s="188"/>
      <c r="O23" s="189"/>
      <c r="P23" s="189"/>
      <c r="Q23" s="189"/>
      <c r="R23" s="189"/>
      <c r="S23" s="189"/>
      <c r="T23" s="189"/>
      <c r="U23" s="189"/>
      <c r="V23" s="190"/>
      <c r="W23" s="188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90"/>
      <c r="AP23" s="188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92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317"/>
      <c r="BU23" s="241"/>
      <c r="BV23" s="241"/>
      <c r="BW23" s="242"/>
      <c r="BX23" s="292"/>
      <c r="BY23" s="196"/>
      <c r="BZ23" s="196"/>
      <c r="CA23" s="233"/>
      <c r="CB23" s="240"/>
      <c r="CC23" s="241"/>
      <c r="CD23" s="241"/>
      <c r="CE23" s="319"/>
      <c r="CF23" s="266"/>
      <c r="CG23" s="267"/>
      <c r="CH23" s="267"/>
      <c r="CI23" s="268"/>
      <c r="CK23" s="14" t="s">
        <v>65</v>
      </c>
      <c r="CL23" s="14" t="s">
        <v>125</v>
      </c>
      <c r="CM23" s="14">
        <v>1</v>
      </c>
      <c r="CN23" s="14">
        <v>1</v>
      </c>
      <c r="CO23" s="14">
        <v>1</v>
      </c>
      <c r="CP23" s="14">
        <v>320</v>
      </c>
      <c r="CQ23" s="14">
        <v>45</v>
      </c>
      <c r="CS23" s="14" t="s">
        <v>152</v>
      </c>
      <c r="CT23" s="15" t="s">
        <v>131</v>
      </c>
      <c r="CU23" s="14" t="s">
        <v>153</v>
      </c>
      <c r="CV23" s="8" t="s">
        <v>239</v>
      </c>
      <c r="CW23" s="8"/>
      <c r="CX23" s="8"/>
      <c r="CY23" s="8"/>
      <c r="CZ23" s="8"/>
      <c r="DB23" s="11" t="s">
        <v>171</v>
      </c>
      <c r="DC23" s="66" t="s">
        <v>160</v>
      </c>
      <c r="DD23" s="17" t="s">
        <v>131</v>
      </c>
      <c r="DE23" s="14">
        <v>450</v>
      </c>
      <c r="DF23" s="14">
        <v>45</v>
      </c>
      <c r="DG23" s="16" t="s">
        <v>161</v>
      </c>
      <c r="DH23" s="9" t="s">
        <v>147</v>
      </c>
      <c r="DI23" s="14" t="s">
        <v>133</v>
      </c>
      <c r="DJ23" s="14" t="s">
        <v>222</v>
      </c>
      <c r="DK23" s="14" t="s">
        <v>133</v>
      </c>
      <c r="DL23" s="14" t="s">
        <v>134</v>
      </c>
    </row>
    <row r="24" spans="5:116" ht="8.15" customHeight="1">
      <c r="E24" s="339"/>
      <c r="F24" s="340"/>
      <c r="G24" s="545"/>
      <c r="H24" s="546"/>
      <c r="I24" s="547"/>
      <c r="J24" s="183"/>
      <c r="K24" s="183"/>
      <c r="L24" s="183"/>
      <c r="M24" s="184"/>
      <c r="N24" s="188"/>
      <c r="O24" s="189"/>
      <c r="P24" s="189"/>
      <c r="Q24" s="189"/>
      <c r="R24" s="189"/>
      <c r="S24" s="189"/>
      <c r="T24" s="189"/>
      <c r="U24" s="189"/>
      <c r="V24" s="190"/>
      <c r="W24" s="188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90"/>
      <c r="AP24" s="188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70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317"/>
      <c r="BU24" s="241"/>
      <c r="BV24" s="241"/>
      <c r="BW24" s="242"/>
      <c r="BX24" s="292"/>
      <c r="BY24" s="196"/>
      <c r="BZ24" s="196"/>
      <c r="CA24" s="233"/>
      <c r="CB24" s="240"/>
      <c r="CC24" s="241"/>
      <c r="CD24" s="241"/>
      <c r="CE24" s="319"/>
      <c r="CF24" s="266"/>
      <c r="CG24" s="267"/>
      <c r="CH24" s="267"/>
      <c r="CI24" s="268"/>
      <c r="CK24" s="8"/>
      <c r="CL24" s="14" t="s">
        <v>126</v>
      </c>
      <c r="CM24" s="14">
        <v>2</v>
      </c>
      <c r="CN24" s="14">
        <v>2</v>
      </c>
      <c r="CO24" s="14">
        <v>2</v>
      </c>
      <c r="CP24" s="14">
        <v>450</v>
      </c>
      <c r="CQ24" s="14">
        <v>60</v>
      </c>
      <c r="CS24" s="14" t="s">
        <v>154</v>
      </c>
      <c r="CT24" s="15" t="s">
        <v>132</v>
      </c>
      <c r="CU24" s="14" t="s">
        <v>155</v>
      </c>
      <c r="CV24" s="8" t="s">
        <v>240</v>
      </c>
      <c r="CW24" s="8"/>
      <c r="CX24" s="8"/>
      <c r="CY24" s="8"/>
      <c r="CZ24" s="8"/>
      <c r="DB24" s="11" t="s">
        <v>171</v>
      </c>
      <c r="DC24" s="11"/>
      <c r="DD24" s="17" t="s">
        <v>131</v>
      </c>
      <c r="DE24" s="14">
        <v>450</v>
      </c>
      <c r="DF24" s="14">
        <v>45</v>
      </c>
      <c r="DG24" s="16" t="s">
        <v>162</v>
      </c>
      <c r="DH24" s="9" t="s">
        <v>147</v>
      </c>
      <c r="DI24" s="14" t="s">
        <v>134</v>
      </c>
      <c r="DJ24" s="14" t="s">
        <v>222</v>
      </c>
      <c r="DK24" s="14" t="s">
        <v>133</v>
      </c>
      <c r="DL24" s="14" t="s">
        <v>134</v>
      </c>
    </row>
    <row r="25" spans="5:116" ht="8.15" customHeight="1">
      <c r="E25" s="339"/>
      <c r="F25" s="340"/>
      <c r="G25" s="545"/>
      <c r="H25" s="546"/>
      <c r="I25" s="547"/>
      <c r="J25" s="183"/>
      <c r="K25" s="183"/>
      <c r="L25" s="183"/>
      <c r="M25" s="184"/>
      <c r="N25" s="188"/>
      <c r="O25" s="189"/>
      <c r="P25" s="189"/>
      <c r="Q25" s="189"/>
      <c r="R25" s="189"/>
      <c r="S25" s="189"/>
      <c r="T25" s="189"/>
      <c r="U25" s="189"/>
      <c r="V25" s="190"/>
      <c r="W25" s="188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90"/>
      <c r="AP25" s="309" t="s">
        <v>20</v>
      </c>
      <c r="AQ25" s="310"/>
      <c r="AR25" s="310"/>
      <c r="AS25" s="310"/>
      <c r="AT25" s="313" t="str">
        <f>IF(OR(AH5="認定番号",AH5=""),"?",IF(DI64=0,"",DI64))</f>
        <v>20220AV252</v>
      </c>
      <c r="AU25" s="314"/>
      <c r="AV25" s="314"/>
      <c r="AW25" s="314"/>
      <c r="AX25" s="314"/>
      <c r="AY25" s="314"/>
      <c r="AZ25" s="314"/>
      <c r="BA25" s="314"/>
      <c r="BB25" s="314"/>
      <c r="BC25" s="314"/>
      <c r="BD25" s="314"/>
      <c r="BE25" s="269" t="s">
        <v>1</v>
      </c>
      <c r="BF25" s="269"/>
      <c r="BG25" s="269"/>
      <c r="BH25" s="71"/>
      <c r="BI25" s="70"/>
      <c r="BJ25" s="306"/>
      <c r="BK25" s="307"/>
      <c r="BL25" s="307"/>
      <c r="BM25" s="307"/>
      <c r="BN25" s="307"/>
      <c r="BO25" s="307"/>
      <c r="BP25" s="307"/>
      <c r="BQ25" s="183" t="s">
        <v>1</v>
      </c>
      <c r="BR25" s="183"/>
      <c r="BS25" s="61"/>
      <c r="BT25" s="317"/>
      <c r="BU25" s="241"/>
      <c r="BV25" s="241"/>
      <c r="BW25" s="242"/>
      <c r="BX25" s="292"/>
      <c r="BY25" s="196"/>
      <c r="BZ25" s="196"/>
      <c r="CA25" s="233"/>
      <c r="CB25" s="240"/>
      <c r="CC25" s="241"/>
      <c r="CD25" s="241"/>
      <c r="CE25" s="319"/>
      <c r="CF25" s="266"/>
      <c r="CG25" s="267"/>
      <c r="CH25" s="267"/>
      <c r="CI25" s="268"/>
      <c r="CK25" s="8" t="s">
        <v>127</v>
      </c>
      <c r="CL25" s="14" t="s">
        <v>106</v>
      </c>
      <c r="CM25" s="14">
        <v>3</v>
      </c>
      <c r="CN25" s="14">
        <v>3</v>
      </c>
      <c r="CO25" s="14">
        <v>3</v>
      </c>
      <c r="CP25" s="14">
        <v>600</v>
      </c>
      <c r="CQ25" s="14">
        <v>90</v>
      </c>
      <c r="CS25" s="14"/>
      <c r="CT25" s="15"/>
      <c r="CU25" s="14"/>
      <c r="CV25" s="8"/>
      <c r="CW25" s="8"/>
      <c r="CX25" s="8"/>
      <c r="CY25" s="8"/>
      <c r="CZ25" s="8"/>
      <c r="DB25" s="11" t="s">
        <v>171</v>
      </c>
      <c r="DC25" s="66" t="s">
        <v>160</v>
      </c>
      <c r="DD25" s="17" t="s">
        <v>131</v>
      </c>
      <c r="DE25" s="14">
        <v>450</v>
      </c>
      <c r="DF25" s="14">
        <v>60</v>
      </c>
      <c r="DG25" s="16" t="s">
        <v>161</v>
      </c>
      <c r="DH25" s="9" t="s">
        <v>147</v>
      </c>
      <c r="DI25" s="14" t="s">
        <v>133</v>
      </c>
      <c r="DJ25" s="14" t="s">
        <v>222</v>
      </c>
      <c r="DK25" s="14" t="s">
        <v>133</v>
      </c>
      <c r="DL25" s="14" t="s">
        <v>134</v>
      </c>
    </row>
    <row r="26" spans="5:116" ht="8.15" customHeight="1">
      <c r="E26" s="339"/>
      <c r="F26" s="340"/>
      <c r="G26" s="545"/>
      <c r="H26" s="546"/>
      <c r="I26" s="547"/>
      <c r="J26" s="183"/>
      <c r="K26" s="183"/>
      <c r="L26" s="183"/>
      <c r="M26" s="184"/>
      <c r="N26" s="188"/>
      <c r="O26" s="189"/>
      <c r="P26" s="189"/>
      <c r="Q26" s="189"/>
      <c r="R26" s="189"/>
      <c r="S26" s="189"/>
      <c r="T26" s="189"/>
      <c r="U26" s="189"/>
      <c r="V26" s="190"/>
      <c r="W26" s="188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90"/>
      <c r="AP26" s="311"/>
      <c r="AQ26" s="312"/>
      <c r="AR26" s="312"/>
      <c r="AS26" s="312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270"/>
      <c r="BF26" s="270"/>
      <c r="BG26" s="270"/>
      <c r="BH26" s="72"/>
      <c r="BI26" s="70"/>
      <c r="BJ26" s="308"/>
      <c r="BK26" s="308"/>
      <c r="BL26" s="308"/>
      <c r="BM26" s="308"/>
      <c r="BN26" s="308"/>
      <c r="BO26" s="308"/>
      <c r="BP26" s="308"/>
      <c r="BQ26" s="194"/>
      <c r="BR26" s="194"/>
      <c r="BS26" s="53"/>
      <c r="BT26" s="317"/>
      <c r="BU26" s="241"/>
      <c r="BV26" s="241"/>
      <c r="BW26" s="242"/>
      <c r="BX26" s="292"/>
      <c r="BY26" s="196"/>
      <c r="BZ26" s="196"/>
      <c r="CA26" s="233"/>
      <c r="CB26" s="240"/>
      <c r="CC26" s="241"/>
      <c r="CD26" s="241"/>
      <c r="CE26" s="319"/>
      <c r="CF26" s="266"/>
      <c r="CG26" s="267"/>
      <c r="CH26" s="267"/>
      <c r="CI26" s="268"/>
      <c r="CK26" s="8"/>
      <c r="CL26" s="14"/>
      <c r="CM26" s="14">
        <v>4</v>
      </c>
      <c r="CN26" s="14">
        <v>4</v>
      </c>
      <c r="CO26" s="14">
        <v>4</v>
      </c>
      <c r="CP26" s="14">
        <v>750</v>
      </c>
      <c r="CQ26" s="14">
        <v>105</v>
      </c>
      <c r="CS26" s="8"/>
      <c r="CT26" s="10"/>
      <c r="CU26" s="8"/>
      <c r="CV26" s="8"/>
      <c r="CW26" s="8"/>
      <c r="CX26" s="8"/>
      <c r="CY26" s="8"/>
      <c r="CZ26" s="8"/>
      <c r="DB26" s="11" t="s">
        <v>171</v>
      </c>
      <c r="DC26" s="11"/>
      <c r="DD26" s="17" t="s">
        <v>131</v>
      </c>
      <c r="DE26" s="14">
        <v>450</v>
      </c>
      <c r="DF26" s="14">
        <v>60</v>
      </c>
      <c r="DG26" s="16" t="s">
        <v>162</v>
      </c>
      <c r="DH26" s="9" t="s">
        <v>147</v>
      </c>
      <c r="DI26" s="14" t="s">
        <v>134</v>
      </c>
      <c r="DJ26" s="14" t="s">
        <v>222</v>
      </c>
      <c r="DK26" s="14" t="s">
        <v>133</v>
      </c>
      <c r="DL26" s="14" t="s">
        <v>134</v>
      </c>
    </row>
    <row r="27" spans="5:116" ht="8.15" customHeight="1">
      <c r="E27" s="339"/>
      <c r="F27" s="340"/>
      <c r="G27" s="545"/>
      <c r="H27" s="546"/>
      <c r="I27" s="547"/>
      <c r="J27" s="217" t="s">
        <v>21</v>
      </c>
      <c r="K27" s="217"/>
      <c r="L27" s="217"/>
      <c r="M27" s="218"/>
      <c r="N27" s="185" t="s">
        <v>156</v>
      </c>
      <c r="O27" s="186"/>
      <c r="P27" s="186"/>
      <c r="Q27" s="186"/>
      <c r="R27" s="186"/>
      <c r="S27" s="186"/>
      <c r="T27" s="186"/>
      <c r="U27" s="186"/>
      <c r="V27" s="187"/>
      <c r="W27" s="247" t="s">
        <v>22</v>
      </c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9"/>
      <c r="AP27" s="185" t="s">
        <v>23</v>
      </c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7"/>
      <c r="BI27" s="73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300"/>
      <c r="BU27" s="301"/>
      <c r="BV27" s="301"/>
      <c r="BW27" s="302"/>
      <c r="BX27" s="303" t="s">
        <v>18</v>
      </c>
      <c r="BY27" s="230"/>
      <c r="BZ27" s="230"/>
      <c r="CA27" s="230"/>
      <c r="CB27" s="271"/>
      <c r="CC27" s="272"/>
      <c r="CD27" s="272"/>
      <c r="CE27" s="273"/>
      <c r="CF27" s="263" t="s">
        <v>24</v>
      </c>
      <c r="CG27" s="264"/>
      <c r="CH27" s="264"/>
      <c r="CI27" s="265"/>
      <c r="CK27" s="11"/>
      <c r="CL27" s="23"/>
      <c r="CM27" s="14">
        <v>5</v>
      </c>
      <c r="CN27" s="14">
        <v>5</v>
      </c>
      <c r="CO27" s="14">
        <v>5</v>
      </c>
      <c r="CP27" s="14">
        <v>900</v>
      </c>
      <c r="CQ27" s="8"/>
      <c r="CS27" s="8"/>
      <c r="CT27" s="10"/>
      <c r="CU27" s="8"/>
      <c r="CV27" s="8"/>
      <c r="CW27" s="8"/>
      <c r="CX27" s="8"/>
      <c r="CY27" s="8"/>
      <c r="CZ27" s="8"/>
      <c r="DB27" s="11" t="s">
        <v>171</v>
      </c>
      <c r="DC27" s="66" t="s">
        <v>160</v>
      </c>
      <c r="DD27" s="17" t="s">
        <v>131</v>
      </c>
      <c r="DE27" s="14">
        <v>450</v>
      </c>
      <c r="DF27" s="14">
        <v>90</v>
      </c>
      <c r="DG27" s="16" t="s">
        <v>162</v>
      </c>
      <c r="DH27" s="9" t="s">
        <v>147</v>
      </c>
      <c r="DI27" s="14" t="s">
        <v>134</v>
      </c>
      <c r="DJ27" s="14" t="s">
        <v>222</v>
      </c>
      <c r="DK27" s="14" t="s">
        <v>133</v>
      </c>
      <c r="DL27" s="14" t="s">
        <v>134</v>
      </c>
    </row>
    <row r="28" spans="5:116" ht="8.15" customHeight="1">
      <c r="E28" s="339"/>
      <c r="F28" s="340"/>
      <c r="G28" s="545"/>
      <c r="H28" s="546"/>
      <c r="I28" s="547"/>
      <c r="J28" s="219"/>
      <c r="K28" s="219"/>
      <c r="L28" s="219"/>
      <c r="M28" s="220"/>
      <c r="N28" s="188"/>
      <c r="O28" s="189"/>
      <c r="P28" s="189"/>
      <c r="Q28" s="189"/>
      <c r="R28" s="189"/>
      <c r="S28" s="189"/>
      <c r="T28" s="189"/>
      <c r="U28" s="189"/>
      <c r="V28" s="190"/>
      <c r="W28" s="250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2"/>
      <c r="AP28" s="188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90"/>
      <c r="BI28" s="70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286"/>
      <c r="BU28" s="287"/>
      <c r="BV28" s="287"/>
      <c r="BW28" s="288"/>
      <c r="BX28" s="292"/>
      <c r="BY28" s="196"/>
      <c r="BZ28" s="196"/>
      <c r="CA28" s="196"/>
      <c r="CB28" s="274"/>
      <c r="CC28" s="275"/>
      <c r="CD28" s="275"/>
      <c r="CE28" s="276"/>
      <c r="CF28" s="266"/>
      <c r="CG28" s="267"/>
      <c r="CH28" s="267"/>
      <c r="CI28" s="268"/>
      <c r="CK28" s="16" t="s">
        <v>189</v>
      </c>
      <c r="CL28" s="23"/>
      <c r="CM28" s="14">
        <v>6</v>
      </c>
      <c r="CN28" s="14">
        <v>6</v>
      </c>
      <c r="CO28" s="14">
        <v>6</v>
      </c>
      <c r="CP28" s="14">
        <v>1000</v>
      </c>
      <c r="CQ28" s="8"/>
      <c r="CS28" s="8"/>
      <c r="CT28" s="10"/>
      <c r="CU28" s="8"/>
      <c r="CV28" s="8"/>
      <c r="CW28" s="8"/>
      <c r="CX28" s="8"/>
      <c r="CY28" s="8"/>
      <c r="CZ28" s="8"/>
      <c r="DB28" s="11" t="s">
        <v>171</v>
      </c>
      <c r="DC28" s="66" t="s">
        <v>160</v>
      </c>
      <c r="DD28" s="17" t="s">
        <v>131</v>
      </c>
      <c r="DE28" s="14">
        <v>450</v>
      </c>
      <c r="DF28" s="14">
        <v>105</v>
      </c>
      <c r="DG28" s="16" t="s">
        <v>162</v>
      </c>
      <c r="DH28" s="9" t="s">
        <v>147</v>
      </c>
      <c r="DI28" s="14" t="s">
        <v>134</v>
      </c>
      <c r="DJ28" s="14" t="s">
        <v>222</v>
      </c>
      <c r="DK28" s="14" t="s">
        <v>133</v>
      </c>
      <c r="DL28" s="14" t="s">
        <v>134</v>
      </c>
    </row>
    <row r="29" spans="5:116" ht="8.15" customHeight="1">
      <c r="E29" s="339"/>
      <c r="F29" s="340"/>
      <c r="G29" s="545"/>
      <c r="H29" s="546"/>
      <c r="I29" s="547"/>
      <c r="J29" s="219"/>
      <c r="K29" s="219"/>
      <c r="L29" s="219"/>
      <c r="M29" s="220"/>
      <c r="N29" s="188"/>
      <c r="O29" s="189"/>
      <c r="P29" s="189"/>
      <c r="Q29" s="189"/>
      <c r="R29" s="189"/>
      <c r="S29" s="189"/>
      <c r="T29" s="189"/>
      <c r="U29" s="189"/>
      <c r="V29" s="190"/>
      <c r="W29" s="250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251"/>
      <c r="AJ29" s="251"/>
      <c r="AK29" s="251"/>
      <c r="AL29" s="251"/>
      <c r="AM29" s="251"/>
      <c r="AN29" s="251"/>
      <c r="AO29" s="252"/>
      <c r="AP29" s="297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9"/>
      <c r="BI29" s="75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286"/>
      <c r="BU29" s="287"/>
      <c r="BV29" s="287"/>
      <c r="BW29" s="288"/>
      <c r="BX29" s="304"/>
      <c r="BY29" s="305"/>
      <c r="BZ29" s="305"/>
      <c r="CA29" s="305"/>
      <c r="CB29" s="277"/>
      <c r="CC29" s="278"/>
      <c r="CD29" s="278"/>
      <c r="CE29" s="279"/>
      <c r="CF29" s="280"/>
      <c r="CG29" s="281"/>
      <c r="CH29" s="281"/>
      <c r="CI29" s="282"/>
      <c r="CK29" s="16" t="s">
        <v>190</v>
      </c>
      <c r="CL29" s="23"/>
      <c r="CM29" s="14">
        <v>7</v>
      </c>
      <c r="CN29" s="14">
        <v>7</v>
      </c>
      <c r="CO29" s="14">
        <v>7</v>
      </c>
      <c r="CP29" s="8"/>
      <c r="CQ29" s="8"/>
      <c r="CS29" s="8"/>
      <c r="CT29" s="10"/>
      <c r="CU29" s="8"/>
      <c r="CV29" s="8"/>
      <c r="CW29" s="8"/>
      <c r="CX29" s="8"/>
      <c r="CY29" s="8"/>
      <c r="CZ29" s="8"/>
      <c r="DB29" s="11" t="s">
        <v>171</v>
      </c>
      <c r="DC29" s="66" t="s">
        <v>160</v>
      </c>
      <c r="DD29" s="17" t="s">
        <v>131</v>
      </c>
      <c r="DE29" s="14">
        <v>600</v>
      </c>
      <c r="DF29" s="14">
        <v>45</v>
      </c>
      <c r="DG29" s="16" t="s">
        <v>161</v>
      </c>
      <c r="DH29" s="9" t="s">
        <v>147</v>
      </c>
      <c r="DI29" s="14" t="s">
        <v>133</v>
      </c>
      <c r="DJ29" s="14" t="s">
        <v>222</v>
      </c>
      <c r="DK29" s="14" t="s">
        <v>133</v>
      </c>
      <c r="DL29" s="14" t="s">
        <v>134</v>
      </c>
    </row>
    <row r="30" spans="5:116" ht="8.15" customHeight="1">
      <c r="E30" s="339"/>
      <c r="F30" s="340"/>
      <c r="G30" s="545"/>
      <c r="H30" s="546"/>
      <c r="I30" s="547"/>
      <c r="J30" s="219"/>
      <c r="K30" s="219"/>
      <c r="L30" s="219"/>
      <c r="M30" s="220"/>
      <c r="N30" s="526"/>
      <c r="O30" s="527"/>
      <c r="P30" s="527"/>
      <c r="Q30" s="527"/>
      <c r="R30" s="527"/>
      <c r="S30" s="527"/>
      <c r="T30" s="527"/>
      <c r="U30" s="527"/>
      <c r="V30" s="528"/>
      <c r="W30" s="250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2"/>
      <c r="AP30" s="283" t="s">
        <v>25</v>
      </c>
      <c r="AQ30" s="284"/>
      <c r="AR30" s="284"/>
      <c r="AS30" s="284"/>
      <c r="AT30" s="284"/>
      <c r="AU30" s="284"/>
      <c r="AV30" s="284"/>
      <c r="AW30" s="284"/>
      <c r="AX30" s="284"/>
      <c r="AY30" s="284"/>
      <c r="AZ30" s="284"/>
      <c r="BA30" s="284"/>
      <c r="BB30" s="284"/>
      <c r="BC30" s="284"/>
      <c r="BD30" s="284"/>
      <c r="BE30" s="284"/>
      <c r="BF30" s="284"/>
      <c r="BG30" s="284"/>
      <c r="BH30" s="285"/>
      <c r="BI30" s="70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286"/>
      <c r="BU30" s="287"/>
      <c r="BV30" s="287"/>
      <c r="BW30" s="288"/>
      <c r="BX30" s="292" t="s">
        <v>18</v>
      </c>
      <c r="BY30" s="241"/>
      <c r="BZ30" s="241"/>
      <c r="CA30" s="241"/>
      <c r="CB30" s="293"/>
      <c r="CC30" s="287"/>
      <c r="CD30" s="287"/>
      <c r="CE30" s="294"/>
      <c r="CF30" s="263" t="s">
        <v>24</v>
      </c>
      <c r="CG30" s="264"/>
      <c r="CH30" s="264"/>
      <c r="CI30" s="265"/>
      <c r="CK30" s="16"/>
      <c r="CL30" s="23"/>
      <c r="CM30" s="14">
        <v>8</v>
      </c>
      <c r="CN30" s="14">
        <v>8</v>
      </c>
      <c r="CO30" s="14">
        <v>8</v>
      </c>
      <c r="CP30" s="8"/>
      <c r="CQ30" s="8"/>
      <c r="DB30" s="11" t="s">
        <v>171</v>
      </c>
      <c r="DC30" s="66" t="s">
        <v>160</v>
      </c>
      <c r="DD30" s="17" t="s">
        <v>131</v>
      </c>
      <c r="DE30" s="14">
        <v>600</v>
      </c>
      <c r="DF30" s="14">
        <v>45</v>
      </c>
      <c r="DG30" s="16" t="s">
        <v>163</v>
      </c>
      <c r="DH30" s="9" t="s">
        <v>147</v>
      </c>
      <c r="DI30" s="14" t="s">
        <v>135</v>
      </c>
      <c r="DJ30" s="14" t="s">
        <v>223</v>
      </c>
      <c r="DK30" s="14" t="s">
        <v>135</v>
      </c>
      <c r="DL30" s="14" t="s">
        <v>136</v>
      </c>
    </row>
    <row r="31" spans="5:116" ht="8.15" customHeight="1">
      <c r="E31" s="339"/>
      <c r="F31" s="340"/>
      <c r="G31" s="545"/>
      <c r="H31" s="546"/>
      <c r="I31" s="547"/>
      <c r="J31" s="219"/>
      <c r="K31" s="219"/>
      <c r="L31" s="219"/>
      <c r="M31" s="220"/>
      <c r="N31" s="526"/>
      <c r="O31" s="527"/>
      <c r="P31" s="527"/>
      <c r="Q31" s="527"/>
      <c r="R31" s="527"/>
      <c r="S31" s="527"/>
      <c r="T31" s="527"/>
      <c r="U31" s="527"/>
      <c r="V31" s="528"/>
      <c r="W31" s="250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251"/>
      <c r="AJ31" s="251"/>
      <c r="AK31" s="251"/>
      <c r="AL31" s="251"/>
      <c r="AM31" s="251"/>
      <c r="AN31" s="251"/>
      <c r="AO31" s="252"/>
      <c r="AP31" s="188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90"/>
      <c r="BI31" s="70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286"/>
      <c r="BU31" s="287"/>
      <c r="BV31" s="287"/>
      <c r="BW31" s="288"/>
      <c r="BX31" s="240"/>
      <c r="BY31" s="241"/>
      <c r="BZ31" s="241"/>
      <c r="CA31" s="241"/>
      <c r="CB31" s="293"/>
      <c r="CC31" s="287"/>
      <c r="CD31" s="287"/>
      <c r="CE31" s="294"/>
      <c r="CF31" s="266"/>
      <c r="CG31" s="267"/>
      <c r="CH31" s="267"/>
      <c r="CI31" s="268"/>
      <c r="CK31" s="45" t="s">
        <v>191</v>
      </c>
      <c r="CL31" s="23"/>
      <c r="CM31" s="14">
        <v>9</v>
      </c>
      <c r="CN31" s="14">
        <v>9</v>
      </c>
      <c r="CO31" s="14">
        <v>9</v>
      </c>
      <c r="CP31" s="8"/>
      <c r="CQ31" s="8"/>
      <c r="DB31" s="11" t="s">
        <v>171</v>
      </c>
      <c r="DC31" s="66" t="s">
        <v>160</v>
      </c>
      <c r="DD31" s="17" t="s">
        <v>131</v>
      </c>
      <c r="DE31" s="14">
        <v>600</v>
      </c>
      <c r="DF31" s="14">
        <v>60</v>
      </c>
      <c r="DG31" s="16" t="s">
        <v>161</v>
      </c>
      <c r="DH31" s="9" t="s">
        <v>147</v>
      </c>
      <c r="DI31" s="14" t="s">
        <v>133</v>
      </c>
      <c r="DJ31" s="14" t="s">
        <v>222</v>
      </c>
      <c r="DK31" s="14" t="s">
        <v>133</v>
      </c>
      <c r="DL31" s="14" t="s">
        <v>134</v>
      </c>
    </row>
    <row r="32" spans="5:116" ht="8.15" customHeight="1">
      <c r="E32" s="339"/>
      <c r="F32" s="340"/>
      <c r="G32" s="545"/>
      <c r="H32" s="546"/>
      <c r="I32" s="547"/>
      <c r="J32" s="221"/>
      <c r="K32" s="221"/>
      <c r="L32" s="221"/>
      <c r="M32" s="222"/>
      <c r="N32" s="529"/>
      <c r="O32" s="530"/>
      <c r="P32" s="530"/>
      <c r="Q32" s="530"/>
      <c r="R32" s="530"/>
      <c r="S32" s="530"/>
      <c r="T32" s="530"/>
      <c r="U32" s="530"/>
      <c r="V32" s="531"/>
      <c r="W32" s="253"/>
      <c r="X32" s="254"/>
      <c r="Y32" s="254"/>
      <c r="Z32" s="254"/>
      <c r="AA32" s="254"/>
      <c r="AB32" s="254"/>
      <c r="AC32" s="254"/>
      <c r="AD32" s="254"/>
      <c r="AE32" s="254"/>
      <c r="AF32" s="254"/>
      <c r="AG32" s="254"/>
      <c r="AH32" s="254"/>
      <c r="AI32" s="254"/>
      <c r="AJ32" s="254"/>
      <c r="AK32" s="254"/>
      <c r="AL32" s="254"/>
      <c r="AM32" s="254"/>
      <c r="AN32" s="254"/>
      <c r="AO32" s="255"/>
      <c r="AP32" s="226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8"/>
      <c r="BI32" s="77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289"/>
      <c r="BU32" s="290"/>
      <c r="BV32" s="290"/>
      <c r="BW32" s="291"/>
      <c r="BX32" s="243"/>
      <c r="BY32" s="244"/>
      <c r="BZ32" s="244"/>
      <c r="CA32" s="244"/>
      <c r="CB32" s="295"/>
      <c r="CC32" s="290"/>
      <c r="CD32" s="290"/>
      <c r="CE32" s="296"/>
      <c r="CF32" s="280"/>
      <c r="CG32" s="281"/>
      <c r="CH32" s="281"/>
      <c r="CI32" s="282"/>
      <c r="CK32" s="11"/>
      <c r="CL32" s="23"/>
      <c r="CM32" s="14">
        <v>10</v>
      </c>
      <c r="CN32" s="14">
        <v>10</v>
      </c>
      <c r="CO32" s="14">
        <v>10</v>
      </c>
      <c r="CP32" s="8"/>
      <c r="CQ32" s="8"/>
      <c r="DB32" s="11" t="s">
        <v>171</v>
      </c>
      <c r="DC32" s="66" t="s">
        <v>160</v>
      </c>
      <c r="DD32" s="17" t="s">
        <v>131</v>
      </c>
      <c r="DE32" s="14">
        <v>600</v>
      </c>
      <c r="DF32" s="14">
        <v>60</v>
      </c>
      <c r="DG32" s="16" t="s">
        <v>163</v>
      </c>
      <c r="DH32" s="9" t="s">
        <v>147</v>
      </c>
      <c r="DI32" s="14" t="s">
        <v>135</v>
      </c>
      <c r="DJ32" s="14" t="s">
        <v>223</v>
      </c>
      <c r="DK32" s="14" t="s">
        <v>135</v>
      </c>
      <c r="DL32" s="14" t="s">
        <v>136</v>
      </c>
    </row>
    <row r="33" spans="5:116" ht="8.15" customHeight="1">
      <c r="E33" s="339"/>
      <c r="F33" s="340"/>
      <c r="G33" s="545"/>
      <c r="H33" s="546"/>
      <c r="I33" s="547"/>
      <c r="J33" s="223" t="s">
        <v>68</v>
      </c>
      <c r="K33" s="217"/>
      <c r="L33" s="217"/>
      <c r="M33" s="218"/>
      <c r="N33" s="185" t="s">
        <v>69</v>
      </c>
      <c r="O33" s="186"/>
      <c r="P33" s="186"/>
      <c r="Q33" s="186"/>
      <c r="R33" s="186"/>
      <c r="S33" s="186"/>
      <c r="T33" s="186"/>
      <c r="U33" s="186"/>
      <c r="V33" s="187"/>
      <c r="W33" s="185" t="s">
        <v>166</v>
      </c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7"/>
      <c r="AP33" s="256" t="s">
        <v>236</v>
      </c>
      <c r="AQ33" s="257"/>
      <c r="AR33" s="257"/>
      <c r="AS33" s="257"/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257"/>
      <c r="BF33" s="257"/>
      <c r="BG33" s="257"/>
      <c r="BH33" s="258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229" t="str">
        <f>IF(AND(CM63="〇",CM65="〇"),"〇","")</f>
        <v/>
      </c>
      <c r="BU33" s="230"/>
      <c r="BV33" s="230"/>
      <c r="BW33" s="231"/>
      <c r="BX33" s="237" t="str">
        <f>IF(AND(CM63="×",CM65="〇"),"〇","")</f>
        <v/>
      </c>
      <c r="BY33" s="238"/>
      <c r="BZ33" s="238"/>
      <c r="CA33" s="239"/>
      <c r="CB33" s="303" t="str">
        <f>IF(CM65="×","〇","")</f>
        <v/>
      </c>
      <c r="CC33" s="230"/>
      <c r="CD33" s="230"/>
      <c r="CE33" s="397"/>
      <c r="CF33" s="263" t="s">
        <v>183</v>
      </c>
      <c r="CG33" s="264"/>
      <c r="CH33" s="264"/>
      <c r="CI33" s="265"/>
      <c r="CK33" s="11"/>
      <c r="CL33" s="23"/>
      <c r="CM33" s="14">
        <v>11</v>
      </c>
      <c r="CN33" s="14">
        <v>11</v>
      </c>
      <c r="CO33" s="14">
        <v>11</v>
      </c>
      <c r="CP33" s="8"/>
      <c r="CQ33" s="8"/>
      <c r="DB33" s="11" t="s">
        <v>171</v>
      </c>
      <c r="DC33" s="66" t="s">
        <v>160</v>
      </c>
      <c r="DD33" s="15" t="s">
        <v>131</v>
      </c>
      <c r="DE33" s="14">
        <v>600</v>
      </c>
      <c r="DF33" s="14">
        <v>90</v>
      </c>
      <c r="DG33" s="16" t="s">
        <v>164</v>
      </c>
      <c r="DH33" s="9" t="s">
        <v>147</v>
      </c>
      <c r="DI33" s="14" t="s">
        <v>136</v>
      </c>
      <c r="DJ33" s="14" t="s">
        <v>223</v>
      </c>
      <c r="DK33" s="14" t="s">
        <v>135</v>
      </c>
      <c r="DL33" s="14" t="s">
        <v>136</v>
      </c>
    </row>
    <row r="34" spans="5:116" ht="8.15" customHeight="1">
      <c r="E34" s="339"/>
      <c r="F34" s="340"/>
      <c r="G34" s="545"/>
      <c r="H34" s="546"/>
      <c r="I34" s="547"/>
      <c r="J34" s="224"/>
      <c r="K34" s="219"/>
      <c r="L34" s="219"/>
      <c r="M34" s="220"/>
      <c r="N34" s="188"/>
      <c r="O34" s="189"/>
      <c r="P34" s="189"/>
      <c r="Q34" s="189"/>
      <c r="R34" s="189"/>
      <c r="S34" s="189"/>
      <c r="T34" s="189"/>
      <c r="U34" s="189"/>
      <c r="V34" s="190"/>
      <c r="W34" s="188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90"/>
      <c r="AP34" s="259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232"/>
      <c r="BU34" s="196"/>
      <c r="BV34" s="196"/>
      <c r="BW34" s="233"/>
      <c r="BX34" s="240"/>
      <c r="BY34" s="241"/>
      <c r="BZ34" s="241"/>
      <c r="CA34" s="242"/>
      <c r="CB34" s="292"/>
      <c r="CC34" s="196"/>
      <c r="CD34" s="196"/>
      <c r="CE34" s="398"/>
      <c r="CF34" s="266"/>
      <c r="CG34" s="267"/>
      <c r="CH34" s="267"/>
      <c r="CI34" s="268"/>
      <c r="CK34" s="11"/>
      <c r="CL34" s="23"/>
      <c r="CM34" s="14">
        <v>12</v>
      </c>
      <c r="CN34" s="14">
        <v>12</v>
      </c>
      <c r="CO34" s="14">
        <v>12</v>
      </c>
      <c r="CP34" s="8"/>
      <c r="CQ34" s="8"/>
      <c r="DB34" s="11" t="s">
        <v>171</v>
      </c>
      <c r="DC34" s="66" t="s">
        <v>160</v>
      </c>
      <c r="DD34" s="15" t="s">
        <v>131</v>
      </c>
      <c r="DE34" s="14">
        <v>600</v>
      </c>
      <c r="DF34" s="14">
        <v>105</v>
      </c>
      <c r="DG34" s="16" t="s">
        <v>164</v>
      </c>
      <c r="DH34" s="9" t="s">
        <v>147</v>
      </c>
      <c r="DI34" s="14" t="s">
        <v>136</v>
      </c>
      <c r="DJ34" s="14" t="s">
        <v>223</v>
      </c>
      <c r="DK34" s="14" t="s">
        <v>135</v>
      </c>
      <c r="DL34" s="14" t="s">
        <v>136</v>
      </c>
    </row>
    <row r="35" spans="5:116" ht="8.15" customHeight="1">
      <c r="E35" s="339"/>
      <c r="F35" s="340"/>
      <c r="G35" s="545"/>
      <c r="H35" s="546"/>
      <c r="I35" s="547"/>
      <c r="J35" s="224"/>
      <c r="K35" s="219"/>
      <c r="L35" s="219"/>
      <c r="M35" s="220"/>
      <c r="N35" s="188"/>
      <c r="O35" s="189"/>
      <c r="P35" s="189"/>
      <c r="Q35" s="189"/>
      <c r="R35" s="189"/>
      <c r="S35" s="189"/>
      <c r="T35" s="189"/>
      <c r="U35" s="189"/>
      <c r="V35" s="190"/>
      <c r="W35" s="188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90"/>
      <c r="AP35" s="259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60"/>
      <c r="BH35" s="261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232"/>
      <c r="BU35" s="196"/>
      <c r="BV35" s="196"/>
      <c r="BW35" s="233"/>
      <c r="BX35" s="240"/>
      <c r="BY35" s="241"/>
      <c r="BZ35" s="241"/>
      <c r="CA35" s="242"/>
      <c r="CB35" s="292"/>
      <c r="CC35" s="196"/>
      <c r="CD35" s="196"/>
      <c r="CE35" s="398"/>
      <c r="CF35" s="266"/>
      <c r="CG35" s="267"/>
      <c r="CH35" s="267"/>
      <c r="CI35" s="268"/>
      <c r="CK35" s="11"/>
      <c r="CL35" s="23"/>
      <c r="CM35" s="14">
        <v>13</v>
      </c>
      <c r="CN35" s="14"/>
      <c r="CO35" s="14">
        <v>13</v>
      </c>
      <c r="CP35" s="8"/>
      <c r="CQ35" s="8"/>
      <c r="DB35" s="11" t="s">
        <v>171</v>
      </c>
      <c r="DC35" s="66" t="s">
        <v>160</v>
      </c>
      <c r="DD35" s="15" t="s">
        <v>131</v>
      </c>
      <c r="DE35" s="14">
        <v>750</v>
      </c>
      <c r="DF35" s="14">
        <v>45</v>
      </c>
      <c r="DG35" s="16" t="s">
        <v>163</v>
      </c>
      <c r="DH35" s="9" t="s">
        <v>147</v>
      </c>
      <c r="DI35" s="14" t="s">
        <v>135</v>
      </c>
      <c r="DJ35" s="14" t="s">
        <v>223</v>
      </c>
      <c r="DK35" s="14" t="s">
        <v>135</v>
      </c>
      <c r="DL35" s="14" t="s">
        <v>136</v>
      </c>
    </row>
    <row r="36" spans="5:116" ht="8.15" customHeight="1">
      <c r="E36" s="339"/>
      <c r="F36" s="340"/>
      <c r="G36" s="545"/>
      <c r="H36" s="546"/>
      <c r="I36" s="547"/>
      <c r="J36" s="224"/>
      <c r="K36" s="219"/>
      <c r="L36" s="219"/>
      <c r="M36" s="220"/>
      <c r="N36" s="188"/>
      <c r="O36" s="189"/>
      <c r="P36" s="189"/>
      <c r="Q36" s="189"/>
      <c r="R36" s="189"/>
      <c r="S36" s="189"/>
      <c r="T36" s="189"/>
      <c r="U36" s="189"/>
      <c r="V36" s="190"/>
      <c r="W36" s="188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90"/>
      <c r="AP36" s="259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60"/>
      <c r="BH36" s="261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232"/>
      <c r="BU36" s="196"/>
      <c r="BV36" s="196"/>
      <c r="BW36" s="233"/>
      <c r="BX36" s="240"/>
      <c r="BY36" s="241"/>
      <c r="BZ36" s="241"/>
      <c r="CA36" s="242"/>
      <c r="CB36" s="292"/>
      <c r="CC36" s="196"/>
      <c r="CD36" s="196"/>
      <c r="CE36" s="398"/>
      <c r="CF36" s="266"/>
      <c r="CG36" s="267"/>
      <c r="CH36" s="267"/>
      <c r="CI36" s="268"/>
      <c r="CL36" s="24"/>
      <c r="CM36" s="14">
        <v>14</v>
      </c>
      <c r="CN36" s="14"/>
      <c r="CO36" s="14">
        <v>14</v>
      </c>
      <c r="CP36" s="8"/>
      <c r="CQ36" s="8"/>
      <c r="DB36" s="11" t="s">
        <v>171</v>
      </c>
      <c r="DC36" s="66" t="s">
        <v>160</v>
      </c>
      <c r="DD36" s="15" t="s">
        <v>131</v>
      </c>
      <c r="DE36" s="14">
        <v>750</v>
      </c>
      <c r="DF36" s="14">
        <v>60</v>
      </c>
      <c r="DG36" s="16" t="s">
        <v>163</v>
      </c>
      <c r="DH36" s="9" t="s">
        <v>147</v>
      </c>
      <c r="DI36" s="14" t="s">
        <v>135</v>
      </c>
      <c r="DJ36" s="14" t="s">
        <v>223</v>
      </c>
      <c r="DK36" s="14" t="s">
        <v>135</v>
      </c>
      <c r="DL36" s="14" t="s">
        <v>136</v>
      </c>
    </row>
    <row r="37" spans="5:116" ht="8.15" customHeight="1">
      <c r="E37" s="339"/>
      <c r="F37" s="340"/>
      <c r="G37" s="545"/>
      <c r="H37" s="546"/>
      <c r="I37" s="547"/>
      <c r="J37" s="224"/>
      <c r="K37" s="219"/>
      <c r="L37" s="219"/>
      <c r="M37" s="220"/>
      <c r="N37" s="188"/>
      <c r="O37" s="189"/>
      <c r="P37" s="189"/>
      <c r="Q37" s="189"/>
      <c r="R37" s="189"/>
      <c r="S37" s="189"/>
      <c r="T37" s="189"/>
      <c r="U37" s="189"/>
      <c r="V37" s="190"/>
      <c r="W37" s="188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90"/>
      <c r="AP37" s="259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60"/>
      <c r="BH37" s="261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232"/>
      <c r="BU37" s="196"/>
      <c r="BV37" s="196"/>
      <c r="BW37" s="233"/>
      <c r="BX37" s="240"/>
      <c r="BY37" s="241"/>
      <c r="BZ37" s="241"/>
      <c r="CA37" s="242"/>
      <c r="CB37" s="292"/>
      <c r="CC37" s="196"/>
      <c r="CD37" s="196"/>
      <c r="CE37" s="398"/>
      <c r="CF37" s="266"/>
      <c r="CG37" s="267"/>
      <c r="CH37" s="267"/>
      <c r="CI37" s="268"/>
      <c r="CL37" s="24"/>
      <c r="CM37" s="14">
        <v>15</v>
      </c>
      <c r="CN37" s="14"/>
      <c r="CO37" s="14">
        <v>15</v>
      </c>
      <c r="CP37" s="8"/>
      <c r="CQ37" s="8"/>
      <c r="DB37" s="11" t="s">
        <v>171</v>
      </c>
      <c r="DC37" s="66" t="s">
        <v>160</v>
      </c>
      <c r="DD37" s="15" t="s">
        <v>131</v>
      </c>
      <c r="DE37" s="14">
        <v>750</v>
      </c>
      <c r="DF37" s="14">
        <v>90</v>
      </c>
      <c r="DG37" s="16" t="s">
        <v>164</v>
      </c>
      <c r="DH37" s="9" t="s">
        <v>147</v>
      </c>
      <c r="DI37" s="14" t="s">
        <v>136</v>
      </c>
      <c r="DJ37" s="14" t="s">
        <v>223</v>
      </c>
      <c r="DK37" s="14" t="s">
        <v>135</v>
      </c>
      <c r="DL37" s="14" t="s">
        <v>136</v>
      </c>
    </row>
    <row r="38" spans="5:116" ht="8.15" customHeight="1">
      <c r="E38" s="339"/>
      <c r="F38" s="340"/>
      <c r="G38" s="545"/>
      <c r="H38" s="546"/>
      <c r="I38" s="547"/>
      <c r="J38" s="224"/>
      <c r="K38" s="219"/>
      <c r="L38" s="219"/>
      <c r="M38" s="220"/>
      <c r="N38" s="188"/>
      <c r="O38" s="189"/>
      <c r="P38" s="189"/>
      <c r="Q38" s="189"/>
      <c r="R38" s="189"/>
      <c r="S38" s="189"/>
      <c r="T38" s="189"/>
      <c r="U38" s="189"/>
      <c r="V38" s="190"/>
      <c r="W38" s="188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90"/>
      <c r="AP38" s="189" t="s">
        <v>77</v>
      </c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90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232"/>
      <c r="BU38" s="196"/>
      <c r="BV38" s="196"/>
      <c r="BW38" s="233"/>
      <c r="BX38" s="240"/>
      <c r="BY38" s="241"/>
      <c r="BZ38" s="241"/>
      <c r="CA38" s="242"/>
      <c r="CB38" s="292"/>
      <c r="CC38" s="196"/>
      <c r="CD38" s="196"/>
      <c r="CE38" s="398"/>
      <c r="CF38" s="266"/>
      <c r="CG38" s="267"/>
      <c r="CH38" s="267"/>
      <c r="CI38" s="268"/>
      <c r="CL38" s="24"/>
      <c r="CM38" s="14">
        <v>16</v>
      </c>
      <c r="CN38" s="14"/>
      <c r="CO38" s="14">
        <v>16</v>
      </c>
      <c r="CP38" s="8"/>
      <c r="CQ38" s="8"/>
      <c r="DB38" s="11" t="s">
        <v>171</v>
      </c>
      <c r="DC38" s="66" t="s">
        <v>160</v>
      </c>
      <c r="DD38" s="15" t="s">
        <v>131</v>
      </c>
      <c r="DE38" s="14">
        <v>750</v>
      </c>
      <c r="DF38" s="14">
        <v>105</v>
      </c>
      <c r="DG38" s="16" t="s">
        <v>164</v>
      </c>
      <c r="DH38" s="9" t="s">
        <v>147</v>
      </c>
      <c r="DI38" s="14" t="s">
        <v>136</v>
      </c>
      <c r="DJ38" s="14" t="s">
        <v>223</v>
      </c>
      <c r="DK38" s="14" t="s">
        <v>135</v>
      </c>
      <c r="DL38" s="14" t="s">
        <v>136</v>
      </c>
    </row>
    <row r="39" spans="5:116" ht="8.15" customHeight="1">
      <c r="E39" s="339"/>
      <c r="F39" s="340"/>
      <c r="G39" s="545"/>
      <c r="H39" s="546"/>
      <c r="I39" s="547"/>
      <c r="J39" s="224"/>
      <c r="K39" s="219"/>
      <c r="L39" s="219"/>
      <c r="M39" s="220"/>
      <c r="N39" s="188"/>
      <c r="O39" s="189"/>
      <c r="P39" s="189"/>
      <c r="Q39" s="189"/>
      <c r="R39" s="189"/>
      <c r="S39" s="189"/>
      <c r="T39" s="189"/>
      <c r="U39" s="189"/>
      <c r="V39" s="190"/>
      <c r="W39" s="188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90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90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232"/>
      <c r="BU39" s="196"/>
      <c r="BV39" s="196"/>
      <c r="BW39" s="233"/>
      <c r="BX39" s="240"/>
      <c r="BY39" s="241"/>
      <c r="BZ39" s="241"/>
      <c r="CA39" s="242"/>
      <c r="CB39" s="292"/>
      <c r="CC39" s="196"/>
      <c r="CD39" s="196"/>
      <c r="CE39" s="398"/>
      <c r="CF39" s="266"/>
      <c r="CG39" s="267"/>
      <c r="CH39" s="267"/>
      <c r="CI39" s="268"/>
      <c r="CK39" s="11"/>
      <c r="CL39" s="23"/>
      <c r="CM39" s="14">
        <v>17</v>
      </c>
      <c r="CN39" s="14"/>
      <c r="CO39" s="14">
        <v>17</v>
      </c>
      <c r="CP39" s="8"/>
      <c r="CQ39" s="8"/>
      <c r="DB39" s="11" t="s">
        <v>171</v>
      </c>
      <c r="DC39" s="66" t="s">
        <v>160</v>
      </c>
      <c r="DD39" s="15" t="s">
        <v>132</v>
      </c>
      <c r="DE39" s="14">
        <v>900</v>
      </c>
      <c r="DF39" s="14">
        <v>45</v>
      </c>
      <c r="DG39" s="16" t="s">
        <v>163</v>
      </c>
      <c r="DH39" s="9" t="s">
        <v>147</v>
      </c>
      <c r="DI39" s="14" t="s">
        <v>135</v>
      </c>
      <c r="DJ39" s="14" t="s">
        <v>223</v>
      </c>
      <c r="DK39" s="14" t="s">
        <v>135</v>
      </c>
      <c r="DL39" s="14" t="s">
        <v>136</v>
      </c>
    </row>
    <row r="40" spans="5:116" ht="8.15" customHeight="1">
      <c r="E40" s="339"/>
      <c r="F40" s="340"/>
      <c r="G40" s="545"/>
      <c r="H40" s="546"/>
      <c r="I40" s="547"/>
      <c r="J40" s="224"/>
      <c r="K40" s="219"/>
      <c r="L40" s="219"/>
      <c r="M40" s="220"/>
      <c r="N40" s="188"/>
      <c r="O40" s="189"/>
      <c r="P40" s="189"/>
      <c r="Q40" s="189"/>
      <c r="R40" s="189"/>
      <c r="S40" s="189"/>
      <c r="T40" s="189"/>
      <c r="U40" s="189"/>
      <c r="V40" s="190"/>
      <c r="W40" s="188"/>
      <c r="X40" s="189"/>
      <c r="Y40" s="189"/>
      <c r="Z40" s="189"/>
      <c r="AA40" s="189"/>
      <c r="AB40" s="189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90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89"/>
      <c r="BD40" s="189"/>
      <c r="BE40" s="189"/>
      <c r="BF40" s="189"/>
      <c r="BG40" s="189"/>
      <c r="BH40" s="190"/>
      <c r="BI40" s="246" t="s">
        <v>72</v>
      </c>
      <c r="BJ40" s="246"/>
      <c r="BK40" s="246"/>
      <c r="BL40" s="246"/>
      <c r="BM40" s="580"/>
      <c r="BN40" s="580"/>
      <c r="BO40" s="580"/>
      <c r="BP40" s="580"/>
      <c r="BQ40" s="198" t="s">
        <v>38</v>
      </c>
      <c r="BR40" s="198"/>
      <c r="BS40" s="198"/>
      <c r="BT40" s="232"/>
      <c r="BU40" s="196"/>
      <c r="BV40" s="196"/>
      <c r="BW40" s="233"/>
      <c r="BX40" s="240"/>
      <c r="BY40" s="241"/>
      <c r="BZ40" s="241"/>
      <c r="CA40" s="242"/>
      <c r="CB40" s="292"/>
      <c r="CC40" s="196"/>
      <c r="CD40" s="196"/>
      <c r="CE40" s="398"/>
      <c r="CF40" s="266"/>
      <c r="CG40" s="267"/>
      <c r="CH40" s="267"/>
      <c r="CI40" s="268"/>
      <c r="CK40" s="11"/>
      <c r="CL40" s="23"/>
      <c r="CM40" s="14">
        <v>18</v>
      </c>
      <c r="CN40" s="14"/>
      <c r="CO40" s="14">
        <v>18</v>
      </c>
      <c r="CP40" s="8"/>
      <c r="CQ40" s="8"/>
      <c r="DB40" s="11" t="s">
        <v>171</v>
      </c>
      <c r="DC40" s="66" t="s">
        <v>160</v>
      </c>
      <c r="DD40" s="15" t="s">
        <v>132</v>
      </c>
      <c r="DE40" s="14">
        <v>900</v>
      </c>
      <c r="DF40" s="14">
        <v>60</v>
      </c>
      <c r="DG40" s="16" t="s">
        <v>163</v>
      </c>
      <c r="DH40" s="9" t="s">
        <v>147</v>
      </c>
      <c r="DI40" s="14" t="s">
        <v>135</v>
      </c>
      <c r="DJ40" s="14" t="s">
        <v>223</v>
      </c>
      <c r="DK40" s="14" t="s">
        <v>135</v>
      </c>
      <c r="DL40" s="14" t="s">
        <v>136</v>
      </c>
    </row>
    <row r="41" spans="5:116" ht="8.15" customHeight="1">
      <c r="E41" s="339"/>
      <c r="F41" s="340"/>
      <c r="G41" s="545"/>
      <c r="H41" s="546"/>
      <c r="I41" s="547"/>
      <c r="J41" s="224"/>
      <c r="K41" s="219"/>
      <c r="L41" s="219"/>
      <c r="M41" s="220"/>
      <c r="N41" s="188"/>
      <c r="O41" s="189"/>
      <c r="P41" s="189"/>
      <c r="Q41" s="189"/>
      <c r="R41" s="189"/>
      <c r="S41" s="189"/>
      <c r="T41" s="189"/>
      <c r="U41" s="189"/>
      <c r="V41" s="190"/>
      <c r="W41" s="188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90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90"/>
      <c r="BI41" s="246"/>
      <c r="BJ41" s="246"/>
      <c r="BK41" s="246"/>
      <c r="BL41" s="246"/>
      <c r="BM41" s="581"/>
      <c r="BN41" s="581"/>
      <c r="BO41" s="581"/>
      <c r="BP41" s="581"/>
      <c r="BQ41" s="198"/>
      <c r="BR41" s="198"/>
      <c r="BS41" s="198"/>
      <c r="BT41" s="232"/>
      <c r="BU41" s="196"/>
      <c r="BV41" s="196"/>
      <c r="BW41" s="233"/>
      <c r="BX41" s="240"/>
      <c r="BY41" s="241"/>
      <c r="BZ41" s="241"/>
      <c r="CA41" s="242"/>
      <c r="CB41" s="292"/>
      <c r="CC41" s="196"/>
      <c r="CD41" s="196"/>
      <c r="CE41" s="398"/>
      <c r="CF41" s="266"/>
      <c r="CG41" s="267"/>
      <c r="CH41" s="267"/>
      <c r="CI41" s="268"/>
      <c r="CK41" s="11"/>
      <c r="CL41" s="23"/>
      <c r="CM41" s="14">
        <v>19</v>
      </c>
      <c r="CN41" s="14"/>
      <c r="CO41" s="14">
        <v>19</v>
      </c>
      <c r="CP41" s="8"/>
      <c r="CQ41" s="8"/>
      <c r="DB41" s="11" t="s">
        <v>171</v>
      </c>
      <c r="DC41" s="66" t="s">
        <v>160</v>
      </c>
      <c r="DD41" s="15" t="s">
        <v>132</v>
      </c>
      <c r="DE41" s="14">
        <v>900</v>
      </c>
      <c r="DF41" s="14">
        <v>90</v>
      </c>
      <c r="DG41" s="16" t="s">
        <v>164</v>
      </c>
      <c r="DH41" s="9" t="s">
        <v>147</v>
      </c>
      <c r="DI41" s="14" t="s">
        <v>136</v>
      </c>
      <c r="DJ41" s="14" t="s">
        <v>223</v>
      </c>
      <c r="DK41" s="14" t="s">
        <v>135</v>
      </c>
      <c r="DL41" s="14" t="s">
        <v>136</v>
      </c>
    </row>
    <row r="42" spans="5:116" ht="8.15" customHeight="1">
      <c r="E42" s="339"/>
      <c r="F42" s="340"/>
      <c r="G42" s="545"/>
      <c r="H42" s="546"/>
      <c r="I42" s="547"/>
      <c r="J42" s="224"/>
      <c r="K42" s="219"/>
      <c r="L42" s="219"/>
      <c r="M42" s="220"/>
      <c r="N42" s="188"/>
      <c r="O42" s="189"/>
      <c r="P42" s="189"/>
      <c r="Q42" s="189"/>
      <c r="R42" s="189"/>
      <c r="S42" s="189"/>
      <c r="T42" s="189"/>
      <c r="U42" s="189"/>
      <c r="V42" s="190"/>
      <c r="W42" s="188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90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90"/>
      <c r="BI42" s="177"/>
      <c r="BJ42" s="177"/>
      <c r="BK42" s="178"/>
      <c r="BL42" s="178"/>
      <c r="BM42" s="61"/>
      <c r="BN42" s="61"/>
      <c r="BO42" s="80"/>
      <c r="BP42" s="80"/>
      <c r="BQ42" s="80"/>
      <c r="BR42" s="80"/>
      <c r="BS42" s="81"/>
      <c r="BT42" s="232"/>
      <c r="BU42" s="196"/>
      <c r="BV42" s="196"/>
      <c r="BW42" s="233"/>
      <c r="BX42" s="240"/>
      <c r="BY42" s="241"/>
      <c r="BZ42" s="241"/>
      <c r="CA42" s="242"/>
      <c r="CB42" s="292"/>
      <c r="CC42" s="196"/>
      <c r="CD42" s="196"/>
      <c r="CE42" s="398"/>
      <c r="CF42" s="266"/>
      <c r="CG42" s="267"/>
      <c r="CH42" s="267"/>
      <c r="CI42" s="268"/>
      <c r="CK42" s="11"/>
      <c r="CL42" s="23"/>
      <c r="CM42" s="14">
        <v>20</v>
      </c>
      <c r="CN42" s="14"/>
      <c r="CO42" s="14">
        <v>20</v>
      </c>
      <c r="CP42" s="8"/>
      <c r="CQ42" s="8"/>
      <c r="DB42" s="11" t="s">
        <v>171</v>
      </c>
      <c r="DC42" s="66" t="s">
        <v>160</v>
      </c>
      <c r="DD42" s="15" t="s">
        <v>132</v>
      </c>
      <c r="DE42" s="14">
        <v>900</v>
      </c>
      <c r="DF42" s="14">
        <v>105</v>
      </c>
      <c r="DG42" s="16" t="s">
        <v>164</v>
      </c>
      <c r="DH42" s="9" t="s">
        <v>147</v>
      </c>
      <c r="DI42" s="14" t="s">
        <v>136</v>
      </c>
      <c r="DJ42" s="14" t="s">
        <v>223</v>
      </c>
      <c r="DK42" s="14" t="s">
        <v>135</v>
      </c>
      <c r="DL42" s="14" t="s">
        <v>136</v>
      </c>
    </row>
    <row r="43" spans="5:116" ht="8.15" customHeight="1">
      <c r="E43" s="339"/>
      <c r="F43" s="340"/>
      <c r="G43" s="545"/>
      <c r="H43" s="546"/>
      <c r="I43" s="547"/>
      <c r="J43" s="224"/>
      <c r="K43" s="219"/>
      <c r="L43" s="219"/>
      <c r="M43" s="220"/>
      <c r="N43" s="188"/>
      <c r="O43" s="189"/>
      <c r="P43" s="189"/>
      <c r="Q43" s="189"/>
      <c r="R43" s="189"/>
      <c r="S43" s="189"/>
      <c r="T43" s="189"/>
      <c r="U43" s="189"/>
      <c r="V43" s="190"/>
      <c r="W43" s="188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90"/>
      <c r="AP43" s="522" t="s">
        <v>76</v>
      </c>
      <c r="AQ43" s="522"/>
      <c r="AR43" s="522"/>
      <c r="AS43" s="522"/>
      <c r="AT43" s="522"/>
      <c r="AU43" s="522"/>
      <c r="AV43" s="522"/>
      <c r="AW43" s="522"/>
      <c r="AX43" s="522"/>
      <c r="AY43" s="522"/>
      <c r="AZ43" s="329"/>
      <c r="BA43" s="329"/>
      <c r="BB43" s="329"/>
      <c r="BC43" s="329"/>
      <c r="BD43" s="329"/>
      <c r="BE43" s="262" t="s">
        <v>38</v>
      </c>
      <c r="BF43" s="262"/>
      <c r="BG43" s="262"/>
      <c r="BH43" s="82"/>
      <c r="BI43" s="246" t="s">
        <v>71</v>
      </c>
      <c r="BJ43" s="246"/>
      <c r="BK43" s="246"/>
      <c r="BL43" s="246"/>
      <c r="BM43" s="580"/>
      <c r="BN43" s="580"/>
      <c r="BO43" s="580"/>
      <c r="BP43" s="580"/>
      <c r="BQ43" s="198" t="s">
        <v>38</v>
      </c>
      <c r="BR43" s="198"/>
      <c r="BS43" s="582"/>
      <c r="BT43" s="232"/>
      <c r="BU43" s="196"/>
      <c r="BV43" s="196"/>
      <c r="BW43" s="233"/>
      <c r="BX43" s="240"/>
      <c r="BY43" s="241"/>
      <c r="BZ43" s="241"/>
      <c r="CA43" s="242"/>
      <c r="CB43" s="292"/>
      <c r="CC43" s="196"/>
      <c r="CD43" s="196"/>
      <c r="CE43" s="398"/>
      <c r="CF43" s="266"/>
      <c r="CG43" s="267"/>
      <c r="CH43" s="267"/>
      <c r="CI43" s="268"/>
      <c r="CK43" s="11"/>
      <c r="CL43" s="23"/>
      <c r="CM43" s="14">
        <v>21</v>
      </c>
      <c r="CN43" s="14"/>
      <c r="CO43" s="14">
        <v>21</v>
      </c>
      <c r="CP43" s="8"/>
      <c r="CQ43" s="8"/>
      <c r="DB43" s="11" t="s">
        <v>171</v>
      </c>
      <c r="DC43" s="66" t="s">
        <v>160</v>
      </c>
      <c r="DD43" s="15" t="s">
        <v>132</v>
      </c>
      <c r="DE43" s="14">
        <v>1000</v>
      </c>
      <c r="DF43" s="14">
        <v>45</v>
      </c>
      <c r="DG43" s="16" t="s">
        <v>163</v>
      </c>
      <c r="DH43" s="9" t="s">
        <v>147</v>
      </c>
      <c r="DI43" s="14" t="s">
        <v>135</v>
      </c>
      <c r="DJ43" s="14" t="s">
        <v>223</v>
      </c>
      <c r="DK43" s="14" t="s">
        <v>135</v>
      </c>
      <c r="DL43" s="14" t="s">
        <v>136</v>
      </c>
    </row>
    <row r="44" spans="5:116" ht="8.15" customHeight="1">
      <c r="E44" s="339"/>
      <c r="F44" s="340"/>
      <c r="G44" s="545"/>
      <c r="H44" s="546"/>
      <c r="I44" s="547"/>
      <c r="J44" s="224"/>
      <c r="K44" s="219"/>
      <c r="L44" s="219"/>
      <c r="M44" s="220"/>
      <c r="N44" s="188"/>
      <c r="O44" s="189"/>
      <c r="P44" s="189"/>
      <c r="Q44" s="189"/>
      <c r="R44" s="189"/>
      <c r="S44" s="189"/>
      <c r="T44" s="189"/>
      <c r="U44" s="189"/>
      <c r="V44" s="190"/>
      <c r="W44" s="188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90"/>
      <c r="AP44" s="522"/>
      <c r="AQ44" s="522"/>
      <c r="AR44" s="522"/>
      <c r="AS44" s="522"/>
      <c r="AT44" s="522"/>
      <c r="AU44" s="522"/>
      <c r="AV44" s="522"/>
      <c r="AW44" s="522"/>
      <c r="AX44" s="522"/>
      <c r="AY44" s="522"/>
      <c r="AZ44" s="330"/>
      <c r="BA44" s="330"/>
      <c r="BB44" s="330"/>
      <c r="BC44" s="330"/>
      <c r="BD44" s="330"/>
      <c r="BE44" s="262"/>
      <c r="BF44" s="262"/>
      <c r="BG44" s="262"/>
      <c r="BH44" s="82"/>
      <c r="BI44" s="246"/>
      <c r="BJ44" s="246"/>
      <c r="BK44" s="246"/>
      <c r="BL44" s="246"/>
      <c r="BM44" s="581"/>
      <c r="BN44" s="581"/>
      <c r="BO44" s="581"/>
      <c r="BP44" s="581"/>
      <c r="BQ44" s="198"/>
      <c r="BR44" s="198"/>
      <c r="BS44" s="582"/>
      <c r="BT44" s="232"/>
      <c r="BU44" s="196"/>
      <c r="BV44" s="196"/>
      <c r="BW44" s="233"/>
      <c r="BX44" s="240"/>
      <c r="BY44" s="241"/>
      <c r="BZ44" s="241"/>
      <c r="CA44" s="242"/>
      <c r="CB44" s="292"/>
      <c r="CC44" s="196"/>
      <c r="CD44" s="196"/>
      <c r="CE44" s="398"/>
      <c r="CF44" s="266"/>
      <c r="CG44" s="267"/>
      <c r="CH44" s="267"/>
      <c r="CI44" s="268"/>
      <c r="CK44" s="11"/>
      <c r="CL44" s="23"/>
      <c r="CM44" s="14">
        <v>22</v>
      </c>
      <c r="CN44" s="14"/>
      <c r="CO44" s="14">
        <v>22</v>
      </c>
      <c r="CP44" s="8"/>
      <c r="CQ44" s="8"/>
      <c r="DB44" s="11" t="s">
        <v>171</v>
      </c>
      <c r="DC44" s="66" t="s">
        <v>160</v>
      </c>
      <c r="DD44" s="15" t="s">
        <v>132</v>
      </c>
      <c r="DE44" s="14">
        <v>1000</v>
      </c>
      <c r="DF44" s="14">
        <v>60</v>
      </c>
      <c r="DG44" s="16" t="s">
        <v>163</v>
      </c>
      <c r="DH44" s="9" t="s">
        <v>147</v>
      </c>
      <c r="DI44" s="14" t="s">
        <v>135</v>
      </c>
      <c r="DJ44" s="14" t="s">
        <v>223</v>
      </c>
      <c r="DK44" s="14" t="s">
        <v>135</v>
      </c>
      <c r="DL44" s="14" t="s">
        <v>136</v>
      </c>
    </row>
    <row r="45" spans="5:116" ht="8.15" customHeight="1">
      <c r="E45" s="339"/>
      <c r="F45" s="340"/>
      <c r="G45" s="545"/>
      <c r="H45" s="546"/>
      <c r="I45" s="547"/>
      <c r="J45" s="224"/>
      <c r="K45" s="219"/>
      <c r="L45" s="219"/>
      <c r="M45" s="220"/>
      <c r="N45" s="188"/>
      <c r="O45" s="189"/>
      <c r="P45" s="189"/>
      <c r="Q45" s="189"/>
      <c r="R45" s="189"/>
      <c r="S45" s="189"/>
      <c r="T45" s="189"/>
      <c r="U45" s="189"/>
      <c r="V45" s="190"/>
      <c r="W45" s="188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90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82"/>
      <c r="BI45" s="179"/>
      <c r="BJ45" s="179"/>
      <c r="BK45" s="179"/>
      <c r="BL45" s="179"/>
      <c r="BM45" s="53"/>
      <c r="BN45" s="53"/>
      <c r="BO45" s="53"/>
      <c r="BP45" s="53"/>
      <c r="BQ45" s="53"/>
      <c r="BR45" s="53"/>
      <c r="BS45" s="53"/>
      <c r="BT45" s="232"/>
      <c r="BU45" s="196"/>
      <c r="BV45" s="196"/>
      <c r="BW45" s="233"/>
      <c r="BX45" s="240"/>
      <c r="BY45" s="241"/>
      <c r="BZ45" s="241"/>
      <c r="CA45" s="242"/>
      <c r="CB45" s="292"/>
      <c r="CC45" s="196"/>
      <c r="CD45" s="196"/>
      <c r="CE45" s="398"/>
      <c r="CF45" s="266"/>
      <c r="CG45" s="267"/>
      <c r="CH45" s="267"/>
      <c r="CI45" s="268"/>
      <c r="CK45" s="11"/>
      <c r="CL45" s="23"/>
      <c r="CM45" s="14">
        <v>23</v>
      </c>
      <c r="CN45" s="14"/>
      <c r="CO45" s="14">
        <v>23</v>
      </c>
      <c r="CP45" s="8"/>
      <c r="CQ45" s="8"/>
      <c r="DB45" s="11" t="s">
        <v>171</v>
      </c>
      <c r="DC45" s="66" t="s">
        <v>160</v>
      </c>
      <c r="DD45" s="15" t="s">
        <v>132</v>
      </c>
      <c r="DE45" s="14">
        <v>1000</v>
      </c>
      <c r="DF45" s="14">
        <v>90</v>
      </c>
      <c r="DG45" s="16" t="s">
        <v>164</v>
      </c>
      <c r="DH45" s="9" t="s">
        <v>147</v>
      </c>
      <c r="DI45" s="14" t="s">
        <v>136</v>
      </c>
      <c r="DJ45" s="14" t="s">
        <v>223</v>
      </c>
      <c r="DK45" s="14" t="s">
        <v>135</v>
      </c>
      <c r="DL45" s="14" t="s">
        <v>136</v>
      </c>
    </row>
    <row r="46" spans="5:116" ht="8.15" customHeight="1">
      <c r="E46" s="339"/>
      <c r="F46" s="340"/>
      <c r="G46" s="545"/>
      <c r="H46" s="546"/>
      <c r="I46" s="547"/>
      <c r="J46" s="224"/>
      <c r="K46" s="219"/>
      <c r="L46" s="219"/>
      <c r="M46" s="220"/>
      <c r="N46" s="188"/>
      <c r="O46" s="189"/>
      <c r="P46" s="189"/>
      <c r="Q46" s="189"/>
      <c r="R46" s="189"/>
      <c r="S46" s="189"/>
      <c r="T46" s="189"/>
      <c r="U46" s="189"/>
      <c r="V46" s="190"/>
      <c r="W46" s="188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90"/>
      <c r="AP46" s="522" t="s">
        <v>75</v>
      </c>
      <c r="AQ46" s="522"/>
      <c r="AR46" s="522"/>
      <c r="AS46" s="522"/>
      <c r="AT46" s="522"/>
      <c r="AU46" s="522"/>
      <c r="AV46" s="522"/>
      <c r="AW46" s="522"/>
      <c r="AX46" s="522"/>
      <c r="AY46" s="522"/>
      <c r="AZ46" s="329"/>
      <c r="BA46" s="329"/>
      <c r="BB46" s="329"/>
      <c r="BC46" s="329"/>
      <c r="BD46" s="329"/>
      <c r="BE46" s="262" t="s">
        <v>38</v>
      </c>
      <c r="BF46" s="262"/>
      <c r="BG46" s="262"/>
      <c r="BH46" s="79"/>
      <c r="BI46" s="246" t="s">
        <v>110</v>
      </c>
      <c r="BJ46" s="246"/>
      <c r="BK46" s="246"/>
      <c r="BL46" s="246"/>
      <c r="BM46" s="385" t="str">
        <f>IF(OR(BM40="",BM43=""),"",BM43-BM40)</f>
        <v/>
      </c>
      <c r="BN46" s="385"/>
      <c r="BO46" s="385"/>
      <c r="BP46" s="385"/>
      <c r="BQ46" s="198" t="s">
        <v>38</v>
      </c>
      <c r="BR46" s="198"/>
      <c r="BS46" s="582"/>
      <c r="BT46" s="232"/>
      <c r="BU46" s="196"/>
      <c r="BV46" s="196"/>
      <c r="BW46" s="233"/>
      <c r="BX46" s="240"/>
      <c r="BY46" s="241"/>
      <c r="BZ46" s="241"/>
      <c r="CA46" s="242"/>
      <c r="CB46" s="292"/>
      <c r="CC46" s="196"/>
      <c r="CD46" s="196"/>
      <c r="CE46" s="398"/>
      <c r="CF46" s="266"/>
      <c r="CG46" s="267"/>
      <c r="CH46" s="267"/>
      <c r="CI46" s="268"/>
      <c r="CK46" s="11"/>
      <c r="CL46" s="23"/>
      <c r="CM46" s="14">
        <v>24</v>
      </c>
      <c r="CN46" s="14"/>
      <c r="CO46" s="14">
        <v>24</v>
      </c>
      <c r="CP46" s="8"/>
      <c r="CQ46" s="8"/>
      <c r="DB46" s="11" t="s">
        <v>171</v>
      </c>
      <c r="DC46" s="66" t="s">
        <v>160</v>
      </c>
      <c r="DD46" s="15" t="s">
        <v>132</v>
      </c>
      <c r="DE46" s="14">
        <v>1000</v>
      </c>
      <c r="DF46" s="14">
        <v>105</v>
      </c>
      <c r="DG46" s="16" t="s">
        <v>164</v>
      </c>
      <c r="DH46" s="9" t="s">
        <v>147</v>
      </c>
      <c r="DI46" s="14" t="s">
        <v>136</v>
      </c>
      <c r="DJ46" s="14" t="s">
        <v>223</v>
      </c>
      <c r="DK46" s="14" t="s">
        <v>135</v>
      </c>
      <c r="DL46" s="14" t="s">
        <v>136</v>
      </c>
    </row>
    <row r="47" spans="5:116" ht="8.15" customHeight="1">
      <c r="E47" s="339"/>
      <c r="F47" s="340"/>
      <c r="G47" s="545"/>
      <c r="H47" s="546"/>
      <c r="I47" s="547"/>
      <c r="J47" s="224"/>
      <c r="K47" s="219"/>
      <c r="L47" s="219"/>
      <c r="M47" s="220"/>
      <c r="N47" s="188"/>
      <c r="O47" s="189"/>
      <c r="P47" s="189"/>
      <c r="Q47" s="189"/>
      <c r="R47" s="189"/>
      <c r="S47" s="189"/>
      <c r="T47" s="189"/>
      <c r="U47" s="189"/>
      <c r="V47" s="190"/>
      <c r="W47" s="188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90"/>
      <c r="AP47" s="522"/>
      <c r="AQ47" s="522"/>
      <c r="AR47" s="522"/>
      <c r="AS47" s="522"/>
      <c r="AT47" s="522"/>
      <c r="AU47" s="522"/>
      <c r="AV47" s="522"/>
      <c r="AW47" s="522"/>
      <c r="AX47" s="522"/>
      <c r="AY47" s="522"/>
      <c r="AZ47" s="330"/>
      <c r="BA47" s="330"/>
      <c r="BB47" s="330"/>
      <c r="BC47" s="330"/>
      <c r="BD47" s="330"/>
      <c r="BE47" s="262"/>
      <c r="BF47" s="262"/>
      <c r="BG47" s="262"/>
      <c r="BH47" s="79"/>
      <c r="BI47" s="246"/>
      <c r="BJ47" s="246"/>
      <c r="BK47" s="246"/>
      <c r="BL47" s="246"/>
      <c r="BM47" s="583"/>
      <c r="BN47" s="583"/>
      <c r="BO47" s="583"/>
      <c r="BP47" s="583"/>
      <c r="BQ47" s="198"/>
      <c r="BR47" s="198"/>
      <c r="BS47" s="582"/>
      <c r="BT47" s="232"/>
      <c r="BU47" s="196"/>
      <c r="BV47" s="196"/>
      <c r="BW47" s="233"/>
      <c r="BX47" s="240"/>
      <c r="BY47" s="241"/>
      <c r="BZ47" s="241"/>
      <c r="CA47" s="242"/>
      <c r="CB47" s="292"/>
      <c r="CC47" s="196"/>
      <c r="CD47" s="196"/>
      <c r="CE47" s="398"/>
      <c r="CF47" s="266"/>
      <c r="CG47" s="267"/>
      <c r="CH47" s="267"/>
      <c r="CI47" s="268"/>
      <c r="CK47" s="11"/>
      <c r="CL47" s="23"/>
      <c r="CM47" s="14">
        <v>25</v>
      </c>
      <c r="CN47" s="14"/>
      <c r="CO47" s="14">
        <v>25</v>
      </c>
      <c r="CP47" s="8"/>
      <c r="CQ47" s="8"/>
      <c r="DC47" s="11" t="s">
        <v>170</v>
      </c>
      <c r="DD47" s="15" t="s">
        <v>159</v>
      </c>
      <c r="DE47" s="14">
        <v>320</v>
      </c>
      <c r="DF47" s="14">
        <v>45</v>
      </c>
      <c r="DG47" s="16" t="s">
        <v>161</v>
      </c>
      <c r="DH47" s="9" t="s">
        <v>146</v>
      </c>
      <c r="DI47" s="14" t="s">
        <v>138</v>
      </c>
      <c r="DJ47" s="14" t="s">
        <v>224</v>
      </c>
      <c r="DK47" s="14" t="s">
        <v>138</v>
      </c>
      <c r="DL47" s="14" t="s">
        <v>139</v>
      </c>
    </row>
    <row r="48" spans="5:116" ht="8.15" customHeight="1">
      <c r="E48" s="339"/>
      <c r="F48" s="340"/>
      <c r="G48" s="545"/>
      <c r="H48" s="546"/>
      <c r="I48" s="547"/>
      <c r="J48" s="225"/>
      <c r="K48" s="221"/>
      <c r="L48" s="221"/>
      <c r="M48" s="222"/>
      <c r="N48" s="226"/>
      <c r="O48" s="227"/>
      <c r="P48" s="227"/>
      <c r="Q48" s="227"/>
      <c r="R48" s="227"/>
      <c r="S48" s="227"/>
      <c r="T48" s="227"/>
      <c r="U48" s="227"/>
      <c r="V48" s="228"/>
      <c r="W48" s="226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8"/>
      <c r="AP48" s="83"/>
      <c r="AQ48" s="83"/>
      <c r="AR48" s="83"/>
      <c r="AS48" s="83"/>
      <c r="AT48" s="83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3"/>
      <c r="BG48" s="83"/>
      <c r="BH48" s="85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86"/>
      <c r="BT48" s="234"/>
      <c r="BU48" s="235"/>
      <c r="BV48" s="235"/>
      <c r="BW48" s="236"/>
      <c r="BX48" s="243"/>
      <c r="BY48" s="244"/>
      <c r="BZ48" s="244"/>
      <c r="CA48" s="245"/>
      <c r="CB48" s="396"/>
      <c r="CC48" s="235"/>
      <c r="CD48" s="235"/>
      <c r="CE48" s="399"/>
      <c r="CF48" s="280"/>
      <c r="CG48" s="281"/>
      <c r="CH48" s="281"/>
      <c r="CI48" s="282"/>
      <c r="CK48" s="11"/>
      <c r="CL48" s="23"/>
      <c r="CM48" s="14">
        <v>26</v>
      </c>
      <c r="CN48" s="14"/>
      <c r="CO48" s="14">
        <v>26</v>
      </c>
      <c r="CP48" s="8"/>
      <c r="CQ48" s="8"/>
      <c r="DC48" s="11" t="s">
        <v>170</v>
      </c>
      <c r="DD48" s="15" t="s">
        <v>159</v>
      </c>
      <c r="DE48" s="14">
        <v>450</v>
      </c>
      <c r="DF48" s="14">
        <v>45</v>
      </c>
      <c r="DG48" s="16" t="s">
        <v>161</v>
      </c>
      <c r="DH48" s="9" t="s">
        <v>146</v>
      </c>
      <c r="DI48" s="14" t="s">
        <v>138</v>
      </c>
      <c r="DJ48" s="14" t="s">
        <v>224</v>
      </c>
      <c r="DK48" s="14" t="s">
        <v>138</v>
      </c>
      <c r="DL48" s="14" t="s">
        <v>139</v>
      </c>
    </row>
    <row r="49" spans="5:116" ht="8.15" customHeight="1">
      <c r="E49" s="339"/>
      <c r="F49" s="340"/>
      <c r="G49" s="545"/>
      <c r="H49" s="546"/>
      <c r="I49" s="547"/>
      <c r="J49" s="548" t="s">
        <v>26</v>
      </c>
      <c r="K49" s="543"/>
      <c r="L49" s="543"/>
      <c r="M49" s="549"/>
      <c r="N49" s="185" t="s">
        <v>27</v>
      </c>
      <c r="O49" s="186"/>
      <c r="P49" s="186"/>
      <c r="Q49" s="186"/>
      <c r="R49" s="186"/>
      <c r="S49" s="186"/>
      <c r="T49" s="186"/>
      <c r="U49" s="186"/>
      <c r="V49" s="186"/>
      <c r="W49" s="352" t="s">
        <v>167</v>
      </c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  <c r="AN49" s="353"/>
      <c r="AO49" s="354"/>
      <c r="AP49" s="185" t="s">
        <v>237</v>
      </c>
      <c r="AQ49" s="321"/>
      <c r="AR49" s="321"/>
      <c r="AS49" s="321"/>
      <c r="AT49" s="321"/>
      <c r="AU49" s="321"/>
      <c r="AV49" s="321"/>
      <c r="AW49" s="321"/>
      <c r="AX49" s="321"/>
      <c r="AY49" s="321"/>
      <c r="AZ49" s="321"/>
      <c r="BA49" s="321"/>
      <c r="BB49" s="321"/>
      <c r="BC49" s="321"/>
      <c r="BD49" s="321"/>
      <c r="BE49" s="321"/>
      <c r="BF49" s="321"/>
      <c r="BG49" s="321"/>
      <c r="BH49" s="322"/>
      <c r="BI49" s="191" t="s">
        <v>111</v>
      </c>
      <c r="BJ49" s="181"/>
      <c r="BK49" s="181"/>
      <c r="BL49" s="181"/>
      <c r="BM49" s="181"/>
      <c r="BN49" s="181"/>
      <c r="BO49" s="181"/>
      <c r="BP49" s="181"/>
      <c r="BQ49" s="181"/>
      <c r="BR49" s="181"/>
      <c r="BS49" s="182"/>
      <c r="BT49" s="230" t="str">
        <f>IF(AND(CP77="〇",CQ77="〇"),"〇","")</f>
        <v/>
      </c>
      <c r="BU49" s="230"/>
      <c r="BV49" s="230"/>
      <c r="BW49" s="231"/>
      <c r="BX49" s="237" t="str">
        <f>IF(AND(CP77="×",CQ77="〇"),"〇","")</f>
        <v/>
      </c>
      <c r="BY49" s="238"/>
      <c r="BZ49" s="238"/>
      <c r="CA49" s="239"/>
      <c r="CB49" s="303" t="str">
        <f>IF(CQ77="×","〇","")</f>
        <v/>
      </c>
      <c r="CC49" s="230"/>
      <c r="CD49" s="230"/>
      <c r="CE49" s="397"/>
      <c r="CF49" s="263" t="s">
        <v>183</v>
      </c>
      <c r="CG49" s="264"/>
      <c r="CH49" s="264"/>
      <c r="CI49" s="265"/>
      <c r="CK49" s="11"/>
      <c r="CL49" s="23"/>
      <c r="CM49" s="14">
        <v>27</v>
      </c>
      <c r="CN49" s="14"/>
      <c r="CO49" s="14">
        <v>27</v>
      </c>
      <c r="CP49" s="8"/>
      <c r="CQ49" s="8"/>
      <c r="DC49" s="11" t="s">
        <v>170</v>
      </c>
      <c r="DD49" s="15" t="s">
        <v>159</v>
      </c>
      <c r="DE49" s="14">
        <v>450</v>
      </c>
      <c r="DF49" s="14">
        <v>60</v>
      </c>
      <c r="DG49" s="16" t="s">
        <v>161</v>
      </c>
      <c r="DH49" s="9" t="s">
        <v>146</v>
      </c>
      <c r="DI49" s="14" t="s">
        <v>138</v>
      </c>
      <c r="DJ49" s="14" t="s">
        <v>224</v>
      </c>
      <c r="DK49" s="14" t="s">
        <v>138</v>
      </c>
      <c r="DL49" s="14" t="s">
        <v>139</v>
      </c>
    </row>
    <row r="50" spans="5:116" ht="8.15" customHeight="1">
      <c r="E50" s="339"/>
      <c r="F50" s="340"/>
      <c r="G50" s="545"/>
      <c r="H50" s="546"/>
      <c r="I50" s="547"/>
      <c r="J50" s="550"/>
      <c r="K50" s="546"/>
      <c r="L50" s="546"/>
      <c r="M50" s="551"/>
      <c r="N50" s="188"/>
      <c r="O50" s="189"/>
      <c r="P50" s="189"/>
      <c r="Q50" s="189"/>
      <c r="R50" s="189"/>
      <c r="S50" s="189"/>
      <c r="T50" s="189"/>
      <c r="U50" s="189"/>
      <c r="V50" s="189"/>
      <c r="W50" s="355"/>
      <c r="X50" s="356"/>
      <c r="Y50" s="356"/>
      <c r="Z50" s="356"/>
      <c r="AA50" s="356"/>
      <c r="AB50" s="356"/>
      <c r="AC50" s="356"/>
      <c r="AD50" s="356"/>
      <c r="AE50" s="356"/>
      <c r="AF50" s="356"/>
      <c r="AG50" s="356"/>
      <c r="AH50" s="356"/>
      <c r="AI50" s="356"/>
      <c r="AJ50" s="356"/>
      <c r="AK50" s="356"/>
      <c r="AL50" s="356"/>
      <c r="AM50" s="356"/>
      <c r="AN50" s="356"/>
      <c r="AO50" s="357"/>
      <c r="AP50" s="323"/>
      <c r="AQ50" s="324"/>
      <c r="AR50" s="324"/>
      <c r="AS50" s="324"/>
      <c r="AT50" s="324"/>
      <c r="AU50" s="324"/>
      <c r="AV50" s="324"/>
      <c r="AW50" s="324"/>
      <c r="AX50" s="324"/>
      <c r="AY50" s="324"/>
      <c r="AZ50" s="324"/>
      <c r="BA50" s="324"/>
      <c r="BB50" s="324"/>
      <c r="BC50" s="324"/>
      <c r="BD50" s="324"/>
      <c r="BE50" s="324"/>
      <c r="BF50" s="324"/>
      <c r="BG50" s="324"/>
      <c r="BH50" s="325"/>
      <c r="BI50" s="192"/>
      <c r="BJ50" s="183"/>
      <c r="BK50" s="183"/>
      <c r="BL50" s="183"/>
      <c r="BM50" s="183"/>
      <c r="BN50" s="183"/>
      <c r="BO50" s="183"/>
      <c r="BP50" s="183"/>
      <c r="BQ50" s="183"/>
      <c r="BR50" s="183"/>
      <c r="BS50" s="184"/>
      <c r="BT50" s="196"/>
      <c r="BU50" s="196"/>
      <c r="BV50" s="196"/>
      <c r="BW50" s="233"/>
      <c r="BX50" s="240"/>
      <c r="BY50" s="241"/>
      <c r="BZ50" s="241"/>
      <c r="CA50" s="242"/>
      <c r="CB50" s="292"/>
      <c r="CC50" s="196"/>
      <c r="CD50" s="196"/>
      <c r="CE50" s="398"/>
      <c r="CF50" s="266"/>
      <c r="CG50" s="267"/>
      <c r="CH50" s="267"/>
      <c r="CI50" s="268"/>
      <c r="CK50" s="11"/>
      <c r="CL50" s="23"/>
      <c r="CM50" s="14">
        <v>28</v>
      </c>
      <c r="CN50" s="14"/>
      <c r="CO50" s="14">
        <v>28</v>
      </c>
      <c r="CP50" s="8"/>
      <c r="CQ50" s="8"/>
      <c r="DC50" s="11" t="s">
        <v>170</v>
      </c>
      <c r="DD50" s="15" t="s">
        <v>159</v>
      </c>
      <c r="DE50" s="14">
        <v>600</v>
      </c>
      <c r="DF50" s="14">
        <v>45</v>
      </c>
      <c r="DG50" s="16" t="s">
        <v>161</v>
      </c>
      <c r="DH50" s="9" t="s">
        <v>146</v>
      </c>
      <c r="DI50" s="14" t="s">
        <v>139</v>
      </c>
      <c r="DJ50" s="14" t="s">
        <v>224</v>
      </c>
      <c r="DK50" s="14" t="s">
        <v>138</v>
      </c>
      <c r="DL50" s="14" t="s">
        <v>139</v>
      </c>
    </row>
    <row r="51" spans="5:116" ht="8.15" customHeight="1">
      <c r="E51" s="339"/>
      <c r="F51" s="340"/>
      <c r="G51" s="545"/>
      <c r="H51" s="546"/>
      <c r="I51" s="547"/>
      <c r="J51" s="550"/>
      <c r="K51" s="546"/>
      <c r="L51" s="546"/>
      <c r="M51" s="551"/>
      <c r="N51" s="188"/>
      <c r="O51" s="189"/>
      <c r="P51" s="189"/>
      <c r="Q51" s="189"/>
      <c r="R51" s="189"/>
      <c r="S51" s="189"/>
      <c r="T51" s="189"/>
      <c r="U51" s="189"/>
      <c r="V51" s="189"/>
      <c r="W51" s="355"/>
      <c r="X51" s="356"/>
      <c r="Y51" s="356"/>
      <c r="Z51" s="356"/>
      <c r="AA51" s="356"/>
      <c r="AB51" s="356"/>
      <c r="AC51" s="356"/>
      <c r="AD51" s="356"/>
      <c r="AE51" s="356"/>
      <c r="AF51" s="356"/>
      <c r="AG51" s="356"/>
      <c r="AH51" s="356"/>
      <c r="AI51" s="356"/>
      <c r="AJ51" s="356"/>
      <c r="AK51" s="356"/>
      <c r="AL51" s="356"/>
      <c r="AM51" s="356"/>
      <c r="AN51" s="356"/>
      <c r="AO51" s="357"/>
      <c r="AP51" s="323"/>
      <c r="AQ51" s="324"/>
      <c r="AR51" s="324"/>
      <c r="AS51" s="324"/>
      <c r="AT51" s="324"/>
      <c r="AU51" s="324"/>
      <c r="AV51" s="324"/>
      <c r="AW51" s="324"/>
      <c r="AX51" s="324"/>
      <c r="AY51" s="324"/>
      <c r="AZ51" s="324"/>
      <c r="BA51" s="324"/>
      <c r="BB51" s="324"/>
      <c r="BC51" s="324"/>
      <c r="BD51" s="324"/>
      <c r="BE51" s="324"/>
      <c r="BF51" s="324"/>
      <c r="BG51" s="324"/>
      <c r="BH51" s="325"/>
      <c r="BI51" s="326" t="s">
        <v>73</v>
      </c>
      <c r="BJ51" s="327"/>
      <c r="BK51" s="327"/>
      <c r="BL51" s="89"/>
      <c r="BM51" s="333"/>
      <c r="BN51" s="333"/>
      <c r="BO51" s="333"/>
      <c r="BP51" s="333"/>
      <c r="BQ51" s="331" t="s">
        <v>114</v>
      </c>
      <c r="BR51" s="331"/>
      <c r="BS51" s="332"/>
      <c r="BT51" s="196"/>
      <c r="BU51" s="196"/>
      <c r="BV51" s="196"/>
      <c r="BW51" s="233"/>
      <c r="BX51" s="240"/>
      <c r="BY51" s="241"/>
      <c r="BZ51" s="241"/>
      <c r="CA51" s="242"/>
      <c r="CB51" s="292"/>
      <c r="CC51" s="196"/>
      <c r="CD51" s="196"/>
      <c r="CE51" s="398"/>
      <c r="CF51" s="266"/>
      <c r="CG51" s="267"/>
      <c r="CH51" s="267"/>
      <c r="CI51" s="268"/>
      <c r="CK51" s="11"/>
      <c r="CL51" s="23"/>
      <c r="CM51" s="14">
        <v>29</v>
      </c>
      <c r="CN51" s="14"/>
      <c r="CO51" s="14">
        <v>29</v>
      </c>
      <c r="CP51" s="8"/>
      <c r="CQ51" s="8"/>
      <c r="DC51" s="11" t="s">
        <v>170</v>
      </c>
      <c r="DD51" s="15" t="s">
        <v>159</v>
      </c>
      <c r="DE51" s="14">
        <v>600</v>
      </c>
      <c r="DF51" s="14">
        <v>60</v>
      </c>
      <c r="DG51" s="16" t="s">
        <v>161</v>
      </c>
      <c r="DH51" s="9" t="s">
        <v>146</v>
      </c>
      <c r="DI51" s="14" t="s">
        <v>139</v>
      </c>
      <c r="DJ51" s="14" t="s">
        <v>224</v>
      </c>
      <c r="DK51" s="14" t="s">
        <v>138</v>
      </c>
      <c r="DL51" s="14" t="s">
        <v>139</v>
      </c>
    </row>
    <row r="52" spans="5:116" ht="8.15" customHeight="1">
      <c r="E52" s="339"/>
      <c r="F52" s="340"/>
      <c r="G52" s="545"/>
      <c r="H52" s="546"/>
      <c r="I52" s="547"/>
      <c r="J52" s="550"/>
      <c r="K52" s="546"/>
      <c r="L52" s="546"/>
      <c r="M52" s="551"/>
      <c r="N52" s="188"/>
      <c r="O52" s="189"/>
      <c r="P52" s="189"/>
      <c r="Q52" s="189"/>
      <c r="R52" s="189"/>
      <c r="S52" s="189"/>
      <c r="T52" s="189"/>
      <c r="U52" s="189"/>
      <c r="V52" s="189"/>
      <c r="W52" s="355"/>
      <c r="X52" s="356"/>
      <c r="Y52" s="356"/>
      <c r="Z52" s="356"/>
      <c r="AA52" s="356"/>
      <c r="AB52" s="356"/>
      <c r="AC52" s="356"/>
      <c r="AD52" s="356"/>
      <c r="AE52" s="356"/>
      <c r="AF52" s="356"/>
      <c r="AG52" s="356"/>
      <c r="AH52" s="356"/>
      <c r="AI52" s="356"/>
      <c r="AJ52" s="356"/>
      <c r="AK52" s="356"/>
      <c r="AL52" s="356"/>
      <c r="AM52" s="356"/>
      <c r="AN52" s="356"/>
      <c r="AO52" s="357"/>
      <c r="AP52" s="323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5"/>
      <c r="BI52" s="326"/>
      <c r="BJ52" s="327"/>
      <c r="BK52" s="327"/>
      <c r="BL52" s="90"/>
      <c r="BM52" s="334"/>
      <c r="BN52" s="334"/>
      <c r="BO52" s="334"/>
      <c r="BP52" s="334"/>
      <c r="BQ52" s="331"/>
      <c r="BR52" s="331"/>
      <c r="BS52" s="332"/>
      <c r="BT52" s="196"/>
      <c r="BU52" s="196"/>
      <c r="BV52" s="196"/>
      <c r="BW52" s="233"/>
      <c r="BX52" s="240"/>
      <c r="BY52" s="241"/>
      <c r="BZ52" s="241"/>
      <c r="CA52" s="242"/>
      <c r="CB52" s="292"/>
      <c r="CC52" s="196"/>
      <c r="CD52" s="196"/>
      <c r="CE52" s="398"/>
      <c r="CF52" s="266"/>
      <c r="CG52" s="267"/>
      <c r="CH52" s="267"/>
      <c r="CI52" s="268"/>
      <c r="CK52" s="11"/>
      <c r="CL52" s="23"/>
      <c r="CM52" s="14">
        <v>30</v>
      </c>
      <c r="CN52" s="14"/>
      <c r="CO52" s="14">
        <v>30</v>
      </c>
      <c r="CP52" s="8"/>
      <c r="CQ52" s="8"/>
      <c r="DD52" s="20"/>
      <c r="DE52" s="18"/>
      <c r="DF52" s="18"/>
      <c r="DG52" s="19"/>
      <c r="DH52" s="9"/>
      <c r="DI52" s="18"/>
      <c r="DJ52" s="8"/>
      <c r="DK52" s="8"/>
      <c r="DL52" s="8"/>
    </row>
    <row r="53" spans="5:116" ht="8.15" customHeight="1">
      <c r="E53" s="339"/>
      <c r="F53" s="340"/>
      <c r="G53" s="545"/>
      <c r="H53" s="546"/>
      <c r="I53" s="547"/>
      <c r="J53" s="550"/>
      <c r="K53" s="546"/>
      <c r="L53" s="546"/>
      <c r="M53" s="551"/>
      <c r="N53" s="188"/>
      <c r="O53" s="189"/>
      <c r="P53" s="189"/>
      <c r="Q53" s="189"/>
      <c r="R53" s="189"/>
      <c r="S53" s="189"/>
      <c r="T53" s="189"/>
      <c r="U53" s="189"/>
      <c r="V53" s="189"/>
      <c r="W53" s="355"/>
      <c r="X53" s="356"/>
      <c r="Y53" s="356"/>
      <c r="Z53" s="356"/>
      <c r="AA53" s="356"/>
      <c r="AB53" s="356"/>
      <c r="AC53" s="356"/>
      <c r="AD53" s="356"/>
      <c r="AE53" s="356"/>
      <c r="AF53" s="356"/>
      <c r="AG53" s="356"/>
      <c r="AH53" s="356"/>
      <c r="AI53" s="356"/>
      <c r="AJ53" s="356"/>
      <c r="AK53" s="356"/>
      <c r="AL53" s="356"/>
      <c r="AM53" s="356"/>
      <c r="AN53" s="356"/>
      <c r="AO53" s="357"/>
      <c r="AP53" s="323"/>
      <c r="AQ53" s="324"/>
      <c r="AR53" s="324"/>
      <c r="AS53" s="324"/>
      <c r="AT53" s="324"/>
      <c r="AU53" s="324"/>
      <c r="AV53" s="324"/>
      <c r="AW53" s="324"/>
      <c r="AX53" s="324"/>
      <c r="AY53" s="324"/>
      <c r="AZ53" s="324"/>
      <c r="BA53" s="324"/>
      <c r="BB53" s="324"/>
      <c r="BC53" s="324"/>
      <c r="BD53" s="324"/>
      <c r="BE53" s="324"/>
      <c r="BF53" s="324"/>
      <c r="BG53" s="324"/>
      <c r="BH53" s="325"/>
      <c r="BI53" s="326" t="s">
        <v>74</v>
      </c>
      <c r="BJ53" s="327"/>
      <c r="BK53" s="327"/>
      <c r="BL53" s="89"/>
      <c r="BM53" s="333"/>
      <c r="BN53" s="333"/>
      <c r="BO53" s="333"/>
      <c r="BP53" s="333"/>
      <c r="BQ53" s="331" t="s">
        <v>114</v>
      </c>
      <c r="BR53" s="331"/>
      <c r="BS53" s="332"/>
      <c r="BT53" s="196"/>
      <c r="BU53" s="196"/>
      <c r="BV53" s="196"/>
      <c r="BW53" s="233"/>
      <c r="BX53" s="240"/>
      <c r="BY53" s="241"/>
      <c r="BZ53" s="241"/>
      <c r="CA53" s="242"/>
      <c r="CB53" s="292"/>
      <c r="CC53" s="196"/>
      <c r="CD53" s="196"/>
      <c r="CE53" s="398"/>
      <c r="CF53" s="266"/>
      <c r="CG53" s="267"/>
      <c r="CH53" s="267"/>
      <c r="CI53" s="268"/>
      <c r="CK53" s="11"/>
      <c r="CL53" s="23"/>
      <c r="CM53" s="14">
        <v>31</v>
      </c>
      <c r="CN53" s="14"/>
      <c r="CO53" s="14">
        <v>31</v>
      </c>
      <c r="CP53" s="8"/>
      <c r="CQ53" s="8"/>
      <c r="DD53" s="20"/>
      <c r="DE53" s="18"/>
      <c r="DF53" s="18"/>
      <c r="DG53" s="19"/>
      <c r="DH53" s="9"/>
      <c r="DI53" s="18"/>
      <c r="DJ53" s="8"/>
      <c r="DK53" s="8"/>
      <c r="DL53" s="8"/>
    </row>
    <row r="54" spans="5:116" ht="8.15" customHeight="1">
      <c r="E54" s="339"/>
      <c r="F54" s="340"/>
      <c r="G54" s="545"/>
      <c r="H54" s="546"/>
      <c r="I54" s="547"/>
      <c r="J54" s="550"/>
      <c r="K54" s="546"/>
      <c r="L54" s="546"/>
      <c r="M54" s="551"/>
      <c r="N54" s="188"/>
      <c r="O54" s="189"/>
      <c r="P54" s="189"/>
      <c r="Q54" s="189"/>
      <c r="R54" s="189"/>
      <c r="S54" s="189"/>
      <c r="T54" s="189"/>
      <c r="U54" s="189"/>
      <c r="V54" s="189"/>
      <c r="W54" s="355"/>
      <c r="X54" s="356"/>
      <c r="Y54" s="356"/>
      <c r="Z54" s="356"/>
      <c r="AA54" s="356"/>
      <c r="AB54" s="356"/>
      <c r="AC54" s="356"/>
      <c r="AD54" s="356"/>
      <c r="AE54" s="356"/>
      <c r="AF54" s="356"/>
      <c r="AG54" s="356"/>
      <c r="AH54" s="356"/>
      <c r="AI54" s="356"/>
      <c r="AJ54" s="356"/>
      <c r="AK54" s="356"/>
      <c r="AL54" s="356"/>
      <c r="AM54" s="356"/>
      <c r="AN54" s="356"/>
      <c r="AO54" s="357"/>
      <c r="AP54" s="189" t="s">
        <v>102</v>
      </c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90"/>
      <c r="BI54" s="326"/>
      <c r="BJ54" s="327"/>
      <c r="BK54" s="327"/>
      <c r="BL54" s="90"/>
      <c r="BM54" s="334"/>
      <c r="BN54" s="334"/>
      <c r="BO54" s="334"/>
      <c r="BP54" s="334"/>
      <c r="BQ54" s="331"/>
      <c r="BR54" s="331"/>
      <c r="BS54" s="332"/>
      <c r="BT54" s="196"/>
      <c r="BU54" s="196"/>
      <c r="BV54" s="196"/>
      <c r="BW54" s="233"/>
      <c r="BX54" s="240"/>
      <c r="BY54" s="241"/>
      <c r="BZ54" s="241"/>
      <c r="CA54" s="242"/>
      <c r="CB54" s="292"/>
      <c r="CC54" s="196"/>
      <c r="CD54" s="196"/>
      <c r="CE54" s="398"/>
      <c r="CF54" s="266"/>
      <c r="CG54" s="267"/>
      <c r="CH54" s="267"/>
      <c r="CI54" s="268"/>
      <c r="CK54" s="11"/>
      <c r="CL54" s="23"/>
      <c r="CM54" s="14">
        <v>32</v>
      </c>
      <c r="CN54" s="14"/>
      <c r="CO54" s="14"/>
      <c r="CP54" s="8"/>
      <c r="CQ54" s="8"/>
      <c r="DD54" s="20"/>
      <c r="DE54" s="18"/>
      <c r="DF54" s="18"/>
      <c r="DG54" s="19"/>
      <c r="DH54" s="9"/>
      <c r="DI54" s="18"/>
      <c r="DJ54" s="8"/>
      <c r="DK54" s="8"/>
      <c r="DL54" s="8"/>
    </row>
    <row r="55" spans="5:116" ht="8.15" customHeight="1">
      <c r="E55" s="339"/>
      <c r="F55" s="340"/>
      <c r="G55" s="545"/>
      <c r="H55" s="546"/>
      <c r="I55" s="547"/>
      <c r="J55" s="550"/>
      <c r="K55" s="546"/>
      <c r="L55" s="546"/>
      <c r="M55" s="551"/>
      <c r="N55" s="188"/>
      <c r="O55" s="189"/>
      <c r="P55" s="189"/>
      <c r="Q55" s="189"/>
      <c r="R55" s="189"/>
      <c r="S55" s="189"/>
      <c r="T55" s="189"/>
      <c r="U55" s="189"/>
      <c r="V55" s="189"/>
      <c r="W55" s="355"/>
      <c r="X55" s="356"/>
      <c r="Y55" s="356"/>
      <c r="Z55" s="356"/>
      <c r="AA55" s="356"/>
      <c r="AB55" s="356"/>
      <c r="AC55" s="356"/>
      <c r="AD55" s="356"/>
      <c r="AE55" s="356"/>
      <c r="AF55" s="356"/>
      <c r="AG55" s="356"/>
      <c r="AH55" s="356"/>
      <c r="AI55" s="356"/>
      <c r="AJ55" s="356"/>
      <c r="AK55" s="356"/>
      <c r="AL55" s="356"/>
      <c r="AM55" s="356"/>
      <c r="AN55" s="356"/>
      <c r="AO55" s="357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90"/>
      <c r="BI55" s="192" t="s">
        <v>112</v>
      </c>
      <c r="BJ55" s="183"/>
      <c r="BK55" s="183"/>
      <c r="BL55" s="183"/>
      <c r="BM55" s="183"/>
      <c r="BN55" s="183"/>
      <c r="BO55" s="183"/>
      <c r="BP55" s="183"/>
      <c r="BQ55" s="183"/>
      <c r="BR55" s="183"/>
      <c r="BS55" s="184"/>
      <c r="BT55" s="196"/>
      <c r="BU55" s="196"/>
      <c r="BV55" s="196"/>
      <c r="BW55" s="233"/>
      <c r="BX55" s="240"/>
      <c r="BY55" s="241"/>
      <c r="BZ55" s="241"/>
      <c r="CA55" s="242"/>
      <c r="CB55" s="292"/>
      <c r="CC55" s="196"/>
      <c r="CD55" s="196"/>
      <c r="CE55" s="398"/>
      <c r="CF55" s="266"/>
      <c r="CG55" s="267"/>
      <c r="CH55" s="267"/>
      <c r="CI55" s="268"/>
      <c r="CK55" s="11"/>
      <c r="CL55" s="23"/>
      <c r="CM55" s="14">
        <v>33</v>
      </c>
      <c r="CN55" s="14"/>
      <c r="CO55" s="14"/>
      <c r="CP55" s="8"/>
      <c r="CQ55" s="8"/>
      <c r="DB55" s="11" t="s">
        <v>171</v>
      </c>
      <c r="DD55" s="15" t="s">
        <v>132</v>
      </c>
      <c r="DE55" s="14">
        <v>750</v>
      </c>
      <c r="DF55" s="14">
        <v>45</v>
      </c>
      <c r="DG55" s="16" t="s">
        <v>163</v>
      </c>
      <c r="DH55" s="9" t="s">
        <v>148</v>
      </c>
      <c r="DI55" s="14" t="s">
        <v>135</v>
      </c>
      <c r="DJ55" s="14" t="s">
        <v>223</v>
      </c>
      <c r="DK55" s="14" t="s">
        <v>135</v>
      </c>
      <c r="DL55" s="14" t="s">
        <v>136</v>
      </c>
    </row>
    <row r="56" spans="5:116" ht="8.15" customHeight="1">
      <c r="E56" s="339"/>
      <c r="F56" s="340"/>
      <c r="G56" s="545"/>
      <c r="H56" s="546"/>
      <c r="I56" s="547"/>
      <c r="J56" s="550"/>
      <c r="K56" s="546"/>
      <c r="L56" s="546"/>
      <c r="M56" s="551"/>
      <c r="N56" s="188"/>
      <c r="O56" s="189"/>
      <c r="P56" s="189"/>
      <c r="Q56" s="189"/>
      <c r="R56" s="189"/>
      <c r="S56" s="189"/>
      <c r="T56" s="189"/>
      <c r="U56" s="189"/>
      <c r="V56" s="189"/>
      <c r="W56" s="355"/>
      <c r="X56" s="356"/>
      <c r="Y56" s="356"/>
      <c r="Z56" s="356"/>
      <c r="AA56" s="356"/>
      <c r="AB56" s="356"/>
      <c r="AC56" s="356"/>
      <c r="AD56" s="356"/>
      <c r="AE56" s="356"/>
      <c r="AF56" s="356"/>
      <c r="AG56" s="356"/>
      <c r="AH56" s="356"/>
      <c r="AI56" s="356"/>
      <c r="AJ56" s="356"/>
      <c r="AK56" s="356"/>
      <c r="AL56" s="356"/>
      <c r="AM56" s="356"/>
      <c r="AN56" s="356"/>
      <c r="AO56" s="357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90"/>
      <c r="BI56" s="192"/>
      <c r="BJ56" s="183"/>
      <c r="BK56" s="183"/>
      <c r="BL56" s="183"/>
      <c r="BM56" s="183"/>
      <c r="BN56" s="183"/>
      <c r="BO56" s="183"/>
      <c r="BP56" s="183"/>
      <c r="BQ56" s="183"/>
      <c r="BR56" s="183"/>
      <c r="BS56" s="184"/>
      <c r="BT56" s="196"/>
      <c r="BU56" s="196"/>
      <c r="BV56" s="196"/>
      <c r="BW56" s="233"/>
      <c r="BX56" s="240"/>
      <c r="BY56" s="241"/>
      <c r="BZ56" s="241"/>
      <c r="CA56" s="242"/>
      <c r="CB56" s="292"/>
      <c r="CC56" s="196"/>
      <c r="CD56" s="196"/>
      <c r="CE56" s="398"/>
      <c r="CF56" s="266"/>
      <c r="CG56" s="267"/>
      <c r="CH56" s="267"/>
      <c r="CI56" s="268"/>
      <c r="DB56" s="11" t="s">
        <v>171</v>
      </c>
      <c r="DC56" s="11"/>
      <c r="DD56" s="15" t="s">
        <v>132</v>
      </c>
      <c r="DE56" s="14">
        <v>750</v>
      </c>
      <c r="DF56" s="14">
        <v>60</v>
      </c>
      <c r="DG56" s="16" t="s">
        <v>163</v>
      </c>
      <c r="DH56" s="9" t="s">
        <v>148</v>
      </c>
      <c r="DI56" s="14" t="s">
        <v>135</v>
      </c>
      <c r="DJ56" s="14" t="s">
        <v>223</v>
      </c>
      <c r="DK56" s="14" t="s">
        <v>135</v>
      </c>
      <c r="DL56" s="14" t="s">
        <v>136</v>
      </c>
    </row>
    <row r="57" spans="5:116" ht="8.15" customHeight="1">
      <c r="E57" s="339"/>
      <c r="F57" s="340"/>
      <c r="G57" s="545"/>
      <c r="H57" s="546"/>
      <c r="I57" s="547"/>
      <c r="J57" s="550"/>
      <c r="K57" s="546"/>
      <c r="L57" s="546"/>
      <c r="M57" s="551"/>
      <c r="N57" s="188"/>
      <c r="O57" s="189"/>
      <c r="P57" s="189"/>
      <c r="Q57" s="189"/>
      <c r="R57" s="189"/>
      <c r="S57" s="189"/>
      <c r="T57" s="189"/>
      <c r="U57" s="189"/>
      <c r="V57" s="189"/>
      <c r="W57" s="355"/>
      <c r="X57" s="356"/>
      <c r="Y57" s="356"/>
      <c r="Z57" s="356"/>
      <c r="AA57" s="356"/>
      <c r="AB57" s="356"/>
      <c r="AC57" s="356"/>
      <c r="AD57" s="356"/>
      <c r="AE57" s="356"/>
      <c r="AF57" s="356"/>
      <c r="AG57" s="356"/>
      <c r="AH57" s="356"/>
      <c r="AI57" s="356"/>
      <c r="AJ57" s="356"/>
      <c r="AK57" s="356"/>
      <c r="AL57" s="356"/>
      <c r="AM57" s="356"/>
      <c r="AN57" s="356"/>
      <c r="AO57" s="357"/>
      <c r="AP57" s="189"/>
      <c r="AQ57" s="189"/>
      <c r="AR57" s="189"/>
      <c r="AS57" s="189"/>
      <c r="AT57" s="189"/>
      <c r="AU57" s="189"/>
      <c r="AV57" s="189"/>
      <c r="AW57" s="189"/>
      <c r="AX57" s="189"/>
      <c r="AY57" s="189"/>
      <c r="AZ57" s="189"/>
      <c r="BA57" s="189"/>
      <c r="BB57" s="189"/>
      <c r="BC57" s="189"/>
      <c r="BD57" s="189"/>
      <c r="BE57" s="189"/>
      <c r="BF57" s="189"/>
      <c r="BG57" s="189"/>
      <c r="BH57" s="190"/>
      <c r="BI57" s="326" t="s">
        <v>73</v>
      </c>
      <c r="BJ57" s="327"/>
      <c r="BK57" s="327"/>
      <c r="BL57" s="89"/>
      <c r="BM57" s="333"/>
      <c r="BN57" s="333"/>
      <c r="BO57" s="333"/>
      <c r="BP57" s="333"/>
      <c r="BQ57" s="331" t="s">
        <v>114</v>
      </c>
      <c r="BR57" s="331"/>
      <c r="BS57" s="332"/>
      <c r="BT57" s="196"/>
      <c r="BU57" s="196"/>
      <c r="BV57" s="196"/>
      <c r="BW57" s="233"/>
      <c r="BX57" s="240"/>
      <c r="BY57" s="241"/>
      <c r="BZ57" s="241"/>
      <c r="CA57" s="242"/>
      <c r="CB57" s="292"/>
      <c r="CC57" s="196"/>
      <c r="CD57" s="196"/>
      <c r="CE57" s="398"/>
      <c r="CF57" s="266"/>
      <c r="CG57" s="267"/>
      <c r="CH57" s="267"/>
      <c r="CI57" s="268"/>
      <c r="DB57" s="11" t="s">
        <v>171</v>
      </c>
      <c r="DC57" s="11"/>
      <c r="DD57" s="15" t="s">
        <v>132</v>
      </c>
      <c r="DE57" s="14">
        <v>1000</v>
      </c>
      <c r="DF57" s="14">
        <v>45</v>
      </c>
      <c r="DG57" s="16" t="s">
        <v>163</v>
      </c>
      <c r="DH57" s="9" t="s">
        <v>148</v>
      </c>
      <c r="DI57" s="14" t="s">
        <v>135</v>
      </c>
      <c r="DJ57" s="14" t="s">
        <v>223</v>
      </c>
      <c r="DK57" s="14" t="s">
        <v>135</v>
      </c>
      <c r="DL57" s="14" t="s">
        <v>136</v>
      </c>
    </row>
    <row r="58" spans="5:116" ht="8.15" customHeight="1">
      <c r="E58" s="339"/>
      <c r="F58" s="340"/>
      <c r="G58" s="545"/>
      <c r="H58" s="546"/>
      <c r="I58" s="547"/>
      <c r="J58" s="550"/>
      <c r="K58" s="546"/>
      <c r="L58" s="546"/>
      <c r="M58" s="551"/>
      <c r="N58" s="188"/>
      <c r="O58" s="189"/>
      <c r="P58" s="189"/>
      <c r="Q58" s="189"/>
      <c r="R58" s="189"/>
      <c r="S58" s="189"/>
      <c r="T58" s="189"/>
      <c r="U58" s="189"/>
      <c r="V58" s="189"/>
      <c r="W58" s="355"/>
      <c r="X58" s="356"/>
      <c r="Y58" s="356"/>
      <c r="Z58" s="356"/>
      <c r="AA58" s="356"/>
      <c r="AB58" s="356"/>
      <c r="AC58" s="356"/>
      <c r="AD58" s="356"/>
      <c r="AE58" s="356"/>
      <c r="AF58" s="356"/>
      <c r="AG58" s="356"/>
      <c r="AH58" s="356"/>
      <c r="AI58" s="356"/>
      <c r="AJ58" s="356"/>
      <c r="AK58" s="356"/>
      <c r="AL58" s="356"/>
      <c r="AM58" s="356"/>
      <c r="AN58" s="356"/>
      <c r="AO58" s="357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90"/>
      <c r="BI58" s="326"/>
      <c r="BJ58" s="327"/>
      <c r="BK58" s="327"/>
      <c r="BL58" s="90"/>
      <c r="BM58" s="334"/>
      <c r="BN58" s="334"/>
      <c r="BO58" s="334"/>
      <c r="BP58" s="334"/>
      <c r="BQ58" s="331"/>
      <c r="BR58" s="331"/>
      <c r="BS58" s="332"/>
      <c r="BT58" s="196"/>
      <c r="BU58" s="196"/>
      <c r="BV58" s="196"/>
      <c r="BW58" s="233"/>
      <c r="BX58" s="240"/>
      <c r="BY58" s="241"/>
      <c r="BZ58" s="241"/>
      <c r="CA58" s="242"/>
      <c r="CB58" s="292"/>
      <c r="CC58" s="196"/>
      <c r="CD58" s="196"/>
      <c r="CE58" s="398"/>
      <c r="CF58" s="266"/>
      <c r="CG58" s="267"/>
      <c r="CH58" s="267"/>
      <c r="CI58" s="268"/>
      <c r="DB58" s="11" t="s">
        <v>171</v>
      </c>
      <c r="DC58" s="11"/>
      <c r="DD58" s="15" t="s">
        <v>132</v>
      </c>
      <c r="DE58" s="14">
        <v>1000</v>
      </c>
      <c r="DF58" s="14">
        <v>60</v>
      </c>
      <c r="DG58" s="16" t="s">
        <v>163</v>
      </c>
      <c r="DH58" s="9" t="s">
        <v>148</v>
      </c>
      <c r="DI58" s="14" t="s">
        <v>135</v>
      </c>
      <c r="DJ58" s="14" t="s">
        <v>223</v>
      </c>
      <c r="DK58" s="14" t="s">
        <v>135</v>
      </c>
      <c r="DL58" s="14" t="s">
        <v>136</v>
      </c>
    </row>
    <row r="59" spans="5:116" ht="8.15" customHeight="1">
      <c r="E59" s="339"/>
      <c r="F59" s="340"/>
      <c r="G59" s="545"/>
      <c r="H59" s="546"/>
      <c r="I59" s="547"/>
      <c r="J59" s="550"/>
      <c r="K59" s="546"/>
      <c r="L59" s="546"/>
      <c r="M59" s="551"/>
      <c r="N59" s="188"/>
      <c r="O59" s="189"/>
      <c r="P59" s="189"/>
      <c r="Q59" s="189"/>
      <c r="R59" s="189"/>
      <c r="S59" s="189"/>
      <c r="T59" s="189"/>
      <c r="U59" s="189"/>
      <c r="V59" s="189"/>
      <c r="W59" s="355"/>
      <c r="X59" s="356"/>
      <c r="Y59" s="356"/>
      <c r="Z59" s="356"/>
      <c r="AA59" s="356"/>
      <c r="AB59" s="356"/>
      <c r="AC59" s="356"/>
      <c r="AD59" s="356"/>
      <c r="AE59" s="356"/>
      <c r="AF59" s="356"/>
      <c r="AG59" s="356"/>
      <c r="AH59" s="356"/>
      <c r="AI59" s="356"/>
      <c r="AJ59" s="356"/>
      <c r="AK59" s="356"/>
      <c r="AL59" s="356"/>
      <c r="AM59" s="356"/>
      <c r="AN59" s="356"/>
      <c r="AO59" s="357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90"/>
      <c r="BI59" s="326" t="s">
        <v>74</v>
      </c>
      <c r="BJ59" s="327"/>
      <c r="BK59" s="327"/>
      <c r="BL59" s="89"/>
      <c r="BM59" s="333"/>
      <c r="BN59" s="333"/>
      <c r="BO59" s="333"/>
      <c r="BP59" s="333"/>
      <c r="BQ59" s="331" t="s">
        <v>114</v>
      </c>
      <c r="BR59" s="331"/>
      <c r="BS59" s="332"/>
      <c r="BT59" s="196"/>
      <c r="BU59" s="196"/>
      <c r="BV59" s="196"/>
      <c r="BW59" s="233"/>
      <c r="BX59" s="240"/>
      <c r="BY59" s="241"/>
      <c r="BZ59" s="241"/>
      <c r="CA59" s="242"/>
      <c r="CB59" s="292"/>
      <c r="CC59" s="196"/>
      <c r="CD59" s="196"/>
      <c r="CE59" s="398"/>
      <c r="CF59" s="266"/>
      <c r="CG59" s="267"/>
      <c r="CH59" s="267"/>
      <c r="CI59" s="268"/>
      <c r="DD59" s="8"/>
      <c r="DE59" s="8"/>
      <c r="DF59" s="8"/>
      <c r="DG59" s="8"/>
      <c r="DH59" s="8"/>
      <c r="DI59" s="8"/>
      <c r="DJ59" s="8"/>
      <c r="DK59" s="8"/>
    </row>
    <row r="60" spans="5:116" ht="8.15" customHeight="1">
      <c r="E60" s="339"/>
      <c r="F60" s="340"/>
      <c r="G60" s="545"/>
      <c r="H60" s="546"/>
      <c r="I60" s="547"/>
      <c r="J60" s="550"/>
      <c r="K60" s="546"/>
      <c r="L60" s="546"/>
      <c r="M60" s="551"/>
      <c r="N60" s="188"/>
      <c r="O60" s="189"/>
      <c r="P60" s="189"/>
      <c r="Q60" s="189"/>
      <c r="R60" s="189"/>
      <c r="S60" s="189"/>
      <c r="T60" s="189"/>
      <c r="U60" s="189"/>
      <c r="V60" s="189"/>
      <c r="W60" s="355"/>
      <c r="X60" s="356"/>
      <c r="Y60" s="356"/>
      <c r="Z60" s="356"/>
      <c r="AA60" s="356"/>
      <c r="AB60" s="356"/>
      <c r="AC60" s="356"/>
      <c r="AD60" s="356"/>
      <c r="AE60" s="356"/>
      <c r="AF60" s="356"/>
      <c r="AG60" s="356"/>
      <c r="AH60" s="356"/>
      <c r="AI60" s="356"/>
      <c r="AJ60" s="356"/>
      <c r="AK60" s="356"/>
      <c r="AL60" s="356"/>
      <c r="AM60" s="356"/>
      <c r="AN60" s="356"/>
      <c r="AO60" s="357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326"/>
      <c r="BJ60" s="327"/>
      <c r="BK60" s="327"/>
      <c r="BL60" s="90"/>
      <c r="BM60" s="334"/>
      <c r="BN60" s="334"/>
      <c r="BO60" s="334"/>
      <c r="BP60" s="334"/>
      <c r="BQ60" s="331"/>
      <c r="BR60" s="331"/>
      <c r="BS60" s="332"/>
      <c r="BT60" s="196"/>
      <c r="BU60" s="196"/>
      <c r="BV60" s="196"/>
      <c r="BW60" s="233"/>
      <c r="BX60" s="240"/>
      <c r="BY60" s="241"/>
      <c r="BZ60" s="241"/>
      <c r="CA60" s="242"/>
      <c r="CB60" s="292"/>
      <c r="CC60" s="196"/>
      <c r="CD60" s="196"/>
      <c r="CE60" s="398"/>
      <c r="CF60" s="266"/>
      <c r="CG60" s="267"/>
      <c r="CH60" s="267"/>
      <c r="CI60" s="268"/>
      <c r="CM60" s="16" t="s">
        <v>173</v>
      </c>
      <c r="CN60" s="16" t="s">
        <v>174</v>
      </c>
      <c r="CO60" s="16" t="s">
        <v>64</v>
      </c>
      <c r="CP60" s="16" t="s">
        <v>175</v>
      </c>
      <c r="CQ60" s="16" t="s">
        <v>176</v>
      </c>
      <c r="CR60" s="11"/>
      <c r="CS60" s="11"/>
    </row>
    <row r="61" spans="5:116" ht="8.15" customHeight="1">
      <c r="E61" s="339"/>
      <c r="F61" s="340"/>
      <c r="G61" s="545"/>
      <c r="H61" s="546"/>
      <c r="I61" s="547"/>
      <c r="J61" s="550"/>
      <c r="K61" s="546"/>
      <c r="L61" s="546"/>
      <c r="M61" s="551"/>
      <c r="N61" s="188"/>
      <c r="O61" s="189"/>
      <c r="P61" s="189"/>
      <c r="Q61" s="189"/>
      <c r="R61" s="189"/>
      <c r="S61" s="189"/>
      <c r="T61" s="189"/>
      <c r="U61" s="189"/>
      <c r="V61" s="189"/>
      <c r="W61" s="355"/>
      <c r="X61" s="356"/>
      <c r="Y61" s="356"/>
      <c r="Z61" s="356"/>
      <c r="AA61" s="356"/>
      <c r="AB61" s="356"/>
      <c r="AC61" s="356"/>
      <c r="AD61" s="356"/>
      <c r="AE61" s="356"/>
      <c r="AF61" s="356"/>
      <c r="AG61" s="356"/>
      <c r="AH61" s="356"/>
      <c r="AI61" s="356"/>
      <c r="AJ61" s="356"/>
      <c r="AK61" s="356"/>
      <c r="AL61" s="356"/>
      <c r="AM61" s="356"/>
      <c r="AN61" s="356"/>
      <c r="AO61" s="357"/>
      <c r="AP61" s="522" t="s">
        <v>218</v>
      </c>
      <c r="AQ61" s="522"/>
      <c r="AR61" s="522"/>
      <c r="AS61" s="522"/>
      <c r="AT61" s="522"/>
      <c r="AU61" s="522"/>
      <c r="AV61" s="522"/>
      <c r="AW61" s="522"/>
      <c r="AX61" s="522"/>
      <c r="AY61" s="522"/>
      <c r="AZ61" s="329"/>
      <c r="BA61" s="329"/>
      <c r="BB61" s="329"/>
      <c r="BC61" s="329"/>
      <c r="BD61" s="329"/>
      <c r="BE61" s="262" t="s">
        <v>122</v>
      </c>
      <c r="BF61" s="262"/>
      <c r="BG61" s="262"/>
      <c r="BH61" s="53"/>
      <c r="BI61" s="192" t="s">
        <v>113</v>
      </c>
      <c r="BJ61" s="183"/>
      <c r="BK61" s="183"/>
      <c r="BL61" s="183"/>
      <c r="BM61" s="183"/>
      <c r="BN61" s="183"/>
      <c r="BO61" s="183"/>
      <c r="BP61" s="183"/>
      <c r="BQ61" s="183"/>
      <c r="BR61" s="183"/>
      <c r="BS61" s="184"/>
      <c r="BT61" s="196"/>
      <c r="BU61" s="196"/>
      <c r="BV61" s="196"/>
      <c r="BW61" s="233"/>
      <c r="BX61" s="240"/>
      <c r="BY61" s="241"/>
      <c r="BZ61" s="241"/>
      <c r="CA61" s="242"/>
      <c r="CB61" s="292"/>
      <c r="CC61" s="196"/>
      <c r="CD61" s="196"/>
      <c r="CE61" s="398"/>
      <c r="CF61" s="266"/>
      <c r="CG61" s="267"/>
      <c r="CH61" s="267"/>
      <c r="CI61" s="268"/>
      <c r="CM61" s="30" t="str">
        <f>IF(AZ43="","",AZ43)</f>
        <v/>
      </c>
      <c r="CN61" s="30" t="str">
        <f>IF(AZ46="","",AZ46)</f>
        <v/>
      </c>
      <c r="CO61" s="30" t="str">
        <f>IF(BM40="","",BM40)</f>
        <v/>
      </c>
      <c r="CP61" s="30" t="str">
        <f>IF(BM43="","",BM43)</f>
        <v/>
      </c>
      <c r="CQ61" s="30" t="str">
        <f>IF(OR(CP61="",CO61=""),"",CP61-CO61)</f>
        <v/>
      </c>
      <c r="CR61" s="11"/>
      <c r="CS61" s="11"/>
    </row>
    <row r="62" spans="5:116" ht="8.15" customHeight="1">
      <c r="E62" s="339"/>
      <c r="F62" s="340"/>
      <c r="G62" s="545"/>
      <c r="H62" s="546"/>
      <c r="I62" s="547"/>
      <c r="J62" s="550"/>
      <c r="K62" s="546"/>
      <c r="L62" s="546"/>
      <c r="M62" s="551"/>
      <c r="N62" s="188"/>
      <c r="O62" s="189"/>
      <c r="P62" s="189"/>
      <c r="Q62" s="189"/>
      <c r="R62" s="189"/>
      <c r="S62" s="189"/>
      <c r="T62" s="189"/>
      <c r="U62" s="189"/>
      <c r="V62" s="189"/>
      <c r="W62" s="355"/>
      <c r="X62" s="356"/>
      <c r="Y62" s="356"/>
      <c r="Z62" s="356"/>
      <c r="AA62" s="356"/>
      <c r="AB62" s="356"/>
      <c r="AC62" s="356"/>
      <c r="AD62" s="356"/>
      <c r="AE62" s="356"/>
      <c r="AF62" s="356"/>
      <c r="AG62" s="356"/>
      <c r="AH62" s="356"/>
      <c r="AI62" s="356"/>
      <c r="AJ62" s="356"/>
      <c r="AK62" s="356"/>
      <c r="AL62" s="356"/>
      <c r="AM62" s="356"/>
      <c r="AN62" s="356"/>
      <c r="AO62" s="357"/>
      <c r="AP62" s="522"/>
      <c r="AQ62" s="522"/>
      <c r="AR62" s="522"/>
      <c r="AS62" s="522"/>
      <c r="AT62" s="522"/>
      <c r="AU62" s="522"/>
      <c r="AV62" s="522"/>
      <c r="AW62" s="522"/>
      <c r="AX62" s="522"/>
      <c r="AY62" s="522"/>
      <c r="AZ62" s="330"/>
      <c r="BA62" s="330"/>
      <c r="BB62" s="330"/>
      <c r="BC62" s="330"/>
      <c r="BD62" s="330"/>
      <c r="BE62" s="262"/>
      <c r="BF62" s="262"/>
      <c r="BG62" s="262"/>
      <c r="BH62" s="53"/>
      <c r="BI62" s="192"/>
      <c r="BJ62" s="183"/>
      <c r="BK62" s="183"/>
      <c r="BL62" s="183"/>
      <c r="BM62" s="183"/>
      <c r="BN62" s="183"/>
      <c r="BO62" s="183"/>
      <c r="BP62" s="183"/>
      <c r="BQ62" s="183"/>
      <c r="BR62" s="183"/>
      <c r="BS62" s="184"/>
      <c r="BT62" s="196"/>
      <c r="BU62" s="196"/>
      <c r="BV62" s="196"/>
      <c r="BW62" s="233"/>
      <c r="BX62" s="240"/>
      <c r="BY62" s="241"/>
      <c r="BZ62" s="241"/>
      <c r="CA62" s="242"/>
      <c r="CB62" s="292"/>
      <c r="CC62" s="196"/>
      <c r="CD62" s="196"/>
      <c r="CE62" s="398"/>
      <c r="CF62" s="266"/>
      <c r="CG62" s="267"/>
      <c r="CH62" s="267"/>
      <c r="CI62" s="268"/>
      <c r="CM62" s="16" t="s">
        <v>177</v>
      </c>
      <c r="CN62" s="23"/>
      <c r="CO62" s="23"/>
      <c r="CP62" s="23"/>
      <c r="CQ62" s="23"/>
      <c r="DD62" s="28"/>
      <c r="DE62" s="28"/>
      <c r="DF62" s="28"/>
      <c r="DG62" s="28"/>
      <c r="DH62" s="28"/>
      <c r="DI62" s="28"/>
      <c r="DJ62" s="28"/>
      <c r="DK62" s="28"/>
    </row>
    <row r="63" spans="5:116" ht="8.15" customHeight="1">
      <c r="E63" s="339"/>
      <c r="F63" s="340"/>
      <c r="G63" s="545"/>
      <c r="H63" s="546"/>
      <c r="I63" s="547"/>
      <c r="J63" s="550"/>
      <c r="K63" s="546"/>
      <c r="L63" s="546"/>
      <c r="M63" s="551"/>
      <c r="N63" s="188"/>
      <c r="O63" s="189"/>
      <c r="P63" s="189"/>
      <c r="Q63" s="189"/>
      <c r="R63" s="189"/>
      <c r="S63" s="189"/>
      <c r="T63" s="189"/>
      <c r="U63" s="189"/>
      <c r="V63" s="189"/>
      <c r="W63" s="355"/>
      <c r="X63" s="356"/>
      <c r="Y63" s="356"/>
      <c r="Z63" s="356"/>
      <c r="AA63" s="356"/>
      <c r="AB63" s="356"/>
      <c r="AC63" s="356"/>
      <c r="AD63" s="356"/>
      <c r="AE63" s="356"/>
      <c r="AF63" s="356"/>
      <c r="AG63" s="356"/>
      <c r="AH63" s="356"/>
      <c r="AI63" s="356"/>
      <c r="AJ63" s="356"/>
      <c r="AK63" s="356"/>
      <c r="AL63" s="356"/>
      <c r="AM63" s="356"/>
      <c r="AN63" s="356"/>
      <c r="AO63" s="357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326" t="s">
        <v>73</v>
      </c>
      <c r="BJ63" s="327"/>
      <c r="BK63" s="327"/>
      <c r="BL63" s="89"/>
      <c r="BM63" s="209" t="str">
        <f>IF(OR(BM51="",BM57=""),"",BM57-BM51)</f>
        <v/>
      </c>
      <c r="BN63" s="209"/>
      <c r="BO63" s="209"/>
      <c r="BP63" s="209"/>
      <c r="BQ63" s="331" t="s">
        <v>114</v>
      </c>
      <c r="BR63" s="331"/>
      <c r="BS63" s="332"/>
      <c r="BT63" s="196"/>
      <c r="BU63" s="196"/>
      <c r="BV63" s="196"/>
      <c r="BW63" s="233"/>
      <c r="BX63" s="240"/>
      <c r="BY63" s="241"/>
      <c r="BZ63" s="241"/>
      <c r="CA63" s="242"/>
      <c r="CB63" s="292"/>
      <c r="CC63" s="196"/>
      <c r="CD63" s="196"/>
      <c r="CE63" s="398"/>
      <c r="CF63" s="266"/>
      <c r="CG63" s="267"/>
      <c r="CH63" s="267"/>
      <c r="CI63" s="268"/>
      <c r="CM63" s="16" t="str">
        <f>IF(CQ61="","",IF(CP61&gt;(CM61-CQ61),"×","〇"))</f>
        <v/>
      </c>
      <c r="CN63" s="23"/>
      <c r="CO63" s="23"/>
      <c r="CP63" s="23"/>
      <c r="CQ63" s="23"/>
      <c r="DD63" s="26" t="s">
        <v>140</v>
      </c>
      <c r="DE63" s="26" t="s">
        <v>92</v>
      </c>
      <c r="DF63" s="26" t="s">
        <v>98</v>
      </c>
      <c r="DG63" s="26" t="s">
        <v>143</v>
      </c>
      <c r="DH63" s="27" t="s">
        <v>94</v>
      </c>
      <c r="DI63" s="26" t="s">
        <v>14</v>
      </c>
      <c r="DJ63" s="27"/>
      <c r="DK63" s="27"/>
      <c r="DL63" s="8"/>
    </row>
    <row r="64" spans="5:116" ht="8.15" customHeight="1">
      <c r="E64" s="339"/>
      <c r="F64" s="340"/>
      <c r="G64" s="545"/>
      <c r="H64" s="546"/>
      <c r="I64" s="547"/>
      <c r="J64" s="550"/>
      <c r="K64" s="546"/>
      <c r="L64" s="546"/>
      <c r="M64" s="551"/>
      <c r="N64" s="188"/>
      <c r="O64" s="189"/>
      <c r="P64" s="189"/>
      <c r="Q64" s="189"/>
      <c r="R64" s="189"/>
      <c r="S64" s="189"/>
      <c r="T64" s="189"/>
      <c r="U64" s="189"/>
      <c r="V64" s="189"/>
      <c r="W64" s="355"/>
      <c r="X64" s="356"/>
      <c r="Y64" s="356"/>
      <c r="Z64" s="356"/>
      <c r="AA64" s="356"/>
      <c r="AB64" s="356"/>
      <c r="AC64" s="356"/>
      <c r="AD64" s="356"/>
      <c r="AE64" s="356"/>
      <c r="AF64" s="356"/>
      <c r="AG64" s="356"/>
      <c r="AH64" s="356"/>
      <c r="AI64" s="356"/>
      <c r="AJ64" s="356"/>
      <c r="AK64" s="356"/>
      <c r="AL64" s="356"/>
      <c r="AM64" s="356"/>
      <c r="AN64" s="356"/>
      <c r="AO64" s="357"/>
      <c r="AP64" s="522" t="s">
        <v>219</v>
      </c>
      <c r="AQ64" s="522"/>
      <c r="AR64" s="522"/>
      <c r="AS64" s="522"/>
      <c r="AT64" s="522"/>
      <c r="AU64" s="522"/>
      <c r="AV64" s="522"/>
      <c r="AW64" s="522"/>
      <c r="AX64" s="522"/>
      <c r="AY64" s="522"/>
      <c r="AZ64" s="329"/>
      <c r="BA64" s="329"/>
      <c r="BB64" s="329"/>
      <c r="BC64" s="329"/>
      <c r="BD64" s="329"/>
      <c r="BE64" s="262" t="s">
        <v>122</v>
      </c>
      <c r="BF64" s="262"/>
      <c r="BG64" s="262"/>
      <c r="BH64" s="79"/>
      <c r="BI64" s="326"/>
      <c r="BJ64" s="327"/>
      <c r="BK64" s="327"/>
      <c r="BL64" s="90"/>
      <c r="BM64" s="320"/>
      <c r="BN64" s="320"/>
      <c r="BO64" s="320"/>
      <c r="BP64" s="320"/>
      <c r="BQ64" s="331"/>
      <c r="BR64" s="331"/>
      <c r="BS64" s="332"/>
      <c r="BT64" s="196"/>
      <c r="BU64" s="196"/>
      <c r="BV64" s="196"/>
      <c r="BW64" s="233"/>
      <c r="BX64" s="240"/>
      <c r="BY64" s="241"/>
      <c r="BZ64" s="241"/>
      <c r="CA64" s="242"/>
      <c r="CB64" s="292"/>
      <c r="CC64" s="196"/>
      <c r="CD64" s="196"/>
      <c r="CE64" s="398"/>
      <c r="CF64" s="266"/>
      <c r="CG64" s="267"/>
      <c r="CH64" s="267"/>
      <c r="CI64" s="268"/>
      <c r="CM64" s="16" t="s">
        <v>178</v>
      </c>
      <c r="CN64" s="23"/>
      <c r="CO64" s="23"/>
      <c r="CP64" s="23"/>
      <c r="CQ64" s="23"/>
      <c r="DD64" s="46" t="str">
        <f>BC5</f>
        <v>DBGP-1B</v>
      </c>
      <c r="DE64" s="46">
        <f>AQ8</f>
        <v>600</v>
      </c>
      <c r="DF64" s="46">
        <f>AQ10</f>
        <v>45</v>
      </c>
      <c r="DG64" s="46" t="str">
        <f>AQ12</f>
        <v>1.5T-L</v>
      </c>
      <c r="DH64" s="25"/>
      <c r="DI64" s="46" t="str" cm="1">
        <f t="array" ref="DI64">INDEX(DD23:DJ59,MATCH(DD64&amp;DE64&amp;DF64&amp;DG64,DD23:DD59&amp;DE23:DE59&amp;DF23:DF59&amp;DG23:DG59,0),6)</f>
        <v>20220AV252</v>
      </c>
      <c r="DJ64" s="25"/>
      <c r="DK64" s="46" t="str" cm="1">
        <f t="array" ref="DK64">INDEX(DD23:DL59,MATCH(DD64&amp;DE64&amp;DF64&amp;DG64,DD23:DD59&amp;DE23:DE59&amp;DF23:DF59&amp;DG23:DG59,0),8)</f>
        <v>20220AV252</v>
      </c>
      <c r="DL64" s="46" t="str" cm="1">
        <f t="array" ref="DL64">INDEX(DD23:DL59,MATCH(DD64&amp;DE64&amp;DF64&amp;DG64,DD23:DD59&amp;DE23:DE59&amp;DF23:DF59&amp;DG23:DG59,0),9)</f>
        <v>20220AV254</v>
      </c>
    </row>
    <row r="65" spans="5:115" ht="8.15" customHeight="1">
      <c r="E65" s="339"/>
      <c r="F65" s="340"/>
      <c r="G65" s="545"/>
      <c r="H65" s="546"/>
      <c r="I65" s="547"/>
      <c r="J65" s="550"/>
      <c r="K65" s="546"/>
      <c r="L65" s="546"/>
      <c r="M65" s="551"/>
      <c r="N65" s="188"/>
      <c r="O65" s="189"/>
      <c r="P65" s="189"/>
      <c r="Q65" s="189"/>
      <c r="R65" s="189"/>
      <c r="S65" s="189"/>
      <c r="T65" s="189"/>
      <c r="U65" s="189"/>
      <c r="V65" s="189"/>
      <c r="W65" s="355"/>
      <c r="X65" s="356"/>
      <c r="Y65" s="356"/>
      <c r="Z65" s="356"/>
      <c r="AA65" s="356"/>
      <c r="AB65" s="356"/>
      <c r="AC65" s="356"/>
      <c r="AD65" s="356"/>
      <c r="AE65" s="356"/>
      <c r="AF65" s="356"/>
      <c r="AG65" s="356"/>
      <c r="AH65" s="356"/>
      <c r="AI65" s="356"/>
      <c r="AJ65" s="356"/>
      <c r="AK65" s="356"/>
      <c r="AL65" s="356"/>
      <c r="AM65" s="356"/>
      <c r="AN65" s="356"/>
      <c r="AO65" s="357"/>
      <c r="AP65" s="522"/>
      <c r="AQ65" s="522"/>
      <c r="AR65" s="522"/>
      <c r="AS65" s="522"/>
      <c r="AT65" s="522"/>
      <c r="AU65" s="522"/>
      <c r="AV65" s="522"/>
      <c r="AW65" s="522"/>
      <c r="AX65" s="522"/>
      <c r="AY65" s="522"/>
      <c r="AZ65" s="330"/>
      <c r="BA65" s="330"/>
      <c r="BB65" s="330"/>
      <c r="BC65" s="330"/>
      <c r="BD65" s="330"/>
      <c r="BE65" s="262"/>
      <c r="BF65" s="262"/>
      <c r="BG65" s="262"/>
      <c r="BH65" s="79"/>
      <c r="BI65" s="326" t="s">
        <v>74</v>
      </c>
      <c r="BJ65" s="327"/>
      <c r="BK65" s="327"/>
      <c r="BL65" s="89"/>
      <c r="BM65" s="209" t="str">
        <f>IF(OR(BM53="",BM59=""),"",BM59-BM53)</f>
        <v/>
      </c>
      <c r="BN65" s="209"/>
      <c r="BO65" s="209"/>
      <c r="BP65" s="209"/>
      <c r="BQ65" s="331" t="s">
        <v>114</v>
      </c>
      <c r="BR65" s="331"/>
      <c r="BS65" s="332"/>
      <c r="BT65" s="196"/>
      <c r="BU65" s="196"/>
      <c r="BV65" s="196"/>
      <c r="BW65" s="233"/>
      <c r="BX65" s="240"/>
      <c r="BY65" s="241"/>
      <c r="BZ65" s="241"/>
      <c r="CA65" s="242"/>
      <c r="CB65" s="292"/>
      <c r="CC65" s="196"/>
      <c r="CD65" s="196"/>
      <c r="CE65" s="398"/>
      <c r="CF65" s="266"/>
      <c r="CG65" s="267"/>
      <c r="CH65" s="267"/>
      <c r="CI65" s="268"/>
      <c r="CM65" s="16" t="str">
        <f>IF(OR(CP61="",CQ61=""),"",IF(OR(CM61&lt;CP61,CN61&lt;CQ61),"×","〇"))</f>
        <v/>
      </c>
      <c r="CN65" s="23"/>
      <c r="CO65" s="23"/>
      <c r="CP65" s="23"/>
      <c r="CQ65" s="23"/>
      <c r="DD65" s="29"/>
      <c r="DE65" s="29"/>
      <c r="DF65" s="29"/>
      <c r="DG65" s="29"/>
      <c r="DH65" s="29"/>
      <c r="DI65" s="29"/>
      <c r="DJ65" s="29"/>
      <c r="DK65" s="29"/>
    </row>
    <row r="66" spans="5:115" ht="8.15" customHeight="1">
      <c r="E66" s="339"/>
      <c r="F66" s="340"/>
      <c r="G66" s="545"/>
      <c r="H66" s="546"/>
      <c r="I66" s="547"/>
      <c r="J66" s="550"/>
      <c r="K66" s="546"/>
      <c r="L66" s="546"/>
      <c r="M66" s="551"/>
      <c r="N66" s="188"/>
      <c r="O66" s="189"/>
      <c r="P66" s="189"/>
      <c r="Q66" s="189"/>
      <c r="R66" s="189"/>
      <c r="S66" s="189"/>
      <c r="T66" s="189"/>
      <c r="U66" s="189"/>
      <c r="V66" s="189"/>
      <c r="W66" s="355"/>
      <c r="X66" s="356"/>
      <c r="Y66" s="356"/>
      <c r="Z66" s="356"/>
      <c r="AA66" s="356"/>
      <c r="AB66" s="356"/>
      <c r="AC66" s="356"/>
      <c r="AD66" s="356"/>
      <c r="AE66" s="356"/>
      <c r="AF66" s="356"/>
      <c r="AG66" s="356"/>
      <c r="AH66" s="356"/>
      <c r="AI66" s="356"/>
      <c r="AJ66" s="356"/>
      <c r="AK66" s="356"/>
      <c r="AL66" s="356"/>
      <c r="AM66" s="356"/>
      <c r="AN66" s="356"/>
      <c r="AO66" s="357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2"/>
      <c r="BA66" s="92"/>
      <c r="BB66" s="92"/>
      <c r="BC66" s="92"/>
      <c r="BD66" s="92"/>
      <c r="BE66" s="93"/>
      <c r="BF66" s="93"/>
      <c r="BG66" s="93"/>
      <c r="BH66" s="79"/>
      <c r="BI66" s="326"/>
      <c r="BJ66" s="327"/>
      <c r="BK66" s="327"/>
      <c r="BL66" s="90"/>
      <c r="BM66" s="320"/>
      <c r="BN66" s="320"/>
      <c r="BO66" s="320"/>
      <c r="BP66" s="320"/>
      <c r="BQ66" s="331"/>
      <c r="BR66" s="331"/>
      <c r="BS66" s="332"/>
      <c r="BT66" s="196"/>
      <c r="BU66" s="196"/>
      <c r="BV66" s="196"/>
      <c r="BW66" s="233"/>
      <c r="BX66" s="240"/>
      <c r="BY66" s="241"/>
      <c r="BZ66" s="241"/>
      <c r="CA66" s="242"/>
      <c r="CB66" s="292"/>
      <c r="CC66" s="196"/>
      <c r="CD66" s="196"/>
      <c r="CE66" s="398"/>
      <c r="CF66" s="266"/>
      <c r="CG66" s="267"/>
      <c r="CH66" s="267"/>
      <c r="CI66" s="268"/>
      <c r="CJ66" s="4"/>
      <c r="CK66" s="12"/>
      <c r="CL66" s="12"/>
      <c r="CM66" s="12"/>
    </row>
    <row r="67" spans="5:115" ht="8.15" customHeight="1">
      <c r="E67" s="339"/>
      <c r="F67" s="340"/>
      <c r="G67" s="545"/>
      <c r="H67" s="546"/>
      <c r="I67" s="547"/>
      <c r="J67" s="550"/>
      <c r="K67" s="546"/>
      <c r="L67" s="546"/>
      <c r="M67" s="551"/>
      <c r="N67" s="226"/>
      <c r="O67" s="227"/>
      <c r="P67" s="227"/>
      <c r="Q67" s="227"/>
      <c r="R67" s="227"/>
      <c r="S67" s="227"/>
      <c r="T67" s="227"/>
      <c r="U67" s="227"/>
      <c r="V67" s="227"/>
      <c r="W67" s="358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59"/>
      <c r="AK67" s="359"/>
      <c r="AL67" s="359"/>
      <c r="AM67" s="359"/>
      <c r="AN67" s="359"/>
      <c r="AO67" s="360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5"/>
      <c r="BI67" s="77"/>
      <c r="BJ67" s="78"/>
      <c r="BK67" s="78"/>
      <c r="BL67" s="90"/>
      <c r="BM67" s="84"/>
      <c r="BN67" s="84"/>
      <c r="BO67" s="84"/>
      <c r="BP67" s="84"/>
      <c r="BQ67" s="90"/>
      <c r="BR67" s="90"/>
      <c r="BS67" s="94"/>
      <c r="BT67" s="235"/>
      <c r="BU67" s="235"/>
      <c r="BV67" s="235"/>
      <c r="BW67" s="236"/>
      <c r="BX67" s="243"/>
      <c r="BY67" s="244"/>
      <c r="BZ67" s="244"/>
      <c r="CA67" s="245"/>
      <c r="CB67" s="396"/>
      <c r="CC67" s="235"/>
      <c r="CD67" s="235"/>
      <c r="CE67" s="399"/>
      <c r="CF67" s="280"/>
      <c r="CG67" s="281"/>
      <c r="CH67" s="281"/>
      <c r="CI67" s="282"/>
      <c r="CJ67" s="4"/>
      <c r="CK67" s="12"/>
      <c r="CL67" s="12"/>
      <c r="CM67" s="12"/>
    </row>
    <row r="68" spans="5:115" ht="8.15" customHeight="1">
      <c r="E68" s="339"/>
      <c r="F68" s="340"/>
      <c r="G68" s="545"/>
      <c r="H68" s="546"/>
      <c r="I68" s="547"/>
      <c r="J68" s="550"/>
      <c r="K68" s="546"/>
      <c r="L68" s="546"/>
      <c r="M68" s="551"/>
      <c r="N68" s="185" t="s">
        <v>28</v>
      </c>
      <c r="O68" s="186"/>
      <c r="P68" s="186"/>
      <c r="Q68" s="186"/>
      <c r="R68" s="186"/>
      <c r="S68" s="186"/>
      <c r="T68" s="186"/>
      <c r="U68" s="186"/>
      <c r="V68" s="187"/>
      <c r="W68" s="188" t="s">
        <v>241</v>
      </c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90"/>
      <c r="AP68" s="95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8"/>
      <c r="BI68" s="192" t="s">
        <v>121</v>
      </c>
      <c r="BJ68" s="183"/>
      <c r="BK68" s="183"/>
      <c r="BL68" s="183"/>
      <c r="BM68" s="183"/>
      <c r="BN68" s="183"/>
      <c r="BO68" s="183"/>
      <c r="BP68" s="183"/>
      <c r="BQ68" s="183"/>
      <c r="BR68" s="183"/>
      <c r="BS68" s="184"/>
      <c r="BT68" s="229" t="str">
        <f>IF(AND(CP90="〇",CQ90="〇"),"〇","")</f>
        <v/>
      </c>
      <c r="BU68" s="230"/>
      <c r="BV68" s="230"/>
      <c r="BW68" s="231"/>
      <c r="BX68" s="237" t="str">
        <f>IF(AND(CP90="×",CQ90="〇"),"〇","")</f>
        <v/>
      </c>
      <c r="BY68" s="238"/>
      <c r="BZ68" s="238"/>
      <c r="CA68" s="239"/>
      <c r="CB68" s="303" t="str">
        <f>IF(CQ90="×","〇","")</f>
        <v/>
      </c>
      <c r="CC68" s="230"/>
      <c r="CD68" s="230"/>
      <c r="CE68" s="397"/>
      <c r="CF68" s="263" t="s">
        <v>183</v>
      </c>
      <c r="CG68" s="264"/>
      <c r="CH68" s="264"/>
      <c r="CI68" s="265"/>
      <c r="CJ68" s="6"/>
      <c r="CK68" s="13"/>
      <c r="CL68" s="13"/>
      <c r="CM68" s="31" t="s">
        <v>179</v>
      </c>
      <c r="CN68" s="33" t="s">
        <v>180</v>
      </c>
      <c r="CO68" s="35"/>
      <c r="CP68" s="23"/>
      <c r="CQ68" s="23"/>
    </row>
    <row r="69" spans="5:115" ht="8.15" customHeight="1">
      <c r="E69" s="339"/>
      <c r="F69" s="340"/>
      <c r="G69" s="545"/>
      <c r="H69" s="546"/>
      <c r="I69" s="547"/>
      <c r="J69" s="550"/>
      <c r="K69" s="546"/>
      <c r="L69" s="546"/>
      <c r="M69" s="551"/>
      <c r="N69" s="188"/>
      <c r="O69" s="189"/>
      <c r="P69" s="189"/>
      <c r="Q69" s="189"/>
      <c r="R69" s="189"/>
      <c r="S69" s="189"/>
      <c r="T69" s="189"/>
      <c r="U69" s="189"/>
      <c r="V69" s="190"/>
      <c r="W69" s="188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90"/>
      <c r="AP69" s="188" t="s">
        <v>70</v>
      </c>
      <c r="AQ69" s="189"/>
      <c r="AR69" s="189"/>
      <c r="AS69" s="189"/>
      <c r="AT69" s="189"/>
      <c r="AU69" s="189"/>
      <c r="AV69" s="189"/>
      <c r="AW69" s="189"/>
      <c r="AX69" s="189"/>
      <c r="AY69" s="189"/>
      <c r="AZ69" s="189"/>
      <c r="BA69" s="189"/>
      <c r="BB69" s="189"/>
      <c r="BC69" s="189"/>
      <c r="BD69" s="189"/>
      <c r="BE69" s="189"/>
      <c r="BF69" s="189"/>
      <c r="BG69" s="189"/>
      <c r="BH69" s="190"/>
      <c r="BI69" s="192"/>
      <c r="BJ69" s="183"/>
      <c r="BK69" s="183"/>
      <c r="BL69" s="183"/>
      <c r="BM69" s="183"/>
      <c r="BN69" s="183"/>
      <c r="BO69" s="183"/>
      <c r="BP69" s="183"/>
      <c r="BQ69" s="183"/>
      <c r="BR69" s="183"/>
      <c r="BS69" s="184"/>
      <c r="BT69" s="232"/>
      <c r="BU69" s="196"/>
      <c r="BV69" s="196"/>
      <c r="BW69" s="233"/>
      <c r="BX69" s="240"/>
      <c r="BY69" s="241"/>
      <c r="BZ69" s="241"/>
      <c r="CA69" s="242"/>
      <c r="CB69" s="292"/>
      <c r="CC69" s="196"/>
      <c r="CD69" s="196"/>
      <c r="CE69" s="398"/>
      <c r="CF69" s="266"/>
      <c r="CG69" s="267"/>
      <c r="CH69" s="267"/>
      <c r="CI69" s="268"/>
      <c r="CJ69" s="6"/>
      <c r="CK69" s="13"/>
      <c r="CL69" s="13"/>
      <c r="CM69" s="32">
        <f>AZ61</f>
        <v>0</v>
      </c>
      <c r="CN69" s="30">
        <f>AZ64</f>
        <v>0</v>
      </c>
      <c r="CO69" s="35"/>
      <c r="CP69" s="23"/>
      <c r="CQ69" s="23"/>
    </row>
    <row r="70" spans="5:115" ht="8.15" customHeight="1">
      <c r="E70" s="339"/>
      <c r="F70" s="340"/>
      <c r="G70" s="545"/>
      <c r="H70" s="546"/>
      <c r="I70" s="547"/>
      <c r="J70" s="550"/>
      <c r="K70" s="546"/>
      <c r="L70" s="546"/>
      <c r="M70" s="551"/>
      <c r="N70" s="188"/>
      <c r="O70" s="189"/>
      <c r="P70" s="189"/>
      <c r="Q70" s="189"/>
      <c r="R70" s="189"/>
      <c r="S70" s="189"/>
      <c r="T70" s="189"/>
      <c r="U70" s="189"/>
      <c r="V70" s="190"/>
      <c r="W70" s="188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90"/>
      <c r="AP70" s="188"/>
      <c r="AQ70" s="189"/>
      <c r="AR70" s="189"/>
      <c r="AS70" s="189"/>
      <c r="AT70" s="189"/>
      <c r="AU70" s="189"/>
      <c r="AV70" s="189"/>
      <c r="AW70" s="189"/>
      <c r="AX70" s="189"/>
      <c r="AY70" s="189"/>
      <c r="AZ70" s="189"/>
      <c r="BA70" s="189"/>
      <c r="BB70" s="189"/>
      <c r="BC70" s="189"/>
      <c r="BD70" s="189"/>
      <c r="BE70" s="189"/>
      <c r="BF70" s="189"/>
      <c r="BG70" s="189"/>
      <c r="BH70" s="190"/>
      <c r="BI70" s="326" t="s">
        <v>233</v>
      </c>
      <c r="BJ70" s="327"/>
      <c r="BK70" s="327"/>
      <c r="BL70" s="89"/>
      <c r="BM70" s="333"/>
      <c r="BN70" s="333"/>
      <c r="BO70" s="333"/>
      <c r="BP70" s="333"/>
      <c r="BQ70" s="331" t="s">
        <v>120</v>
      </c>
      <c r="BR70" s="331"/>
      <c r="BS70" s="332"/>
      <c r="BT70" s="196"/>
      <c r="BU70" s="196"/>
      <c r="BV70" s="196"/>
      <c r="BW70" s="233"/>
      <c r="BX70" s="240"/>
      <c r="BY70" s="241"/>
      <c r="BZ70" s="241"/>
      <c r="CA70" s="242"/>
      <c r="CB70" s="292"/>
      <c r="CC70" s="196"/>
      <c r="CD70" s="196"/>
      <c r="CE70" s="398"/>
      <c r="CF70" s="266"/>
      <c r="CG70" s="267"/>
      <c r="CH70" s="267"/>
      <c r="CI70" s="268"/>
      <c r="CJ70" s="6"/>
      <c r="CK70" s="13"/>
      <c r="CL70" s="13"/>
      <c r="CM70" s="38" t="s">
        <v>181</v>
      </c>
      <c r="CN70" s="36"/>
      <c r="CO70" s="37"/>
      <c r="CP70" s="37"/>
      <c r="CQ70" s="37"/>
    </row>
    <row r="71" spans="5:115" ht="8.15" customHeight="1">
      <c r="E71" s="339"/>
      <c r="F71" s="340"/>
      <c r="G71" s="545"/>
      <c r="H71" s="546"/>
      <c r="I71" s="547"/>
      <c r="J71" s="550"/>
      <c r="K71" s="546"/>
      <c r="L71" s="546"/>
      <c r="M71" s="551"/>
      <c r="N71" s="188"/>
      <c r="O71" s="189"/>
      <c r="P71" s="189"/>
      <c r="Q71" s="189"/>
      <c r="R71" s="189"/>
      <c r="S71" s="189"/>
      <c r="T71" s="189"/>
      <c r="U71" s="189"/>
      <c r="V71" s="190"/>
      <c r="W71" s="188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90"/>
      <c r="AP71" s="188"/>
      <c r="AQ71" s="189"/>
      <c r="AR71" s="189"/>
      <c r="AS71" s="189"/>
      <c r="AT71" s="189"/>
      <c r="AU71" s="189"/>
      <c r="AV71" s="189"/>
      <c r="AW71" s="189"/>
      <c r="AX71" s="189"/>
      <c r="AY71" s="189"/>
      <c r="AZ71" s="189"/>
      <c r="BA71" s="189"/>
      <c r="BB71" s="189"/>
      <c r="BC71" s="189"/>
      <c r="BD71" s="189"/>
      <c r="BE71" s="189"/>
      <c r="BF71" s="189"/>
      <c r="BG71" s="189"/>
      <c r="BH71" s="190"/>
      <c r="BI71" s="326"/>
      <c r="BJ71" s="327"/>
      <c r="BK71" s="327"/>
      <c r="BL71" s="90"/>
      <c r="BM71" s="334"/>
      <c r="BN71" s="334"/>
      <c r="BO71" s="334"/>
      <c r="BP71" s="334"/>
      <c r="BQ71" s="331"/>
      <c r="BR71" s="331"/>
      <c r="BS71" s="332"/>
      <c r="BT71" s="196"/>
      <c r="BU71" s="196"/>
      <c r="BV71" s="196"/>
      <c r="BW71" s="233"/>
      <c r="BX71" s="240"/>
      <c r="BY71" s="241"/>
      <c r="BZ71" s="241"/>
      <c r="CA71" s="242"/>
      <c r="CB71" s="292"/>
      <c r="CC71" s="196"/>
      <c r="CD71" s="196"/>
      <c r="CE71" s="398"/>
      <c r="CF71" s="266"/>
      <c r="CG71" s="267"/>
      <c r="CH71" s="267"/>
      <c r="CI71" s="268"/>
      <c r="CM71" s="16" t="s">
        <v>64</v>
      </c>
      <c r="CN71" s="34" t="s">
        <v>175</v>
      </c>
      <c r="CO71" s="34" t="s">
        <v>176</v>
      </c>
      <c r="CP71" s="34" t="s">
        <v>177</v>
      </c>
      <c r="CQ71" s="34" t="s">
        <v>178</v>
      </c>
    </row>
    <row r="72" spans="5:115" ht="8.15" customHeight="1">
      <c r="E72" s="339"/>
      <c r="F72" s="340"/>
      <c r="G72" s="545"/>
      <c r="H72" s="546"/>
      <c r="I72" s="547"/>
      <c r="J72" s="550"/>
      <c r="K72" s="546"/>
      <c r="L72" s="546"/>
      <c r="M72" s="551"/>
      <c r="N72" s="188"/>
      <c r="O72" s="189"/>
      <c r="P72" s="189"/>
      <c r="Q72" s="189"/>
      <c r="R72" s="189"/>
      <c r="S72" s="189"/>
      <c r="T72" s="189"/>
      <c r="U72" s="189"/>
      <c r="V72" s="190"/>
      <c r="W72" s="188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90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326" t="s">
        <v>234</v>
      </c>
      <c r="BJ72" s="327"/>
      <c r="BK72" s="327"/>
      <c r="BL72" s="89"/>
      <c r="BM72" s="333"/>
      <c r="BN72" s="333"/>
      <c r="BO72" s="333"/>
      <c r="BP72" s="333"/>
      <c r="BQ72" s="331" t="s">
        <v>120</v>
      </c>
      <c r="BR72" s="331"/>
      <c r="BS72" s="332"/>
      <c r="BT72" s="196"/>
      <c r="BU72" s="196"/>
      <c r="BV72" s="196"/>
      <c r="BW72" s="233"/>
      <c r="BX72" s="240"/>
      <c r="BY72" s="241"/>
      <c r="BZ72" s="241"/>
      <c r="CA72" s="242"/>
      <c r="CB72" s="292"/>
      <c r="CC72" s="196"/>
      <c r="CD72" s="196"/>
      <c r="CE72" s="398"/>
      <c r="CF72" s="266"/>
      <c r="CG72" s="267"/>
      <c r="CH72" s="267"/>
      <c r="CI72" s="268"/>
      <c r="CM72" s="16" t="str">
        <f>IF(BM51="","",BM51)</f>
        <v/>
      </c>
      <c r="CN72" s="16" t="str">
        <f>IF(BM57="","",BM57)</f>
        <v/>
      </c>
      <c r="CO72" s="16" t="str">
        <f>BM63</f>
        <v/>
      </c>
      <c r="CP72" s="16" t="str">
        <f>IF(OR(CN72="",CO72=""),"",IF(CN72&lt;(CM69-CO72),"×","〇"))</f>
        <v/>
      </c>
      <c r="CQ72" s="16" t="str">
        <f>IF(OR(CN72="",CO72=""),"",IF(OR(CN72&lt;CM69,CO72&lt;-CN69),"×","〇"))</f>
        <v/>
      </c>
    </row>
    <row r="73" spans="5:115" ht="8.15" customHeight="1">
      <c r="E73" s="339"/>
      <c r="F73" s="340"/>
      <c r="G73" s="545"/>
      <c r="H73" s="546"/>
      <c r="I73" s="547"/>
      <c r="J73" s="550"/>
      <c r="K73" s="546"/>
      <c r="L73" s="546"/>
      <c r="M73" s="551"/>
      <c r="N73" s="188"/>
      <c r="O73" s="189"/>
      <c r="P73" s="189"/>
      <c r="Q73" s="189"/>
      <c r="R73" s="189"/>
      <c r="S73" s="189"/>
      <c r="T73" s="189"/>
      <c r="U73" s="189"/>
      <c r="V73" s="190"/>
      <c r="W73" s="188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90"/>
      <c r="AP73" s="576" t="s">
        <v>165</v>
      </c>
      <c r="AQ73" s="577"/>
      <c r="AR73" s="577"/>
      <c r="AS73" s="577"/>
      <c r="AT73" s="577"/>
      <c r="AU73" s="577"/>
      <c r="AV73" s="577"/>
      <c r="AW73" s="577"/>
      <c r="AX73" s="577"/>
      <c r="AY73" s="577"/>
      <c r="AZ73" s="577"/>
      <c r="BA73" s="577"/>
      <c r="BB73" s="577"/>
      <c r="BC73" s="577"/>
      <c r="BD73" s="577"/>
      <c r="BE73" s="577"/>
      <c r="BF73" s="577"/>
      <c r="BG73" s="577"/>
      <c r="BH73" s="578"/>
      <c r="BI73" s="326"/>
      <c r="BJ73" s="327"/>
      <c r="BK73" s="327"/>
      <c r="BL73" s="90"/>
      <c r="BM73" s="334"/>
      <c r="BN73" s="334"/>
      <c r="BO73" s="334"/>
      <c r="BP73" s="334"/>
      <c r="BQ73" s="331"/>
      <c r="BR73" s="331"/>
      <c r="BS73" s="332"/>
      <c r="BT73" s="196"/>
      <c r="BU73" s="196"/>
      <c r="BV73" s="196"/>
      <c r="BW73" s="233"/>
      <c r="BX73" s="240"/>
      <c r="BY73" s="241"/>
      <c r="BZ73" s="241"/>
      <c r="CA73" s="242"/>
      <c r="CB73" s="292"/>
      <c r="CC73" s="196"/>
      <c r="CD73" s="196"/>
      <c r="CE73" s="398"/>
      <c r="CF73" s="266"/>
      <c r="CG73" s="267"/>
      <c r="CH73" s="267"/>
      <c r="CI73" s="268"/>
      <c r="CM73" s="14" t="s">
        <v>182</v>
      </c>
      <c r="CN73" s="33"/>
      <c r="CO73" s="39"/>
      <c r="CP73" s="39"/>
      <c r="CQ73" s="39"/>
    </row>
    <row r="74" spans="5:115" ht="8.15" customHeight="1">
      <c r="E74" s="339"/>
      <c r="F74" s="340"/>
      <c r="G74" s="545"/>
      <c r="H74" s="546"/>
      <c r="I74" s="547"/>
      <c r="J74" s="550"/>
      <c r="K74" s="546"/>
      <c r="L74" s="546"/>
      <c r="M74" s="551"/>
      <c r="N74" s="188"/>
      <c r="O74" s="189"/>
      <c r="P74" s="189"/>
      <c r="Q74" s="189"/>
      <c r="R74" s="189"/>
      <c r="S74" s="189"/>
      <c r="T74" s="189"/>
      <c r="U74" s="189"/>
      <c r="V74" s="190"/>
      <c r="W74" s="188"/>
      <c r="X74" s="189"/>
      <c r="Y74" s="189"/>
      <c r="Z74" s="189"/>
      <c r="AA74" s="189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90"/>
      <c r="AP74" s="576"/>
      <c r="AQ74" s="577"/>
      <c r="AR74" s="577"/>
      <c r="AS74" s="577"/>
      <c r="AT74" s="577"/>
      <c r="AU74" s="577"/>
      <c r="AV74" s="577"/>
      <c r="AW74" s="577"/>
      <c r="AX74" s="577"/>
      <c r="AY74" s="577"/>
      <c r="AZ74" s="577"/>
      <c r="BA74" s="577"/>
      <c r="BB74" s="577"/>
      <c r="BC74" s="577"/>
      <c r="BD74" s="577"/>
      <c r="BE74" s="577"/>
      <c r="BF74" s="577"/>
      <c r="BG74" s="577"/>
      <c r="BH74" s="578"/>
      <c r="BI74" s="96"/>
      <c r="BJ74" s="97"/>
      <c r="BK74" s="97"/>
      <c r="BL74" s="89"/>
      <c r="BM74" s="55"/>
      <c r="BN74" s="55"/>
      <c r="BO74" s="55"/>
      <c r="BP74" s="55"/>
      <c r="BQ74" s="98"/>
      <c r="BR74" s="98"/>
      <c r="BS74" s="99"/>
      <c r="BT74" s="232"/>
      <c r="BU74" s="196"/>
      <c r="BV74" s="196"/>
      <c r="BW74" s="233"/>
      <c r="BX74" s="240"/>
      <c r="BY74" s="241"/>
      <c r="BZ74" s="241"/>
      <c r="CA74" s="242"/>
      <c r="CB74" s="292"/>
      <c r="CC74" s="196"/>
      <c r="CD74" s="196"/>
      <c r="CE74" s="398"/>
      <c r="CF74" s="266"/>
      <c r="CG74" s="267"/>
      <c r="CH74" s="267"/>
      <c r="CI74" s="268"/>
      <c r="CM74" s="14" t="s">
        <v>64</v>
      </c>
      <c r="CN74" s="16" t="s">
        <v>175</v>
      </c>
      <c r="CO74" s="16" t="s">
        <v>176</v>
      </c>
      <c r="CP74" s="16" t="s">
        <v>177</v>
      </c>
      <c r="CQ74" s="16" t="s">
        <v>178</v>
      </c>
    </row>
    <row r="75" spans="5:115" ht="8.15" customHeight="1">
      <c r="E75" s="339"/>
      <c r="F75" s="340"/>
      <c r="G75" s="545"/>
      <c r="H75" s="546"/>
      <c r="I75" s="547"/>
      <c r="J75" s="550"/>
      <c r="K75" s="546"/>
      <c r="L75" s="546"/>
      <c r="M75" s="551"/>
      <c r="N75" s="188"/>
      <c r="O75" s="189"/>
      <c r="P75" s="189"/>
      <c r="Q75" s="189"/>
      <c r="R75" s="189"/>
      <c r="S75" s="189"/>
      <c r="T75" s="189"/>
      <c r="U75" s="189"/>
      <c r="V75" s="190"/>
      <c r="W75" s="188"/>
      <c r="X75" s="189"/>
      <c r="Y75" s="189"/>
      <c r="Z75" s="189"/>
      <c r="AA75" s="189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90"/>
      <c r="AP75" s="576"/>
      <c r="AQ75" s="577"/>
      <c r="AR75" s="577"/>
      <c r="AS75" s="577"/>
      <c r="AT75" s="577"/>
      <c r="AU75" s="577"/>
      <c r="AV75" s="577"/>
      <c r="AW75" s="577"/>
      <c r="AX75" s="577"/>
      <c r="AY75" s="577"/>
      <c r="AZ75" s="577"/>
      <c r="BA75" s="577"/>
      <c r="BB75" s="577"/>
      <c r="BC75" s="577"/>
      <c r="BD75" s="577"/>
      <c r="BE75" s="577"/>
      <c r="BF75" s="577"/>
      <c r="BG75" s="577"/>
      <c r="BH75" s="578"/>
      <c r="BI75" s="96"/>
      <c r="BJ75" s="97"/>
      <c r="BK75" s="97"/>
      <c r="BL75" s="89"/>
      <c r="BM75" s="55"/>
      <c r="BN75" s="55"/>
      <c r="BO75" s="55"/>
      <c r="BP75" s="55"/>
      <c r="BQ75" s="98"/>
      <c r="BR75" s="98"/>
      <c r="BS75" s="99"/>
      <c r="BT75" s="232"/>
      <c r="BU75" s="196"/>
      <c r="BV75" s="196"/>
      <c r="BW75" s="233"/>
      <c r="BX75" s="240"/>
      <c r="BY75" s="241"/>
      <c r="BZ75" s="241"/>
      <c r="CA75" s="242"/>
      <c r="CB75" s="292"/>
      <c r="CC75" s="196"/>
      <c r="CD75" s="196"/>
      <c r="CE75" s="398"/>
      <c r="CF75" s="266"/>
      <c r="CG75" s="267"/>
      <c r="CH75" s="267"/>
      <c r="CI75" s="268"/>
      <c r="CM75" s="16" t="str">
        <f>IF(BM53="","",BM53)</f>
        <v/>
      </c>
      <c r="CN75" s="16" t="str">
        <f>IF(BM59="","",BM59)</f>
        <v/>
      </c>
      <c r="CO75" s="16" t="str">
        <f>BM65</f>
        <v/>
      </c>
      <c r="CP75" s="16" t="str">
        <f>IF(OR(CN75="",CO75=""),"",IF(CN75&lt;(CM69-CO75),"×","〇"))</f>
        <v/>
      </c>
      <c r="CQ75" s="16" t="str">
        <f>IF(OR(CN75="",CO75=""),"",IF(OR(CN75&lt;CM69,CO75&lt;-CN69),"×","〇"))</f>
        <v/>
      </c>
    </row>
    <row r="76" spans="5:115" ht="8.15" customHeight="1">
      <c r="E76" s="339"/>
      <c r="F76" s="340"/>
      <c r="G76" s="545"/>
      <c r="H76" s="546"/>
      <c r="I76" s="547"/>
      <c r="J76" s="550"/>
      <c r="K76" s="546"/>
      <c r="L76" s="546"/>
      <c r="M76" s="551"/>
      <c r="N76" s="188"/>
      <c r="O76" s="189"/>
      <c r="P76" s="189"/>
      <c r="Q76" s="189"/>
      <c r="R76" s="189"/>
      <c r="S76" s="189"/>
      <c r="T76" s="189"/>
      <c r="U76" s="189"/>
      <c r="V76" s="190"/>
      <c r="W76" s="188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90"/>
      <c r="AP76" s="576"/>
      <c r="AQ76" s="577"/>
      <c r="AR76" s="577"/>
      <c r="AS76" s="577"/>
      <c r="AT76" s="577"/>
      <c r="AU76" s="577"/>
      <c r="AV76" s="577"/>
      <c r="AW76" s="577"/>
      <c r="AX76" s="577"/>
      <c r="AY76" s="577"/>
      <c r="AZ76" s="577"/>
      <c r="BA76" s="577"/>
      <c r="BB76" s="577"/>
      <c r="BC76" s="577"/>
      <c r="BD76" s="577"/>
      <c r="BE76" s="577"/>
      <c r="BF76" s="577"/>
      <c r="BG76" s="577"/>
      <c r="BH76" s="578"/>
      <c r="BI76" s="192" t="s">
        <v>32</v>
      </c>
      <c r="BJ76" s="196"/>
      <c r="BK76" s="196"/>
      <c r="BL76" s="196"/>
      <c r="BM76" s="196"/>
      <c r="BN76" s="196"/>
      <c r="BO76" s="196"/>
      <c r="BP76" s="196"/>
      <c r="BQ76" s="196"/>
      <c r="BR76" s="196"/>
      <c r="BS76" s="398"/>
      <c r="BT76" s="232"/>
      <c r="BU76" s="196"/>
      <c r="BV76" s="196"/>
      <c r="BW76" s="233"/>
      <c r="BX76" s="240"/>
      <c r="BY76" s="241"/>
      <c r="BZ76" s="241"/>
      <c r="CA76" s="242"/>
      <c r="CB76" s="292"/>
      <c r="CC76" s="196"/>
      <c r="CD76" s="196"/>
      <c r="CE76" s="398"/>
      <c r="CF76" s="266"/>
      <c r="CG76" s="267"/>
      <c r="CH76" s="267"/>
      <c r="CI76" s="268"/>
      <c r="CM76" s="16"/>
      <c r="CN76" s="16"/>
      <c r="CO76" s="16"/>
      <c r="CP76" s="16"/>
      <c r="CQ76" s="16"/>
    </row>
    <row r="77" spans="5:115" ht="8.15" customHeight="1">
      <c r="E77" s="339"/>
      <c r="F77" s="340"/>
      <c r="G77" s="545"/>
      <c r="H77" s="546"/>
      <c r="I77" s="547"/>
      <c r="J77" s="550"/>
      <c r="K77" s="546"/>
      <c r="L77" s="546"/>
      <c r="M77" s="551"/>
      <c r="N77" s="188"/>
      <c r="O77" s="189"/>
      <c r="P77" s="189"/>
      <c r="Q77" s="189"/>
      <c r="R77" s="189"/>
      <c r="S77" s="189"/>
      <c r="T77" s="189"/>
      <c r="U77" s="189"/>
      <c r="V77" s="190"/>
      <c r="W77" s="188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90"/>
      <c r="AP77" s="576"/>
      <c r="AQ77" s="577"/>
      <c r="AR77" s="577"/>
      <c r="AS77" s="577"/>
      <c r="AT77" s="577"/>
      <c r="AU77" s="577"/>
      <c r="AV77" s="577"/>
      <c r="AW77" s="577"/>
      <c r="AX77" s="577"/>
      <c r="AY77" s="577"/>
      <c r="AZ77" s="577"/>
      <c r="BA77" s="577"/>
      <c r="BB77" s="577"/>
      <c r="BC77" s="577"/>
      <c r="BD77" s="577"/>
      <c r="BE77" s="577"/>
      <c r="BF77" s="577"/>
      <c r="BG77" s="577"/>
      <c r="BH77" s="578"/>
      <c r="BI77" s="232"/>
      <c r="BJ77" s="196"/>
      <c r="BK77" s="196"/>
      <c r="BL77" s="196"/>
      <c r="BM77" s="196"/>
      <c r="BN77" s="196"/>
      <c r="BO77" s="196"/>
      <c r="BP77" s="196"/>
      <c r="BQ77" s="196"/>
      <c r="BR77" s="196"/>
      <c r="BS77" s="398"/>
      <c r="BT77" s="232"/>
      <c r="BU77" s="196"/>
      <c r="BV77" s="196"/>
      <c r="BW77" s="233"/>
      <c r="BX77" s="240"/>
      <c r="BY77" s="241"/>
      <c r="BZ77" s="241"/>
      <c r="CA77" s="242"/>
      <c r="CB77" s="292"/>
      <c r="CC77" s="196"/>
      <c r="CD77" s="196"/>
      <c r="CE77" s="398"/>
      <c r="CF77" s="266"/>
      <c r="CG77" s="267"/>
      <c r="CH77" s="267"/>
      <c r="CI77" s="268"/>
      <c r="CM77" s="40" t="s">
        <v>66</v>
      </c>
      <c r="CN77" s="40"/>
      <c r="CO77" s="40"/>
      <c r="CP77" s="40" t="str">
        <f>IF(OR(CP72="",CP75=""),"",IF(OR(CP72="×",CP75="×"),"×","〇"))</f>
        <v/>
      </c>
      <c r="CQ77" s="40" t="str">
        <f>IF(OR(CQ72="",CQ75=""),"",IF(OR(CQ72="×",CQ75="×"),"×","〇"))</f>
        <v/>
      </c>
    </row>
    <row r="78" spans="5:115" ht="8.15" customHeight="1">
      <c r="E78" s="339"/>
      <c r="F78" s="340"/>
      <c r="G78" s="545"/>
      <c r="H78" s="546"/>
      <c r="I78" s="547"/>
      <c r="J78" s="550"/>
      <c r="K78" s="546"/>
      <c r="L78" s="546"/>
      <c r="M78" s="551"/>
      <c r="N78" s="188"/>
      <c r="O78" s="189"/>
      <c r="P78" s="189"/>
      <c r="Q78" s="189"/>
      <c r="R78" s="189"/>
      <c r="S78" s="189"/>
      <c r="T78" s="189"/>
      <c r="U78" s="189"/>
      <c r="V78" s="190"/>
      <c r="W78" s="188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90"/>
      <c r="AP78" s="576"/>
      <c r="AQ78" s="577"/>
      <c r="AR78" s="577"/>
      <c r="AS78" s="577"/>
      <c r="AT78" s="577"/>
      <c r="AU78" s="577"/>
      <c r="AV78" s="577"/>
      <c r="AW78" s="577"/>
      <c r="AX78" s="577"/>
      <c r="AY78" s="577"/>
      <c r="AZ78" s="577"/>
      <c r="BA78" s="577"/>
      <c r="BB78" s="577"/>
      <c r="BC78" s="577"/>
      <c r="BD78" s="577"/>
      <c r="BE78" s="577"/>
      <c r="BF78" s="577"/>
      <c r="BG78" s="577"/>
      <c r="BH78" s="578"/>
      <c r="BI78" s="326" t="s">
        <v>233</v>
      </c>
      <c r="BJ78" s="327"/>
      <c r="BK78" s="327"/>
      <c r="BL78" s="53"/>
      <c r="BM78" s="584"/>
      <c r="BN78" s="333"/>
      <c r="BO78" s="333"/>
      <c r="BP78" s="333"/>
      <c r="BQ78" s="331" t="s">
        <v>120</v>
      </c>
      <c r="BR78" s="335"/>
      <c r="BS78" s="336"/>
      <c r="BT78" s="196"/>
      <c r="BU78" s="196"/>
      <c r="BV78" s="196"/>
      <c r="BW78" s="233"/>
      <c r="BX78" s="240"/>
      <c r="BY78" s="241"/>
      <c r="BZ78" s="241"/>
      <c r="CA78" s="242"/>
      <c r="CB78" s="292"/>
      <c r="CC78" s="196"/>
      <c r="CD78" s="196"/>
      <c r="CE78" s="398"/>
      <c r="CF78" s="266"/>
      <c r="CG78" s="267"/>
      <c r="CH78" s="267"/>
      <c r="CI78" s="268"/>
      <c r="CM78" s="41"/>
      <c r="CN78" s="41"/>
      <c r="CO78" s="41"/>
      <c r="CP78" s="41"/>
      <c r="CQ78" s="41"/>
    </row>
    <row r="79" spans="5:115" ht="8.15" customHeight="1">
      <c r="E79" s="339"/>
      <c r="F79" s="340"/>
      <c r="G79" s="545"/>
      <c r="H79" s="546"/>
      <c r="I79" s="547"/>
      <c r="J79" s="550"/>
      <c r="K79" s="546"/>
      <c r="L79" s="546"/>
      <c r="M79" s="551"/>
      <c r="N79" s="188"/>
      <c r="O79" s="189"/>
      <c r="P79" s="189"/>
      <c r="Q79" s="189"/>
      <c r="R79" s="189"/>
      <c r="S79" s="189"/>
      <c r="T79" s="189"/>
      <c r="U79" s="189"/>
      <c r="V79" s="190"/>
      <c r="W79" s="188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90"/>
      <c r="AP79" s="576"/>
      <c r="AQ79" s="577"/>
      <c r="AR79" s="577"/>
      <c r="AS79" s="577"/>
      <c r="AT79" s="577"/>
      <c r="AU79" s="577"/>
      <c r="AV79" s="577"/>
      <c r="AW79" s="577"/>
      <c r="AX79" s="577"/>
      <c r="AY79" s="577"/>
      <c r="AZ79" s="577"/>
      <c r="BA79" s="577"/>
      <c r="BB79" s="577"/>
      <c r="BC79" s="577"/>
      <c r="BD79" s="577"/>
      <c r="BE79" s="577"/>
      <c r="BF79" s="577"/>
      <c r="BG79" s="577"/>
      <c r="BH79" s="578"/>
      <c r="BI79" s="326"/>
      <c r="BJ79" s="327"/>
      <c r="BK79" s="327"/>
      <c r="BL79" s="62"/>
      <c r="BM79" s="334"/>
      <c r="BN79" s="334"/>
      <c r="BO79" s="334"/>
      <c r="BP79" s="334"/>
      <c r="BQ79" s="335"/>
      <c r="BR79" s="335"/>
      <c r="BS79" s="336"/>
      <c r="BT79" s="196"/>
      <c r="BU79" s="196"/>
      <c r="BV79" s="196"/>
      <c r="BW79" s="233"/>
      <c r="BX79" s="240"/>
      <c r="BY79" s="241"/>
      <c r="BZ79" s="241"/>
      <c r="CA79" s="242"/>
      <c r="CB79" s="292"/>
      <c r="CC79" s="196"/>
      <c r="CD79" s="196"/>
      <c r="CE79" s="398"/>
      <c r="CF79" s="266"/>
      <c r="CG79" s="267"/>
      <c r="CH79" s="267"/>
      <c r="CI79" s="268"/>
      <c r="CM79" s="23"/>
      <c r="CN79" s="23"/>
      <c r="CO79" s="23"/>
      <c r="CP79" s="23"/>
      <c r="CQ79" s="23"/>
    </row>
    <row r="80" spans="5:115" ht="8.15" customHeight="1">
      <c r="E80" s="339"/>
      <c r="F80" s="340"/>
      <c r="G80" s="545"/>
      <c r="H80" s="546"/>
      <c r="I80" s="547"/>
      <c r="J80" s="550"/>
      <c r="K80" s="546"/>
      <c r="L80" s="546"/>
      <c r="M80" s="551"/>
      <c r="N80" s="188"/>
      <c r="O80" s="189"/>
      <c r="P80" s="189"/>
      <c r="Q80" s="189"/>
      <c r="R80" s="189"/>
      <c r="S80" s="189"/>
      <c r="T80" s="189"/>
      <c r="U80" s="189"/>
      <c r="V80" s="190"/>
      <c r="W80" s="188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90"/>
      <c r="AP80" s="576"/>
      <c r="AQ80" s="577"/>
      <c r="AR80" s="577"/>
      <c r="AS80" s="577"/>
      <c r="AT80" s="577"/>
      <c r="AU80" s="577"/>
      <c r="AV80" s="577"/>
      <c r="AW80" s="577"/>
      <c r="AX80" s="577"/>
      <c r="AY80" s="577"/>
      <c r="AZ80" s="577"/>
      <c r="BA80" s="577"/>
      <c r="BB80" s="577"/>
      <c r="BC80" s="577"/>
      <c r="BD80" s="577"/>
      <c r="BE80" s="577"/>
      <c r="BF80" s="577"/>
      <c r="BG80" s="577"/>
      <c r="BH80" s="578"/>
      <c r="BI80" s="326" t="s">
        <v>234</v>
      </c>
      <c r="BJ80" s="327"/>
      <c r="BK80" s="327"/>
      <c r="BL80" s="53"/>
      <c r="BM80" s="585"/>
      <c r="BN80" s="586"/>
      <c r="BO80" s="586"/>
      <c r="BP80" s="586"/>
      <c r="BQ80" s="331" t="s">
        <v>120</v>
      </c>
      <c r="BR80" s="335"/>
      <c r="BS80" s="336"/>
      <c r="BT80" s="196"/>
      <c r="BU80" s="196"/>
      <c r="BV80" s="196"/>
      <c r="BW80" s="233"/>
      <c r="BX80" s="240"/>
      <c r="BY80" s="241"/>
      <c r="BZ80" s="241"/>
      <c r="CA80" s="242"/>
      <c r="CB80" s="292"/>
      <c r="CC80" s="196"/>
      <c r="CD80" s="196"/>
      <c r="CE80" s="398"/>
      <c r="CF80" s="266"/>
      <c r="CG80" s="267"/>
      <c r="CH80" s="267"/>
      <c r="CI80" s="268"/>
      <c r="CM80" s="11"/>
      <c r="CN80" s="11"/>
      <c r="CO80" s="11"/>
      <c r="CP80" s="11"/>
      <c r="CQ80" s="11"/>
    </row>
    <row r="81" spans="5:97" ht="8.15" customHeight="1">
      <c r="E81" s="339"/>
      <c r="F81" s="340"/>
      <c r="G81" s="545"/>
      <c r="H81" s="546"/>
      <c r="I81" s="547"/>
      <c r="J81" s="550"/>
      <c r="K81" s="546"/>
      <c r="L81" s="546"/>
      <c r="M81" s="551"/>
      <c r="N81" s="188"/>
      <c r="O81" s="189"/>
      <c r="P81" s="189"/>
      <c r="Q81" s="189"/>
      <c r="R81" s="189"/>
      <c r="S81" s="189"/>
      <c r="T81" s="189"/>
      <c r="U81" s="189"/>
      <c r="V81" s="190"/>
      <c r="W81" s="188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90"/>
      <c r="AP81" s="576"/>
      <c r="AQ81" s="577"/>
      <c r="AR81" s="577"/>
      <c r="AS81" s="577"/>
      <c r="AT81" s="577"/>
      <c r="AU81" s="577"/>
      <c r="AV81" s="577"/>
      <c r="AW81" s="577"/>
      <c r="AX81" s="577"/>
      <c r="AY81" s="577"/>
      <c r="AZ81" s="577"/>
      <c r="BA81" s="577"/>
      <c r="BB81" s="577"/>
      <c r="BC81" s="577"/>
      <c r="BD81" s="577"/>
      <c r="BE81" s="577"/>
      <c r="BF81" s="577"/>
      <c r="BG81" s="577"/>
      <c r="BH81" s="578"/>
      <c r="BI81" s="326"/>
      <c r="BJ81" s="327"/>
      <c r="BK81" s="327"/>
      <c r="BL81" s="63"/>
      <c r="BM81" s="334"/>
      <c r="BN81" s="334"/>
      <c r="BO81" s="334"/>
      <c r="BP81" s="334"/>
      <c r="BQ81" s="335"/>
      <c r="BR81" s="335"/>
      <c r="BS81" s="336"/>
      <c r="BT81" s="196"/>
      <c r="BU81" s="196"/>
      <c r="BV81" s="196"/>
      <c r="BW81" s="233"/>
      <c r="BX81" s="517"/>
      <c r="BY81" s="314"/>
      <c r="BZ81" s="314"/>
      <c r="CA81" s="518"/>
      <c r="CB81" s="292"/>
      <c r="CC81" s="196"/>
      <c r="CD81" s="196"/>
      <c r="CE81" s="398"/>
      <c r="CF81" s="266"/>
      <c r="CG81" s="267"/>
      <c r="CH81" s="267"/>
      <c r="CI81" s="268"/>
      <c r="CM81" s="31" t="s">
        <v>184</v>
      </c>
      <c r="CN81" s="33" t="s">
        <v>180</v>
      </c>
      <c r="CO81" s="35"/>
      <c r="CP81" s="23"/>
      <c r="CQ81" s="23"/>
    </row>
    <row r="82" spans="5:97" ht="8.15" customHeight="1">
      <c r="E82" s="339"/>
      <c r="F82" s="340"/>
      <c r="G82" s="545"/>
      <c r="H82" s="546"/>
      <c r="I82" s="547"/>
      <c r="J82" s="550"/>
      <c r="K82" s="546"/>
      <c r="L82" s="546"/>
      <c r="M82" s="551"/>
      <c r="N82" s="188"/>
      <c r="O82" s="189"/>
      <c r="P82" s="189"/>
      <c r="Q82" s="189"/>
      <c r="R82" s="189"/>
      <c r="S82" s="189"/>
      <c r="T82" s="189"/>
      <c r="U82" s="189"/>
      <c r="V82" s="190"/>
      <c r="W82" s="188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90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100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232"/>
      <c r="BU82" s="196"/>
      <c r="BV82" s="196"/>
      <c r="BW82" s="233"/>
      <c r="BX82" s="517"/>
      <c r="BY82" s="314"/>
      <c r="BZ82" s="314"/>
      <c r="CA82" s="518"/>
      <c r="CB82" s="292"/>
      <c r="CC82" s="196"/>
      <c r="CD82" s="196"/>
      <c r="CE82" s="398"/>
      <c r="CF82" s="266"/>
      <c r="CG82" s="267"/>
      <c r="CH82" s="267"/>
      <c r="CI82" s="268"/>
      <c r="CM82" s="32">
        <f>AZ84</f>
        <v>0</v>
      </c>
      <c r="CN82" s="30">
        <f>AZ87</f>
        <v>0</v>
      </c>
      <c r="CO82" s="35"/>
      <c r="CP82" s="23"/>
      <c r="CQ82" s="23"/>
    </row>
    <row r="83" spans="5:97" ht="8.15" customHeight="1">
      <c r="E83" s="339"/>
      <c r="F83" s="340"/>
      <c r="G83" s="545"/>
      <c r="H83" s="546"/>
      <c r="I83" s="547"/>
      <c r="J83" s="550"/>
      <c r="K83" s="546"/>
      <c r="L83" s="546"/>
      <c r="M83" s="551"/>
      <c r="N83" s="188"/>
      <c r="O83" s="189"/>
      <c r="P83" s="189"/>
      <c r="Q83" s="189"/>
      <c r="R83" s="189"/>
      <c r="S83" s="189"/>
      <c r="T83" s="189"/>
      <c r="U83" s="189"/>
      <c r="V83" s="190"/>
      <c r="W83" s="188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90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100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232"/>
      <c r="BU83" s="196"/>
      <c r="BV83" s="196"/>
      <c r="BW83" s="233"/>
      <c r="BX83" s="517"/>
      <c r="BY83" s="314"/>
      <c r="BZ83" s="314"/>
      <c r="CA83" s="518"/>
      <c r="CB83" s="292"/>
      <c r="CC83" s="196"/>
      <c r="CD83" s="196"/>
      <c r="CE83" s="398"/>
      <c r="CF83" s="266"/>
      <c r="CG83" s="267"/>
      <c r="CH83" s="267"/>
      <c r="CI83" s="268"/>
      <c r="CM83" s="38" t="s">
        <v>181</v>
      </c>
      <c r="CN83" s="36"/>
      <c r="CO83" s="37"/>
      <c r="CP83" s="37"/>
      <c r="CQ83" s="37"/>
    </row>
    <row r="84" spans="5:97" ht="8.15" customHeight="1">
      <c r="E84" s="339"/>
      <c r="F84" s="340"/>
      <c r="G84" s="545"/>
      <c r="H84" s="546"/>
      <c r="I84" s="547"/>
      <c r="J84" s="550"/>
      <c r="K84" s="546"/>
      <c r="L84" s="546"/>
      <c r="M84" s="551"/>
      <c r="N84" s="188"/>
      <c r="O84" s="189"/>
      <c r="P84" s="189"/>
      <c r="Q84" s="189"/>
      <c r="R84" s="189"/>
      <c r="S84" s="189"/>
      <c r="T84" s="189"/>
      <c r="U84" s="189"/>
      <c r="V84" s="190"/>
      <c r="W84" s="188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90"/>
      <c r="AP84" s="579" t="s">
        <v>220</v>
      </c>
      <c r="AQ84" s="522"/>
      <c r="AR84" s="522"/>
      <c r="AS84" s="522"/>
      <c r="AT84" s="522"/>
      <c r="AU84" s="522"/>
      <c r="AV84" s="522"/>
      <c r="AW84" s="522"/>
      <c r="AX84" s="522"/>
      <c r="AY84" s="522"/>
      <c r="AZ84" s="329"/>
      <c r="BA84" s="329"/>
      <c r="BB84" s="329"/>
      <c r="BC84" s="329"/>
      <c r="BD84" s="329"/>
      <c r="BE84" s="262" t="s">
        <v>123</v>
      </c>
      <c r="BF84" s="262"/>
      <c r="BG84" s="262"/>
      <c r="BH84" s="53"/>
      <c r="BI84" s="192" t="s">
        <v>78</v>
      </c>
      <c r="BJ84" s="183"/>
      <c r="BK84" s="183"/>
      <c r="BL84" s="183"/>
      <c r="BM84" s="183"/>
      <c r="BN84" s="183"/>
      <c r="BO84" s="183"/>
      <c r="BP84" s="183"/>
      <c r="BQ84" s="183"/>
      <c r="BR84" s="183"/>
      <c r="BS84" s="184"/>
      <c r="BT84" s="232"/>
      <c r="BU84" s="196"/>
      <c r="BV84" s="196"/>
      <c r="BW84" s="233"/>
      <c r="BX84" s="517"/>
      <c r="BY84" s="314"/>
      <c r="BZ84" s="314"/>
      <c r="CA84" s="518"/>
      <c r="CB84" s="292"/>
      <c r="CC84" s="196"/>
      <c r="CD84" s="196"/>
      <c r="CE84" s="398"/>
      <c r="CF84" s="266"/>
      <c r="CG84" s="267"/>
      <c r="CH84" s="267"/>
      <c r="CI84" s="268"/>
      <c r="CM84" s="16" t="s">
        <v>64</v>
      </c>
      <c r="CN84" s="34" t="s">
        <v>175</v>
      </c>
      <c r="CO84" s="34" t="s">
        <v>176</v>
      </c>
      <c r="CP84" s="34" t="s">
        <v>177</v>
      </c>
      <c r="CQ84" s="34" t="s">
        <v>178</v>
      </c>
    </row>
    <row r="85" spans="5:97" ht="8.15" customHeight="1">
      <c r="E85" s="339"/>
      <c r="F85" s="340"/>
      <c r="G85" s="545"/>
      <c r="H85" s="546"/>
      <c r="I85" s="547"/>
      <c r="J85" s="550"/>
      <c r="K85" s="546"/>
      <c r="L85" s="546"/>
      <c r="M85" s="551"/>
      <c r="N85" s="188"/>
      <c r="O85" s="189"/>
      <c r="P85" s="189"/>
      <c r="Q85" s="189"/>
      <c r="R85" s="189"/>
      <c r="S85" s="189"/>
      <c r="T85" s="189"/>
      <c r="U85" s="189"/>
      <c r="V85" s="190"/>
      <c r="W85" s="188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90"/>
      <c r="AP85" s="579"/>
      <c r="AQ85" s="522"/>
      <c r="AR85" s="522"/>
      <c r="AS85" s="522"/>
      <c r="AT85" s="522"/>
      <c r="AU85" s="522"/>
      <c r="AV85" s="522"/>
      <c r="AW85" s="522"/>
      <c r="AX85" s="522"/>
      <c r="AY85" s="522"/>
      <c r="AZ85" s="330"/>
      <c r="BA85" s="330"/>
      <c r="BB85" s="330"/>
      <c r="BC85" s="330"/>
      <c r="BD85" s="330"/>
      <c r="BE85" s="262"/>
      <c r="BF85" s="262"/>
      <c r="BG85" s="262"/>
      <c r="BH85" s="53"/>
      <c r="BI85" s="192"/>
      <c r="BJ85" s="183"/>
      <c r="BK85" s="183"/>
      <c r="BL85" s="183"/>
      <c r="BM85" s="183"/>
      <c r="BN85" s="183"/>
      <c r="BO85" s="183"/>
      <c r="BP85" s="183"/>
      <c r="BQ85" s="183"/>
      <c r="BR85" s="183"/>
      <c r="BS85" s="184"/>
      <c r="BT85" s="232"/>
      <c r="BU85" s="196"/>
      <c r="BV85" s="196"/>
      <c r="BW85" s="233"/>
      <c r="BX85" s="517"/>
      <c r="BY85" s="314"/>
      <c r="BZ85" s="314"/>
      <c r="CA85" s="518"/>
      <c r="CB85" s="292"/>
      <c r="CC85" s="196"/>
      <c r="CD85" s="196"/>
      <c r="CE85" s="398"/>
      <c r="CF85" s="266"/>
      <c r="CG85" s="267"/>
      <c r="CH85" s="267"/>
      <c r="CI85" s="268"/>
      <c r="CM85" s="16" t="str">
        <f>IF(BM70="","",BM70)</f>
        <v/>
      </c>
      <c r="CN85" s="16" t="str">
        <f>IF(BM78="","",BM78)</f>
        <v/>
      </c>
      <c r="CO85" s="16" t="str">
        <f>BM86</f>
        <v/>
      </c>
      <c r="CP85" s="16" t="str">
        <f>IF(OR(CN85="",CO85=""),"",IF(CN85&gt;(CM82-CO85),"×","〇"))</f>
        <v/>
      </c>
      <c r="CQ85" s="16" t="str">
        <f>IF(OR(CN85="",CO85=""),"",IF(OR(CN85&gt;CM82,CO85&gt;CN82),"×","〇"))</f>
        <v/>
      </c>
    </row>
    <row r="86" spans="5:97" ht="8.15" customHeight="1">
      <c r="E86" s="339"/>
      <c r="F86" s="340"/>
      <c r="G86" s="545"/>
      <c r="H86" s="546"/>
      <c r="I86" s="547"/>
      <c r="J86" s="550"/>
      <c r="K86" s="546"/>
      <c r="L86" s="546"/>
      <c r="M86" s="551"/>
      <c r="N86" s="188"/>
      <c r="O86" s="189"/>
      <c r="P86" s="189"/>
      <c r="Q86" s="189"/>
      <c r="R86" s="189"/>
      <c r="S86" s="189"/>
      <c r="T86" s="189"/>
      <c r="U86" s="189"/>
      <c r="V86" s="190"/>
      <c r="W86" s="188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90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326" t="s">
        <v>233</v>
      </c>
      <c r="BJ86" s="327"/>
      <c r="BK86" s="327"/>
      <c r="BL86" s="89"/>
      <c r="BM86" s="209" t="str">
        <f>IF(OR(BM70="",BM78=""),"",BM78-BM70)</f>
        <v/>
      </c>
      <c r="BN86" s="209"/>
      <c r="BO86" s="209"/>
      <c r="BP86" s="209"/>
      <c r="BQ86" s="331" t="s">
        <v>120</v>
      </c>
      <c r="BR86" s="331"/>
      <c r="BS86" s="332"/>
      <c r="BT86" s="196"/>
      <c r="BU86" s="196"/>
      <c r="BV86" s="196"/>
      <c r="BW86" s="233"/>
      <c r="BX86" s="517"/>
      <c r="BY86" s="314"/>
      <c r="BZ86" s="314"/>
      <c r="CA86" s="518"/>
      <c r="CB86" s="292"/>
      <c r="CC86" s="196"/>
      <c r="CD86" s="196"/>
      <c r="CE86" s="398"/>
      <c r="CF86" s="266"/>
      <c r="CG86" s="267"/>
      <c r="CH86" s="267"/>
      <c r="CI86" s="268"/>
      <c r="CM86" s="14" t="s">
        <v>182</v>
      </c>
      <c r="CN86" s="33"/>
      <c r="CO86" s="39"/>
      <c r="CP86" s="39"/>
      <c r="CQ86" s="39"/>
    </row>
    <row r="87" spans="5:97" ht="8.15" customHeight="1">
      <c r="E87" s="339"/>
      <c r="F87" s="340"/>
      <c r="G87" s="545"/>
      <c r="H87" s="546"/>
      <c r="I87" s="547"/>
      <c r="J87" s="550"/>
      <c r="K87" s="546"/>
      <c r="L87" s="546"/>
      <c r="M87" s="551"/>
      <c r="N87" s="188"/>
      <c r="O87" s="189"/>
      <c r="P87" s="189"/>
      <c r="Q87" s="189"/>
      <c r="R87" s="189"/>
      <c r="S87" s="189"/>
      <c r="T87" s="189"/>
      <c r="U87" s="189"/>
      <c r="V87" s="190"/>
      <c r="W87" s="188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90"/>
      <c r="AP87" s="579" t="s">
        <v>219</v>
      </c>
      <c r="AQ87" s="522"/>
      <c r="AR87" s="522"/>
      <c r="AS87" s="522"/>
      <c r="AT87" s="522"/>
      <c r="AU87" s="522"/>
      <c r="AV87" s="522"/>
      <c r="AW87" s="522"/>
      <c r="AX87" s="522"/>
      <c r="AY87" s="522"/>
      <c r="AZ87" s="329"/>
      <c r="BA87" s="329"/>
      <c r="BB87" s="329"/>
      <c r="BC87" s="329"/>
      <c r="BD87" s="329"/>
      <c r="BE87" s="262" t="s">
        <v>123</v>
      </c>
      <c r="BF87" s="262"/>
      <c r="BG87" s="262"/>
      <c r="BH87" s="79"/>
      <c r="BI87" s="326"/>
      <c r="BJ87" s="327"/>
      <c r="BK87" s="327"/>
      <c r="BL87" s="90"/>
      <c r="BM87" s="320"/>
      <c r="BN87" s="320"/>
      <c r="BO87" s="320"/>
      <c r="BP87" s="320"/>
      <c r="BQ87" s="331"/>
      <c r="BR87" s="331"/>
      <c r="BS87" s="332"/>
      <c r="BT87" s="196"/>
      <c r="BU87" s="196"/>
      <c r="BV87" s="196"/>
      <c r="BW87" s="233"/>
      <c r="BX87" s="517"/>
      <c r="BY87" s="314"/>
      <c r="BZ87" s="314"/>
      <c r="CA87" s="518"/>
      <c r="CB87" s="292"/>
      <c r="CC87" s="196"/>
      <c r="CD87" s="196"/>
      <c r="CE87" s="398"/>
      <c r="CF87" s="266"/>
      <c r="CG87" s="267"/>
      <c r="CH87" s="267"/>
      <c r="CI87" s="268"/>
      <c r="CM87" s="14" t="s">
        <v>64</v>
      </c>
      <c r="CN87" s="16" t="s">
        <v>175</v>
      </c>
      <c r="CO87" s="16" t="s">
        <v>176</v>
      </c>
      <c r="CP87" s="16" t="s">
        <v>177</v>
      </c>
      <c r="CQ87" s="16" t="s">
        <v>178</v>
      </c>
    </row>
    <row r="88" spans="5:97" ht="8.15" customHeight="1">
      <c r="E88" s="339"/>
      <c r="F88" s="340"/>
      <c r="G88" s="545"/>
      <c r="H88" s="546"/>
      <c r="I88" s="547"/>
      <c r="J88" s="550"/>
      <c r="K88" s="546"/>
      <c r="L88" s="546"/>
      <c r="M88" s="551"/>
      <c r="N88" s="188"/>
      <c r="O88" s="189"/>
      <c r="P88" s="189"/>
      <c r="Q88" s="189"/>
      <c r="R88" s="189"/>
      <c r="S88" s="189"/>
      <c r="T88" s="189"/>
      <c r="U88" s="189"/>
      <c r="V88" s="190"/>
      <c r="W88" s="188"/>
      <c r="X88" s="189"/>
      <c r="Y88" s="189"/>
      <c r="Z88" s="189"/>
      <c r="AA88" s="189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90"/>
      <c r="AP88" s="579"/>
      <c r="AQ88" s="522"/>
      <c r="AR88" s="522"/>
      <c r="AS88" s="522"/>
      <c r="AT88" s="522"/>
      <c r="AU88" s="522"/>
      <c r="AV88" s="522"/>
      <c r="AW88" s="522"/>
      <c r="AX88" s="522"/>
      <c r="AY88" s="522"/>
      <c r="AZ88" s="330"/>
      <c r="BA88" s="330"/>
      <c r="BB88" s="330"/>
      <c r="BC88" s="330"/>
      <c r="BD88" s="330"/>
      <c r="BE88" s="262"/>
      <c r="BF88" s="262"/>
      <c r="BG88" s="262"/>
      <c r="BH88" s="79"/>
      <c r="BI88" s="326" t="s">
        <v>234</v>
      </c>
      <c r="BJ88" s="327"/>
      <c r="BK88" s="327"/>
      <c r="BL88" s="89"/>
      <c r="BM88" s="209" t="str">
        <f>IF(OR(BM72="",BM80=""),"",BM80-BM72)</f>
        <v/>
      </c>
      <c r="BN88" s="209"/>
      <c r="BO88" s="209"/>
      <c r="BP88" s="209"/>
      <c r="BQ88" s="331" t="s">
        <v>120</v>
      </c>
      <c r="BR88" s="331"/>
      <c r="BS88" s="332"/>
      <c r="BT88" s="196"/>
      <c r="BU88" s="196"/>
      <c r="BV88" s="196"/>
      <c r="BW88" s="233"/>
      <c r="BX88" s="517"/>
      <c r="BY88" s="314"/>
      <c r="BZ88" s="314"/>
      <c r="CA88" s="518"/>
      <c r="CB88" s="292"/>
      <c r="CC88" s="196"/>
      <c r="CD88" s="196"/>
      <c r="CE88" s="398"/>
      <c r="CF88" s="266"/>
      <c r="CG88" s="267"/>
      <c r="CH88" s="267"/>
      <c r="CI88" s="268"/>
      <c r="CM88" s="16" t="str">
        <f>IF(BM72="","",BM72)</f>
        <v/>
      </c>
      <c r="CN88" s="16" t="str">
        <f>IF(BM80="","",BM80)</f>
        <v/>
      </c>
      <c r="CO88" s="16" t="str">
        <f>BM88</f>
        <v/>
      </c>
      <c r="CP88" s="16" t="str">
        <f>IF(OR(CN88="",CO88=""),"",IF(CN88&gt;(CM82-CO88),"×","〇"))</f>
        <v/>
      </c>
      <c r="CQ88" s="16" t="str">
        <f>IF(OR(CN88="",CO88=""),"",IF(OR(CN88&gt;CM82,CO88&gt;CN82),"×","〇"))</f>
        <v/>
      </c>
    </row>
    <row r="89" spans="5:97" ht="8.15" customHeight="1">
      <c r="E89" s="339"/>
      <c r="F89" s="340"/>
      <c r="G89" s="545"/>
      <c r="H89" s="546"/>
      <c r="I89" s="547"/>
      <c r="J89" s="550"/>
      <c r="K89" s="546"/>
      <c r="L89" s="546"/>
      <c r="M89" s="551"/>
      <c r="N89" s="188"/>
      <c r="O89" s="189"/>
      <c r="P89" s="189"/>
      <c r="Q89" s="189"/>
      <c r="R89" s="189"/>
      <c r="S89" s="189"/>
      <c r="T89" s="189"/>
      <c r="U89" s="189"/>
      <c r="V89" s="190"/>
      <c r="W89" s="188"/>
      <c r="X89" s="189"/>
      <c r="Y89" s="189"/>
      <c r="Z89" s="189"/>
      <c r="AA89" s="189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90"/>
      <c r="AP89" s="101"/>
      <c r="AQ89" s="91"/>
      <c r="AR89" s="91"/>
      <c r="AS89" s="91"/>
      <c r="AT89" s="91"/>
      <c r="AU89" s="91"/>
      <c r="AV89" s="91"/>
      <c r="AW89" s="91"/>
      <c r="AX89" s="91"/>
      <c r="AY89" s="91"/>
      <c r="AZ89" s="102"/>
      <c r="BA89" s="102"/>
      <c r="BB89" s="102"/>
      <c r="BC89" s="102"/>
      <c r="BD89" s="102"/>
      <c r="BE89" s="93"/>
      <c r="BF89" s="93"/>
      <c r="BG89" s="93"/>
      <c r="BH89" s="79"/>
      <c r="BI89" s="326"/>
      <c r="BJ89" s="327"/>
      <c r="BK89" s="327"/>
      <c r="BL89" s="90"/>
      <c r="BM89" s="320"/>
      <c r="BN89" s="320"/>
      <c r="BO89" s="320"/>
      <c r="BP89" s="320"/>
      <c r="BQ89" s="331"/>
      <c r="BR89" s="331"/>
      <c r="BS89" s="332"/>
      <c r="BT89" s="196"/>
      <c r="BU89" s="196"/>
      <c r="BV89" s="196"/>
      <c r="BW89" s="233"/>
      <c r="BX89" s="517"/>
      <c r="BY89" s="314"/>
      <c r="BZ89" s="314"/>
      <c r="CA89" s="518"/>
      <c r="CB89" s="292"/>
      <c r="CC89" s="196"/>
      <c r="CD89" s="196"/>
      <c r="CE89" s="398"/>
      <c r="CF89" s="266"/>
      <c r="CG89" s="267"/>
      <c r="CH89" s="267"/>
      <c r="CI89" s="268"/>
      <c r="CM89" s="16"/>
      <c r="CN89" s="16"/>
      <c r="CO89" s="16"/>
      <c r="CP89" s="16"/>
      <c r="CQ89" s="16"/>
    </row>
    <row r="90" spans="5:97" ht="8.15" customHeight="1">
      <c r="E90" s="339"/>
      <c r="F90" s="340"/>
      <c r="G90" s="545"/>
      <c r="H90" s="546"/>
      <c r="I90" s="547"/>
      <c r="J90" s="550"/>
      <c r="K90" s="546"/>
      <c r="L90" s="546"/>
      <c r="M90" s="551"/>
      <c r="N90" s="188"/>
      <c r="O90" s="189"/>
      <c r="P90" s="189"/>
      <c r="Q90" s="189"/>
      <c r="R90" s="189"/>
      <c r="S90" s="189"/>
      <c r="T90" s="189"/>
      <c r="U90" s="189"/>
      <c r="V90" s="190"/>
      <c r="W90" s="188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90"/>
      <c r="AP90" s="101"/>
      <c r="AQ90" s="91"/>
      <c r="AR90" s="91"/>
      <c r="AS90" s="91"/>
      <c r="AT90" s="91"/>
      <c r="AU90" s="91"/>
      <c r="AV90" s="91"/>
      <c r="AW90" s="91"/>
      <c r="AX90" s="91"/>
      <c r="AY90" s="91"/>
      <c r="AZ90" s="103"/>
      <c r="BA90" s="103"/>
      <c r="BB90" s="103"/>
      <c r="BC90" s="103"/>
      <c r="BD90" s="103"/>
      <c r="BE90" s="104"/>
      <c r="BF90" s="104"/>
      <c r="BG90" s="104"/>
      <c r="BH90" s="79"/>
      <c r="BI90" s="77"/>
      <c r="BJ90" s="78"/>
      <c r="BK90" s="78"/>
      <c r="BL90" s="90"/>
      <c r="BM90" s="84"/>
      <c r="BN90" s="84"/>
      <c r="BO90" s="84"/>
      <c r="BP90" s="84"/>
      <c r="BQ90" s="90"/>
      <c r="BR90" s="90"/>
      <c r="BS90" s="94"/>
      <c r="BT90" s="234"/>
      <c r="BU90" s="235"/>
      <c r="BV90" s="235"/>
      <c r="BW90" s="236"/>
      <c r="BX90" s="519"/>
      <c r="BY90" s="315"/>
      <c r="BZ90" s="315"/>
      <c r="CA90" s="520"/>
      <c r="CB90" s="396"/>
      <c r="CC90" s="235"/>
      <c r="CD90" s="235"/>
      <c r="CE90" s="399"/>
      <c r="CF90" s="280"/>
      <c r="CG90" s="281"/>
      <c r="CH90" s="281"/>
      <c r="CI90" s="282"/>
      <c r="CM90" s="16" t="s">
        <v>66</v>
      </c>
      <c r="CN90" s="16"/>
      <c r="CO90" s="16"/>
      <c r="CP90" s="16" t="str">
        <f>IF(OR(CP85="",CP88=""),"",IF(OR(CP85="×",CP88="×"),"×","〇"))</f>
        <v/>
      </c>
      <c r="CQ90" s="16" t="str">
        <f>IF(OR(CQ85="",CQ88=""),"",IF(OR(CQ85="×",CQ88="×"),"×","〇"))</f>
        <v/>
      </c>
    </row>
    <row r="91" spans="5:97" ht="8.15" customHeight="1">
      <c r="E91" s="337" t="s">
        <v>29</v>
      </c>
      <c r="F91" s="338"/>
      <c r="G91" s="386" t="s">
        <v>30</v>
      </c>
      <c r="H91" s="387"/>
      <c r="I91" s="387"/>
      <c r="J91" s="387"/>
      <c r="K91" s="387"/>
      <c r="L91" s="387"/>
      <c r="M91" s="388"/>
      <c r="N91" s="185" t="s">
        <v>28</v>
      </c>
      <c r="O91" s="186"/>
      <c r="P91" s="186"/>
      <c r="Q91" s="186"/>
      <c r="R91" s="186"/>
      <c r="S91" s="186"/>
      <c r="T91" s="186"/>
      <c r="U91" s="186"/>
      <c r="V91" s="187"/>
      <c r="W91" s="185" t="s">
        <v>168</v>
      </c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7"/>
      <c r="AP91" s="95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8"/>
      <c r="BI91" s="191" t="s">
        <v>31</v>
      </c>
      <c r="BJ91" s="181"/>
      <c r="BK91" s="181"/>
      <c r="BL91" s="181"/>
      <c r="BM91" s="181"/>
      <c r="BN91" s="181"/>
      <c r="BO91" s="181"/>
      <c r="BP91" s="181"/>
      <c r="BQ91" s="181"/>
      <c r="BR91" s="181"/>
      <c r="BS91" s="182"/>
      <c r="BT91" s="229" t="str">
        <f>IF(CN102="〇","〇","")</f>
        <v/>
      </c>
      <c r="BU91" s="230"/>
      <c r="BV91" s="230"/>
      <c r="BW91" s="231"/>
      <c r="BX91" s="377" t="s">
        <v>18</v>
      </c>
      <c r="BY91" s="181"/>
      <c r="BZ91" s="181"/>
      <c r="CA91" s="378"/>
      <c r="CB91" s="303" t="str">
        <f>IF(CN102="×","〇","")</f>
        <v/>
      </c>
      <c r="CC91" s="230"/>
      <c r="CD91" s="230"/>
      <c r="CE91" s="397"/>
      <c r="CF91" s="263" t="s">
        <v>183</v>
      </c>
      <c r="CG91" s="264"/>
      <c r="CH91" s="264"/>
      <c r="CI91" s="265"/>
      <c r="CJ91" s="21"/>
      <c r="CK91" s="21"/>
      <c r="CL91" s="21"/>
      <c r="CM91" s="21"/>
    </row>
    <row r="92" spans="5:97" ht="8.15" customHeight="1">
      <c r="E92" s="339"/>
      <c r="F92" s="340"/>
      <c r="G92" s="389"/>
      <c r="H92" s="390"/>
      <c r="I92" s="390"/>
      <c r="J92" s="390"/>
      <c r="K92" s="390"/>
      <c r="L92" s="390"/>
      <c r="M92" s="391"/>
      <c r="N92" s="188"/>
      <c r="O92" s="189"/>
      <c r="P92" s="189"/>
      <c r="Q92" s="189"/>
      <c r="R92" s="189"/>
      <c r="S92" s="189"/>
      <c r="T92" s="189"/>
      <c r="U92" s="189"/>
      <c r="V92" s="190"/>
      <c r="W92" s="188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90"/>
      <c r="AP92" s="188" t="s">
        <v>115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90"/>
      <c r="BI92" s="192"/>
      <c r="BJ92" s="183"/>
      <c r="BK92" s="183"/>
      <c r="BL92" s="183"/>
      <c r="BM92" s="183"/>
      <c r="BN92" s="183"/>
      <c r="BO92" s="183"/>
      <c r="BP92" s="183"/>
      <c r="BQ92" s="183"/>
      <c r="BR92" s="183"/>
      <c r="BS92" s="184"/>
      <c r="BT92" s="232"/>
      <c r="BU92" s="196"/>
      <c r="BV92" s="196"/>
      <c r="BW92" s="233"/>
      <c r="BX92" s="379"/>
      <c r="BY92" s="183"/>
      <c r="BZ92" s="183"/>
      <c r="CA92" s="380"/>
      <c r="CB92" s="292"/>
      <c r="CC92" s="196"/>
      <c r="CD92" s="196"/>
      <c r="CE92" s="398"/>
      <c r="CF92" s="266"/>
      <c r="CG92" s="267"/>
      <c r="CH92" s="267"/>
      <c r="CI92" s="268"/>
      <c r="CJ92" s="21"/>
      <c r="CK92" s="21"/>
      <c r="CL92" s="21"/>
      <c r="CM92" s="21"/>
    </row>
    <row r="93" spans="5:97" ht="8.15" customHeight="1">
      <c r="E93" s="339"/>
      <c r="F93" s="340"/>
      <c r="G93" s="389"/>
      <c r="H93" s="390"/>
      <c r="I93" s="390"/>
      <c r="J93" s="390"/>
      <c r="K93" s="390"/>
      <c r="L93" s="390"/>
      <c r="M93" s="391"/>
      <c r="N93" s="188"/>
      <c r="O93" s="189"/>
      <c r="P93" s="189"/>
      <c r="Q93" s="189"/>
      <c r="R93" s="189"/>
      <c r="S93" s="189"/>
      <c r="T93" s="189"/>
      <c r="U93" s="189"/>
      <c r="V93" s="190"/>
      <c r="W93" s="188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90"/>
      <c r="AP93" s="188"/>
      <c r="AQ93" s="189"/>
      <c r="AR93" s="189"/>
      <c r="AS93" s="189"/>
      <c r="AT93" s="189"/>
      <c r="AU93" s="189"/>
      <c r="AV93" s="189"/>
      <c r="AW93" s="189"/>
      <c r="AX93" s="189"/>
      <c r="AY93" s="189"/>
      <c r="AZ93" s="189"/>
      <c r="BA93" s="189"/>
      <c r="BB93" s="189"/>
      <c r="BC93" s="189"/>
      <c r="BD93" s="189"/>
      <c r="BE93" s="189"/>
      <c r="BF93" s="189"/>
      <c r="BG93" s="189"/>
      <c r="BH93" s="190"/>
      <c r="BI93" s="326" t="str">
        <f>AQ100</f>
        <v>DBP</v>
      </c>
      <c r="BJ93" s="327"/>
      <c r="BK93" s="327"/>
      <c r="BL93" s="328" t="s">
        <v>118</v>
      </c>
      <c r="BM93" s="333"/>
      <c r="BN93" s="333"/>
      <c r="BO93" s="333"/>
      <c r="BP93" s="333"/>
      <c r="BQ93" s="331" t="s">
        <v>120</v>
      </c>
      <c r="BR93" s="331"/>
      <c r="BS93" s="332"/>
      <c r="BT93" s="196"/>
      <c r="BU93" s="196"/>
      <c r="BV93" s="196"/>
      <c r="BW93" s="233"/>
      <c r="BX93" s="379"/>
      <c r="BY93" s="183"/>
      <c r="BZ93" s="183"/>
      <c r="CA93" s="380"/>
      <c r="CB93" s="292"/>
      <c r="CC93" s="196"/>
      <c r="CD93" s="196"/>
      <c r="CE93" s="398"/>
      <c r="CF93" s="266"/>
      <c r="CG93" s="267"/>
      <c r="CH93" s="267"/>
      <c r="CI93" s="268"/>
      <c r="CJ93" s="21"/>
      <c r="CK93" s="21"/>
      <c r="CL93" s="21"/>
      <c r="CM93" s="21"/>
    </row>
    <row r="94" spans="5:97" ht="8.15" customHeight="1">
      <c r="E94" s="339"/>
      <c r="F94" s="340"/>
      <c r="G94" s="389"/>
      <c r="H94" s="390"/>
      <c r="I94" s="390"/>
      <c r="J94" s="390"/>
      <c r="K94" s="390"/>
      <c r="L94" s="390"/>
      <c r="M94" s="391"/>
      <c r="N94" s="188"/>
      <c r="O94" s="189"/>
      <c r="P94" s="189"/>
      <c r="Q94" s="189"/>
      <c r="R94" s="189"/>
      <c r="S94" s="189"/>
      <c r="T94" s="189"/>
      <c r="U94" s="189"/>
      <c r="V94" s="190"/>
      <c r="W94" s="188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90"/>
      <c r="AP94" s="188"/>
      <c r="AQ94" s="189"/>
      <c r="AR94" s="189"/>
      <c r="AS94" s="189"/>
      <c r="AT94" s="189"/>
      <c r="AU94" s="189"/>
      <c r="AV94" s="189"/>
      <c r="AW94" s="189"/>
      <c r="AX94" s="189"/>
      <c r="AY94" s="189"/>
      <c r="AZ94" s="189"/>
      <c r="BA94" s="189"/>
      <c r="BB94" s="189"/>
      <c r="BC94" s="189"/>
      <c r="BD94" s="189"/>
      <c r="BE94" s="189"/>
      <c r="BF94" s="189"/>
      <c r="BG94" s="189"/>
      <c r="BH94" s="190"/>
      <c r="BI94" s="326"/>
      <c r="BJ94" s="327"/>
      <c r="BK94" s="327"/>
      <c r="BL94" s="328"/>
      <c r="BM94" s="334"/>
      <c r="BN94" s="334"/>
      <c r="BO94" s="334"/>
      <c r="BP94" s="334"/>
      <c r="BQ94" s="331"/>
      <c r="BR94" s="331"/>
      <c r="BS94" s="332"/>
      <c r="BT94" s="196"/>
      <c r="BU94" s="196"/>
      <c r="BV94" s="196"/>
      <c r="BW94" s="233"/>
      <c r="BX94" s="379"/>
      <c r="BY94" s="183"/>
      <c r="BZ94" s="183"/>
      <c r="CA94" s="380"/>
      <c r="CB94" s="292"/>
      <c r="CC94" s="196"/>
      <c r="CD94" s="196"/>
      <c r="CE94" s="398"/>
      <c r="CF94" s="266"/>
      <c r="CG94" s="267"/>
      <c r="CH94" s="267"/>
      <c r="CI94" s="268"/>
      <c r="CJ94" s="21"/>
      <c r="CK94" s="21"/>
      <c r="CL94" s="21"/>
      <c r="CM94" s="21"/>
    </row>
    <row r="95" spans="5:97" ht="8.15" customHeight="1">
      <c r="E95" s="339"/>
      <c r="F95" s="340"/>
      <c r="G95" s="389"/>
      <c r="H95" s="390"/>
      <c r="I95" s="390"/>
      <c r="J95" s="390"/>
      <c r="K95" s="390"/>
      <c r="L95" s="390"/>
      <c r="M95" s="391"/>
      <c r="N95" s="188"/>
      <c r="O95" s="189"/>
      <c r="P95" s="189"/>
      <c r="Q95" s="189"/>
      <c r="R95" s="189"/>
      <c r="S95" s="189"/>
      <c r="T95" s="189"/>
      <c r="U95" s="189"/>
      <c r="V95" s="190"/>
      <c r="W95" s="188"/>
      <c r="X95" s="189"/>
      <c r="Y95" s="189"/>
      <c r="Z95" s="189"/>
      <c r="AA95" s="189"/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90"/>
      <c r="AP95" s="100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79"/>
      <c r="BI95" s="326" t="str">
        <f>AQ103</f>
        <v>S1,S2</v>
      </c>
      <c r="BJ95" s="327"/>
      <c r="BK95" s="327"/>
      <c r="BL95" s="328" t="s">
        <v>118</v>
      </c>
      <c r="BM95" s="333"/>
      <c r="BN95" s="333"/>
      <c r="BO95" s="333"/>
      <c r="BP95" s="333"/>
      <c r="BQ95" s="331" t="s">
        <v>120</v>
      </c>
      <c r="BR95" s="331"/>
      <c r="BS95" s="332"/>
      <c r="BT95" s="196"/>
      <c r="BU95" s="196"/>
      <c r="BV95" s="196"/>
      <c r="BW95" s="233"/>
      <c r="BX95" s="379"/>
      <c r="BY95" s="183"/>
      <c r="BZ95" s="183"/>
      <c r="CA95" s="380"/>
      <c r="CB95" s="292"/>
      <c r="CC95" s="196"/>
      <c r="CD95" s="196"/>
      <c r="CE95" s="398"/>
      <c r="CF95" s="266"/>
      <c r="CG95" s="267"/>
      <c r="CH95" s="267"/>
      <c r="CI95" s="268"/>
      <c r="CJ95" s="21"/>
      <c r="CK95" s="21"/>
      <c r="CL95" s="21"/>
      <c r="CM95" s="42" t="s">
        <v>226</v>
      </c>
      <c r="CN95" s="23"/>
      <c r="CO95" s="23"/>
      <c r="CP95" s="23"/>
      <c r="CQ95" s="23"/>
      <c r="CR95" s="23"/>
      <c r="CS95" s="23"/>
    </row>
    <row r="96" spans="5:97" ht="8.15" customHeight="1">
      <c r="E96" s="339"/>
      <c r="F96" s="340"/>
      <c r="G96" s="389"/>
      <c r="H96" s="390"/>
      <c r="I96" s="390"/>
      <c r="J96" s="390"/>
      <c r="K96" s="390"/>
      <c r="L96" s="390"/>
      <c r="M96" s="391"/>
      <c r="N96" s="188"/>
      <c r="O96" s="189"/>
      <c r="P96" s="189"/>
      <c r="Q96" s="189"/>
      <c r="R96" s="189"/>
      <c r="S96" s="189"/>
      <c r="T96" s="189"/>
      <c r="U96" s="189"/>
      <c r="V96" s="190"/>
      <c r="W96" s="188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90"/>
      <c r="AP96" s="188" t="s">
        <v>116</v>
      </c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79"/>
      <c r="BI96" s="326"/>
      <c r="BJ96" s="327"/>
      <c r="BK96" s="327"/>
      <c r="BL96" s="328"/>
      <c r="BM96" s="334"/>
      <c r="BN96" s="334"/>
      <c r="BO96" s="334"/>
      <c r="BP96" s="334"/>
      <c r="BQ96" s="331"/>
      <c r="BR96" s="331"/>
      <c r="BS96" s="332"/>
      <c r="BT96" s="196"/>
      <c r="BU96" s="196"/>
      <c r="BV96" s="196"/>
      <c r="BW96" s="233"/>
      <c r="BX96" s="379"/>
      <c r="BY96" s="183"/>
      <c r="BZ96" s="183"/>
      <c r="CA96" s="380"/>
      <c r="CB96" s="292"/>
      <c r="CC96" s="196"/>
      <c r="CD96" s="196"/>
      <c r="CE96" s="398"/>
      <c r="CF96" s="266"/>
      <c r="CG96" s="267"/>
      <c r="CH96" s="267"/>
      <c r="CI96" s="268"/>
      <c r="CJ96" s="21"/>
      <c r="CK96" s="21"/>
      <c r="CL96" s="21"/>
      <c r="CM96" s="42" t="s">
        <v>185</v>
      </c>
      <c r="CN96" s="44" t="s">
        <v>64</v>
      </c>
      <c r="CO96" s="16" t="s">
        <v>175</v>
      </c>
      <c r="CP96" s="16" t="s">
        <v>176</v>
      </c>
      <c r="CQ96" s="16" t="s">
        <v>186</v>
      </c>
      <c r="CR96" s="16" t="s">
        <v>187</v>
      </c>
      <c r="CS96" s="16" t="s">
        <v>188</v>
      </c>
    </row>
    <row r="97" spans="5:97" ht="8.15" customHeight="1">
      <c r="E97" s="339"/>
      <c r="F97" s="340"/>
      <c r="G97" s="389"/>
      <c r="H97" s="390"/>
      <c r="I97" s="390"/>
      <c r="J97" s="390"/>
      <c r="K97" s="390"/>
      <c r="L97" s="390"/>
      <c r="M97" s="391"/>
      <c r="N97" s="188"/>
      <c r="O97" s="189"/>
      <c r="P97" s="189"/>
      <c r="Q97" s="189"/>
      <c r="R97" s="189"/>
      <c r="S97" s="189"/>
      <c r="T97" s="189"/>
      <c r="U97" s="189"/>
      <c r="V97" s="190"/>
      <c r="W97" s="188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90"/>
      <c r="AP97" s="250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79"/>
      <c r="BI97" s="70"/>
      <c r="BJ97" s="61"/>
      <c r="BK97" s="61"/>
      <c r="BL97" s="61"/>
      <c r="BM97" s="61"/>
      <c r="BN97" s="61"/>
      <c r="BO97" s="61"/>
      <c r="BP97" s="61"/>
      <c r="BQ97" s="61"/>
      <c r="BR97" s="61"/>
      <c r="BS97" s="175"/>
      <c r="BT97" s="232"/>
      <c r="BU97" s="196"/>
      <c r="BV97" s="196"/>
      <c r="BW97" s="233"/>
      <c r="BX97" s="379"/>
      <c r="BY97" s="183"/>
      <c r="BZ97" s="183"/>
      <c r="CA97" s="380"/>
      <c r="CB97" s="292"/>
      <c r="CC97" s="196"/>
      <c r="CD97" s="196"/>
      <c r="CE97" s="398"/>
      <c r="CF97" s="266"/>
      <c r="CG97" s="267"/>
      <c r="CH97" s="267"/>
      <c r="CI97" s="268"/>
      <c r="CJ97" s="21"/>
      <c r="CK97" s="21"/>
      <c r="CL97" s="21"/>
      <c r="CM97" s="43">
        <f>AZ100</f>
        <v>0</v>
      </c>
      <c r="CN97" s="44" t="str">
        <f>IF(BM93="","",BM93)</f>
        <v/>
      </c>
      <c r="CO97" s="16" t="str">
        <f>IF(BM100="","",BM100)</f>
        <v/>
      </c>
      <c r="CP97" s="16" t="str">
        <f>IF(OR(BM93="",BM100=""),"",BM100-BM93)</f>
        <v/>
      </c>
      <c r="CQ97" s="16" t="str">
        <f>IF(CP97="","",IF(CO97&gt;(CM97-CP97),"×","〇"))</f>
        <v/>
      </c>
      <c r="CR97" s="16" t="str">
        <f>IF(OR(CM97="",CO97=""),"",IF(CO97&gt;CM97,"×","〇"))</f>
        <v/>
      </c>
      <c r="CS97" s="16" t="str">
        <f>IF(OR(CQ97="",CR97=""),"",IF(AND(CQ97="〇",CR97="〇"),"〇","×"))</f>
        <v/>
      </c>
    </row>
    <row r="98" spans="5:97" ht="8.15" customHeight="1">
      <c r="E98" s="339"/>
      <c r="F98" s="340"/>
      <c r="G98" s="389"/>
      <c r="H98" s="390"/>
      <c r="I98" s="390"/>
      <c r="J98" s="390"/>
      <c r="K98" s="390"/>
      <c r="L98" s="390"/>
      <c r="M98" s="391"/>
      <c r="N98" s="188"/>
      <c r="O98" s="189"/>
      <c r="P98" s="189"/>
      <c r="Q98" s="189"/>
      <c r="R98" s="189"/>
      <c r="S98" s="189"/>
      <c r="T98" s="189"/>
      <c r="U98" s="189"/>
      <c r="V98" s="190"/>
      <c r="W98" s="188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90"/>
      <c r="AP98" s="250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79"/>
      <c r="BI98" s="192" t="s">
        <v>32</v>
      </c>
      <c r="BJ98" s="183"/>
      <c r="BK98" s="183"/>
      <c r="BL98" s="183"/>
      <c r="BM98" s="183"/>
      <c r="BN98" s="183"/>
      <c r="BO98" s="183"/>
      <c r="BP98" s="183"/>
      <c r="BQ98" s="183"/>
      <c r="BR98" s="183"/>
      <c r="BS98" s="184"/>
      <c r="BT98" s="232"/>
      <c r="BU98" s="196"/>
      <c r="BV98" s="196"/>
      <c r="BW98" s="233"/>
      <c r="BX98" s="379"/>
      <c r="BY98" s="183"/>
      <c r="BZ98" s="183"/>
      <c r="CA98" s="380"/>
      <c r="CB98" s="292"/>
      <c r="CC98" s="196"/>
      <c r="CD98" s="196"/>
      <c r="CE98" s="398"/>
      <c r="CF98" s="266"/>
      <c r="CG98" s="267"/>
      <c r="CH98" s="267"/>
      <c r="CI98" s="268"/>
      <c r="CJ98" s="21"/>
      <c r="CK98" s="21"/>
      <c r="CL98" s="21"/>
      <c r="CM98" s="42" t="s">
        <v>227</v>
      </c>
      <c r="CN98" s="23"/>
      <c r="CO98" s="23"/>
      <c r="CP98" s="23"/>
      <c r="CQ98" s="23"/>
      <c r="CR98" s="23"/>
      <c r="CS98" s="23"/>
    </row>
    <row r="99" spans="5:97" ht="8.15" customHeight="1">
      <c r="E99" s="339"/>
      <c r="F99" s="340"/>
      <c r="G99" s="389"/>
      <c r="H99" s="390"/>
      <c r="I99" s="390"/>
      <c r="J99" s="390"/>
      <c r="K99" s="390"/>
      <c r="L99" s="390"/>
      <c r="M99" s="391"/>
      <c r="N99" s="188"/>
      <c r="O99" s="189"/>
      <c r="P99" s="189"/>
      <c r="Q99" s="189"/>
      <c r="R99" s="189"/>
      <c r="S99" s="189"/>
      <c r="T99" s="189"/>
      <c r="U99" s="189"/>
      <c r="V99" s="190"/>
      <c r="W99" s="188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90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G99" s="53"/>
      <c r="BH99" s="79"/>
      <c r="BI99" s="192"/>
      <c r="BJ99" s="183"/>
      <c r="BK99" s="183"/>
      <c r="BL99" s="183"/>
      <c r="BM99" s="183"/>
      <c r="BN99" s="183"/>
      <c r="BO99" s="183"/>
      <c r="BP99" s="183"/>
      <c r="BQ99" s="183"/>
      <c r="BR99" s="183"/>
      <c r="BS99" s="184"/>
      <c r="BT99" s="232"/>
      <c r="BU99" s="196"/>
      <c r="BV99" s="196"/>
      <c r="BW99" s="233"/>
      <c r="BX99" s="379"/>
      <c r="BY99" s="183"/>
      <c r="BZ99" s="183"/>
      <c r="CA99" s="380"/>
      <c r="CB99" s="292"/>
      <c r="CC99" s="196"/>
      <c r="CD99" s="196"/>
      <c r="CE99" s="398"/>
      <c r="CF99" s="266"/>
      <c r="CG99" s="267"/>
      <c r="CH99" s="267"/>
      <c r="CI99" s="268"/>
      <c r="CJ99" s="21"/>
      <c r="CK99" s="21"/>
      <c r="CL99" s="21"/>
      <c r="CM99" s="42" t="s">
        <v>185</v>
      </c>
      <c r="CN99" s="16" t="s">
        <v>64</v>
      </c>
      <c r="CO99" s="16" t="s">
        <v>175</v>
      </c>
      <c r="CP99" s="16" t="s">
        <v>176</v>
      </c>
      <c r="CQ99" s="16" t="s">
        <v>186</v>
      </c>
      <c r="CR99" s="16" t="s">
        <v>187</v>
      </c>
      <c r="CS99" s="16" t="s">
        <v>188</v>
      </c>
    </row>
    <row r="100" spans="5:97" ht="8.15" customHeight="1">
      <c r="E100" s="339"/>
      <c r="F100" s="340"/>
      <c r="G100" s="389"/>
      <c r="H100" s="390"/>
      <c r="I100" s="390"/>
      <c r="J100" s="390"/>
      <c r="K100" s="390"/>
      <c r="L100" s="390"/>
      <c r="M100" s="391"/>
      <c r="N100" s="188"/>
      <c r="O100" s="189"/>
      <c r="P100" s="189"/>
      <c r="Q100" s="189"/>
      <c r="R100" s="189"/>
      <c r="S100" s="189"/>
      <c r="T100" s="189"/>
      <c r="U100" s="189"/>
      <c r="V100" s="190"/>
      <c r="W100" s="188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90"/>
      <c r="AP100" s="53"/>
      <c r="AQ100" s="395" t="s">
        <v>245</v>
      </c>
      <c r="AR100" s="395"/>
      <c r="AS100" s="395"/>
      <c r="AT100" s="395"/>
      <c r="AU100" s="395"/>
      <c r="AV100" s="395"/>
      <c r="AW100" s="395"/>
      <c r="AX100" s="395"/>
      <c r="AY100" s="209" t="s">
        <v>118</v>
      </c>
      <c r="AZ100" s="329"/>
      <c r="BA100" s="329"/>
      <c r="BB100" s="329"/>
      <c r="BC100" s="329"/>
      <c r="BD100" s="329"/>
      <c r="BE100" s="385" t="s">
        <v>123</v>
      </c>
      <c r="BF100" s="385"/>
      <c r="BG100" s="385"/>
      <c r="BH100" s="79"/>
      <c r="BI100" s="326" t="str">
        <f>AQ100</f>
        <v>DBP</v>
      </c>
      <c r="BJ100" s="327"/>
      <c r="BK100" s="327"/>
      <c r="BL100" s="328" t="s">
        <v>118</v>
      </c>
      <c r="BM100" s="333"/>
      <c r="BN100" s="333"/>
      <c r="BO100" s="333"/>
      <c r="BP100" s="333"/>
      <c r="BQ100" s="331" t="s">
        <v>120</v>
      </c>
      <c r="BR100" s="331"/>
      <c r="BS100" s="332"/>
      <c r="BT100" s="196"/>
      <c r="BU100" s="196"/>
      <c r="BV100" s="196"/>
      <c r="BW100" s="233"/>
      <c r="BX100" s="379"/>
      <c r="BY100" s="183"/>
      <c r="BZ100" s="183"/>
      <c r="CA100" s="380"/>
      <c r="CB100" s="292"/>
      <c r="CC100" s="196"/>
      <c r="CD100" s="196"/>
      <c r="CE100" s="398"/>
      <c r="CF100" s="266"/>
      <c r="CG100" s="267"/>
      <c r="CH100" s="267"/>
      <c r="CI100" s="268"/>
      <c r="CJ100" s="21"/>
      <c r="CK100" s="21"/>
      <c r="CL100" s="21"/>
      <c r="CM100" s="43">
        <f>AZ103</f>
        <v>0</v>
      </c>
      <c r="CN100" s="16" t="str">
        <f>IF(BM95="","",BM95)</f>
        <v/>
      </c>
      <c r="CO100" s="16" t="str">
        <f>IF(BM103="","",BM103)</f>
        <v/>
      </c>
      <c r="CP100" s="16" t="str">
        <f>IF(OR(BM95="",BM103=""),"",BM103-BM95)</f>
        <v/>
      </c>
      <c r="CQ100" s="16" t="str">
        <f>IF(CP100="","",IF(CO100&gt;(CM100-CP100),"×","〇"))</f>
        <v/>
      </c>
      <c r="CR100" s="16" t="str">
        <f>IF(OR(CM100="",CO100=""),"",IF(CO100&gt;CM100,"×","〇"))</f>
        <v/>
      </c>
      <c r="CS100" s="16" t="str">
        <f>IF(OR(CQ100="",CR100=""),"",IF(AND(CQ100="〇",CR100="〇"),"〇","×"))</f>
        <v/>
      </c>
    </row>
    <row r="101" spans="5:97" ht="8.15" customHeight="1">
      <c r="E101" s="339"/>
      <c r="F101" s="340"/>
      <c r="G101" s="389"/>
      <c r="H101" s="390"/>
      <c r="I101" s="390"/>
      <c r="J101" s="390"/>
      <c r="K101" s="390"/>
      <c r="L101" s="390"/>
      <c r="M101" s="391"/>
      <c r="N101" s="188"/>
      <c r="O101" s="189"/>
      <c r="P101" s="189"/>
      <c r="Q101" s="189"/>
      <c r="R101" s="189"/>
      <c r="S101" s="189"/>
      <c r="T101" s="189"/>
      <c r="U101" s="189"/>
      <c r="V101" s="190"/>
      <c r="W101" s="188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90"/>
      <c r="AP101" s="105"/>
      <c r="AQ101" s="395"/>
      <c r="AR101" s="395"/>
      <c r="AS101" s="395"/>
      <c r="AT101" s="395"/>
      <c r="AU101" s="395"/>
      <c r="AV101" s="395"/>
      <c r="AW101" s="395"/>
      <c r="AX101" s="395"/>
      <c r="AY101" s="209"/>
      <c r="AZ101" s="330"/>
      <c r="BA101" s="330"/>
      <c r="BB101" s="330"/>
      <c r="BC101" s="330"/>
      <c r="BD101" s="330"/>
      <c r="BE101" s="385"/>
      <c r="BF101" s="385"/>
      <c r="BG101" s="385"/>
      <c r="BH101" s="79"/>
      <c r="BI101" s="326"/>
      <c r="BJ101" s="327"/>
      <c r="BK101" s="327"/>
      <c r="BL101" s="328"/>
      <c r="BM101" s="334"/>
      <c r="BN101" s="334"/>
      <c r="BO101" s="334"/>
      <c r="BP101" s="334"/>
      <c r="BQ101" s="331"/>
      <c r="BR101" s="331"/>
      <c r="BS101" s="332"/>
      <c r="BT101" s="196"/>
      <c r="BU101" s="196"/>
      <c r="BV101" s="196"/>
      <c r="BW101" s="233"/>
      <c r="BX101" s="379"/>
      <c r="BY101" s="183"/>
      <c r="BZ101" s="183"/>
      <c r="CA101" s="380"/>
      <c r="CB101" s="292"/>
      <c r="CC101" s="196"/>
      <c r="CD101" s="196"/>
      <c r="CE101" s="398"/>
      <c r="CF101" s="266"/>
      <c r="CG101" s="267"/>
      <c r="CH101" s="267"/>
      <c r="CI101" s="268"/>
      <c r="CJ101" s="21"/>
      <c r="CK101" s="21"/>
      <c r="CL101" s="21"/>
      <c r="CM101" s="42"/>
      <c r="CN101" s="14"/>
      <c r="CO101" s="14"/>
      <c r="CP101" s="14"/>
      <c r="CQ101" s="14"/>
      <c r="CR101" s="14"/>
      <c r="CS101" s="14"/>
    </row>
    <row r="102" spans="5:97" ht="8.15" customHeight="1">
      <c r="E102" s="339"/>
      <c r="F102" s="340"/>
      <c r="G102" s="389"/>
      <c r="H102" s="390"/>
      <c r="I102" s="390"/>
      <c r="J102" s="390"/>
      <c r="K102" s="390"/>
      <c r="L102" s="390"/>
      <c r="M102" s="391"/>
      <c r="N102" s="188"/>
      <c r="O102" s="189"/>
      <c r="P102" s="189"/>
      <c r="Q102" s="189"/>
      <c r="R102" s="189"/>
      <c r="S102" s="189"/>
      <c r="T102" s="189"/>
      <c r="U102" s="189"/>
      <c r="V102" s="190"/>
      <c r="W102" s="188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90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G102" s="53"/>
      <c r="BH102" s="79"/>
      <c r="BI102" s="180"/>
      <c r="BJ102" s="177"/>
      <c r="BK102" s="177"/>
      <c r="BL102" s="89"/>
      <c r="BM102" s="74"/>
      <c r="BN102" s="74"/>
      <c r="BO102" s="74"/>
      <c r="BP102" s="74"/>
      <c r="BQ102" s="89"/>
      <c r="BR102" s="89"/>
      <c r="BS102" s="138"/>
      <c r="BT102" s="196"/>
      <c r="BU102" s="196"/>
      <c r="BV102" s="196"/>
      <c r="BW102" s="233"/>
      <c r="BX102" s="379"/>
      <c r="BY102" s="183"/>
      <c r="BZ102" s="183"/>
      <c r="CA102" s="380"/>
      <c r="CB102" s="292"/>
      <c r="CC102" s="196"/>
      <c r="CD102" s="196"/>
      <c r="CE102" s="398"/>
      <c r="CF102" s="266"/>
      <c r="CG102" s="267"/>
      <c r="CH102" s="267"/>
      <c r="CI102" s="268"/>
      <c r="CJ102" s="21"/>
      <c r="CK102" s="21"/>
      <c r="CL102" s="21"/>
      <c r="CM102" s="42" t="s">
        <v>66</v>
      </c>
      <c r="CN102" s="16" t="str">
        <f>IF(OR(CS97="",CS100=""),"",IF(AND(CS97="〇",CS100="〇"),"〇","×"))</f>
        <v/>
      </c>
      <c r="CO102" s="14"/>
      <c r="CP102" s="14"/>
      <c r="CQ102" s="14"/>
      <c r="CR102" s="14"/>
      <c r="CS102" s="14"/>
    </row>
    <row r="103" spans="5:97" ht="8.15" customHeight="1">
      <c r="E103" s="339"/>
      <c r="F103" s="340"/>
      <c r="G103" s="389"/>
      <c r="H103" s="390"/>
      <c r="I103" s="390"/>
      <c r="J103" s="390"/>
      <c r="K103" s="390"/>
      <c r="L103" s="390"/>
      <c r="M103" s="391"/>
      <c r="N103" s="188"/>
      <c r="O103" s="189"/>
      <c r="P103" s="189"/>
      <c r="Q103" s="189"/>
      <c r="R103" s="189"/>
      <c r="S103" s="189"/>
      <c r="T103" s="189"/>
      <c r="U103" s="189"/>
      <c r="V103" s="190"/>
      <c r="W103" s="188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90"/>
      <c r="AP103" s="53"/>
      <c r="AQ103" s="395" t="s">
        <v>244</v>
      </c>
      <c r="AR103" s="395"/>
      <c r="AS103" s="395"/>
      <c r="AT103" s="395"/>
      <c r="AU103" s="395"/>
      <c r="AV103" s="395"/>
      <c r="AW103" s="395"/>
      <c r="AX103" s="395"/>
      <c r="AY103" s="209" t="s">
        <v>118</v>
      </c>
      <c r="AZ103" s="329"/>
      <c r="BA103" s="329"/>
      <c r="BB103" s="329"/>
      <c r="BC103" s="329"/>
      <c r="BD103" s="329"/>
      <c r="BE103" s="385" t="s">
        <v>123</v>
      </c>
      <c r="BF103" s="385"/>
      <c r="BG103" s="385"/>
      <c r="BH103" s="79"/>
      <c r="BI103" s="326" t="str">
        <f>AQ103</f>
        <v>S1,S2</v>
      </c>
      <c r="BJ103" s="327"/>
      <c r="BK103" s="327"/>
      <c r="BL103" s="328" t="s">
        <v>118</v>
      </c>
      <c r="BM103" s="333"/>
      <c r="BN103" s="333"/>
      <c r="BO103" s="333"/>
      <c r="BP103" s="333"/>
      <c r="BQ103" s="331" t="s">
        <v>120</v>
      </c>
      <c r="BR103" s="331"/>
      <c r="BS103" s="332"/>
      <c r="BT103" s="196"/>
      <c r="BU103" s="196"/>
      <c r="BV103" s="196"/>
      <c r="BW103" s="233"/>
      <c r="BX103" s="379"/>
      <c r="BY103" s="183"/>
      <c r="BZ103" s="183"/>
      <c r="CA103" s="380"/>
      <c r="CB103" s="292"/>
      <c r="CC103" s="196"/>
      <c r="CD103" s="196"/>
      <c r="CE103" s="398"/>
      <c r="CF103" s="266"/>
      <c r="CG103" s="267"/>
      <c r="CH103" s="267"/>
      <c r="CI103" s="268"/>
      <c r="CJ103" s="21"/>
      <c r="CK103" s="21"/>
      <c r="CL103" s="21"/>
      <c r="CM103" s="21"/>
    </row>
    <row r="104" spans="5:97" ht="8.15" customHeight="1">
      <c r="E104" s="339"/>
      <c r="F104" s="340"/>
      <c r="G104" s="389"/>
      <c r="H104" s="390"/>
      <c r="I104" s="390"/>
      <c r="J104" s="390"/>
      <c r="K104" s="390"/>
      <c r="L104" s="390"/>
      <c r="M104" s="391"/>
      <c r="N104" s="188"/>
      <c r="O104" s="189"/>
      <c r="P104" s="189"/>
      <c r="Q104" s="189"/>
      <c r="R104" s="189"/>
      <c r="S104" s="189"/>
      <c r="T104" s="189"/>
      <c r="U104" s="189"/>
      <c r="V104" s="190"/>
      <c r="W104" s="188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90"/>
      <c r="AP104" s="53"/>
      <c r="AQ104" s="395"/>
      <c r="AR104" s="395"/>
      <c r="AS104" s="395"/>
      <c r="AT104" s="395"/>
      <c r="AU104" s="395"/>
      <c r="AV104" s="395"/>
      <c r="AW104" s="395"/>
      <c r="AX104" s="395"/>
      <c r="AY104" s="209"/>
      <c r="AZ104" s="330"/>
      <c r="BA104" s="330"/>
      <c r="BB104" s="330"/>
      <c r="BC104" s="330"/>
      <c r="BD104" s="330"/>
      <c r="BE104" s="385"/>
      <c r="BF104" s="385"/>
      <c r="BG104" s="385"/>
      <c r="BH104" s="79"/>
      <c r="BI104" s="326"/>
      <c r="BJ104" s="327"/>
      <c r="BK104" s="327"/>
      <c r="BL104" s="328"/>
      <c r="BM104" s="334"/>
      <c r="BN104" s="334"/>
      <c r="BO104" s="334"/>
      <c r="BP104" s="334"/>
      <c r="BQ104" s="331"/>
      <c r="BR104" s="331"/>
      <c r="BS104" s="332"/>
      <c r="BT104" s="196"/>
      <c r="BU104" s="196"/>
      <c r="BV104" s="196"/>
      <c r="BW104" s="233"/>
      <c r="BX104" s="379"/>
      <c r="BY104" s="183"/>
      <c r="BZ104" s="183"/>
      <c r="CA104" s="380"/>
      <c r="CB104" s="292"/>
      <c r="CC104" s="196"/>
      <c r="CD104" s="196"/>
      <c r="CE104" s="398"/>
      <c r="CF104" s="266"/>
      <c r="CG104" s="267"/>
      <c r="CH104" s="267"/>
      <c r="CI104" s="268"/>
      <c r="CM104" s="130" t="s">
        <v>152</v>
      </c>
      <c r="CN104" s="130" t="s">
        <v>228</v>
      </c>
      <c r="CO104" s="130" t="s">
        <v>230</v>
      </c>
      <c r="CP104" s="130" t="s">
        <v>231</v>
      </c>
      <c r="CQ104" s="130" t="s">
        <v>229</v>
      </c>
      <c r="CR104" s="130" t="s">
        <v>230</v>
      </c>
      <c r="CS104" s="130" t="s">
        <v>232</v>
      </c>
    </row>
    <row r="105" spans="5:97" ht="8.15" customHeight="1">
      <c r="E105" s="341"/>
      <c r="F105" s="342"/>
      <c r="G105" s="392"/>
      <c r="H105" s="393"/>
      <c r="I105" s="393"/>
      <c r="J105" s="393"/>
      <c r="K105" s="393"/>
      <c r="L105" s="393"/>
      <c r="M105" s="394"/>
      <c r="N105" s="226"/>
      <c r="O105" s="227"/>
      <c r="P105" s="227"/>
      <c r="Q105" s="227"/>
      <c r="R105" s="227"/>
      <c r="S105" s="227"/>
      <c r="T105" s="227"/>
      <c r="U105" s="227"/>
      <c r="V105" s="228"/>
      <c r="W105" s="226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8"/>
      <c r="AP105" s="174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5"/>
      <c r="BI105" s="111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76"/>
      <c r="BT105" s="234"/>
      <c r="BU105" s="235"/>
      <c r="BV105" s="235"/>
      <c r="BW105" s="236"/>
      <c r="BX105" s="381"/>
      <c r="BY105" s="194"/>
      <c r="BZ105" s="194"/>
      <c r="CA105" s="382"/>
      <c r="CB105" s="396"/>
      <c r="CC105" s="235"/>
      <c r="CD105" s="235"/>
      <c r="CE105" s="399"/>
      <c r="CF105" s="280"/>
      <c r="CG105" s="281"/>
      <c r="CH105" s="281"/>
      <c r="CI105" s="282"/>
      <c r="CM105" s="130" t="s">
        <v>154</v>
      </c>
      <c r="CN105" s="130" t="s">
        <v>228</v>
      </c>
      <c r="CO105" s="130" t="s">
        <v>230</v>
      </c>
      <c r="CP105" s="130" t="s">
        <v>231</v>
      </c>
      <c r="CQ105" s="130" t="s">
        <v>229</v>
      </c>
      <c r="CR105" s="130" t="s">
        <v>230</v>
      </c>
      <c r="CS105" s="130" t="s">
        <v>232</v>
      </c>
    </row>
    <row r="106" spans="5:97" ht="8.15" customHeight="1">
      <c r="E106" s="337" t="s">
        <v>33</v>
      </c>
      <c r="F106" s="338"/>
      <c r="G106" s="343" t="s">
        <v>34</v>
      </c>
      <c r="H106" s="344"/>
      <c r="I106" s="344"/>
      <c r="J106" s="344"/>
      <c r="K106" s="344"/>
      <c r="L106" s="344"/>
      <c r="M106" s="345"/>
      <c r="N106" s="352" t="s">
        <v>83</v>
      </c>
      <c r="O106" s="353"/>
      <c r="P106" s="353"/>
      <c r="Q106" s="353"/>
      <c r="R106" s="353"/>
      <c r="S106" s="353"/>
      <c r="T106" s="353"/>
      <c r="U106" s="353"/>
      <c r="V106" s="354"/>
      <c r="W106" s="185" t="s">
        <v>79</v>
      </c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7"/>
      <c r="AP106" s="361" t="s">
        <v>35</v>
      </c>
      <c r="AQ106" s="362"/>
      <c r="AR106" s="362"/>
      <c r="AS106" s="362"/>
      <c r="AT106" s="362"/>
      <c r="AU106" s="362"/>
      <c r="AV106" s="362"/>
      <c r="AW106" s="362"/>
      <c r="AX106" s="362"/>
      <c r="AY106" s="362"/>
      <c r="AZ106" s="362"/>
      <c r="BA106" s="362"/>
      <c r="BB106" s="362"/>
      <c r="BC106" s="362"/>
      <c r="BD106" s="362"/>
      <c r="BE106" s="362"/>
      <c r="BF106" s="362"/>
      <c r="BG106" s="362"/>
      <c r="BH106" s="363"/>
      <c r="BI106" s="108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10"/>
      <c r="BT106" s="370"/>
      <c r="BU106" s="272"/>
      <c r="BV106" s="272"/>
      <c r="BW106" s="371"/>
      <c r="BX106" s="377" t="s">
        <v>18</v>
      </c>
      <c r="BY106" s="181"/>
      <c r="BZ106" s="181"/>
      <c r="CA106" s="378"/>
      <c r="CB106" s="271"/>
      <c r="CC106" s="272"/>
      <c r="CD106" s="272"/>
      <c r="CE106" s="273"/>
      <c r="CF106" s="263" t="s">
        <v>24</v>
      </c>
      <c r="CG106" s="264"/>
      <c r="CH106" s="264"/>
      <c r="CI106" s="265"/>
      <c r="CM106" s="130" t="s">
        <v>158</v>
      </c>
      <c r="CN106" s="130"/>
      <c r="CO106" s="130" t="s">
        <v>117</v>
      </c>
      <c r="CP106" s="130" t="s">
        <v>119</v>
      </c>
      <c r="CQ106" s="8"/>
      <c r="CR106" s="8"/>
      <c r="CS106" s="8"/>
    </row>
    <row r="107" spans="5:97" ht="8.15" customHeight="1">
      <c r="E107" s="339"/>
      <c r="F107" s="340"/>
      <c r="G107" s="346"/>
      <c r="H107" s="347"/>
      <c r="I107" s="347"/>
      <c r="J107" s="347"/>
      <c r="K107" s="347"/>
      <c r="L107" s="347"/>
      <c r="M107" s="348"/>
      <c r="N107" s="355"/>
      <c r="O107" s="356"/>
      <c r="P107" s="356"/>
      <c r="Q107" s="356"/>
      <c r="R107" s="356"/>
      <c r="S107" s="356"/>
      <c r="T107" s="356"/>
      <c r="U107" s="356"/>
      <c r="V107" s="357"/>
      <c r="W107" s="188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90"/>
      <c r="AP107" s="364"/>
      <c r="AQ107" s="365"/>
      <c r="AR107" s="365"/>
      <c r="AS107" s="365"/>
      <c r="AT107" s="365"/>
      <c r="AU107" s="365"/>
      <c r="AV107" s="365"/>
      <c r="AW107" s="365"/>
      <c r="AX107" s="365"/>
      <c r="AY107" s="365"/>
      <c r="AZ107" s="365"/>
      <c r="BA107" s="365"/>
      <c r="BB107" s="365"/>
      <c r="BC107" s="365"/>
      <c r="BD107" s="365"/>
      <c r="BE107" s="365"/>
      <c r="BF107" s="365"/>
      <c r="BG107" s="365"/>
      <c r="BH107" s="366"/>
      <c r="BI107" s="106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372"/>
      <c r="BU107" s="275"/>
      <c r="BV107" s="275"/>
      <c r="BW107" s="373"/>
      <c r="BX107" s="379"/>
      <c r="BY107" s="183"/>
      <c r="BZ107" s="183"/>
      <c r="CA107" s="380"/>
      <c r="CB107" s="274"/>
      <c r="CC107" s="275"/>
      <c r="CD107" s="275"/>
      <c r="CE107" s="276"/>
      <c r="CF107" s="266"/>
      <c r="CG107" s="267"/>
      <c r="CH107" s="267"/>
      <c r="CI107" s="268"/>
      <c r="CM107" s="131"/>
    </row>
    <row r="108" spans="5:97" ht="8.15" customHeight="1">
      <c r="E108" s="339"/>
      <c r="F108" s="340"/>
      <c r="G108" s="346"/>
      <c r="H108" s="347"/>
      <c r="I108" s="347"/>
      <c r="J108" s="347"/>
      <c r="K108" s="347"/>
      <c r="L108" s="347"/>
      <c r="M108" s="348"/>
      <c r="N108" s="355"/>
      <c r="O108" s="356"/>
      <c r="P108" s="356"/>
      <c r="Q108" s="356"/>
      <c r="R108" s="356"/>
      <c r="S108" s="356"/>
      <c r="T108" s="356"/>
      <c r="U108" s="356"/>
      <c r="V108" s="357"/>
      <c r="W108" s="188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90"/>
      <c r="AP108" s="364"/>
      <c r="AQ108" s="365"/>
      <c r="AR108" s="365"/>
      <c r="AS108" s="365"/>
      <c r="AT108" s="365"/>
      <c r="AU108" s="365"/>
      <c r="AV108" s="365"/>
      <c r="AW108" s="365"/>
      <c r="AX108" s="365"/>
      <c r="AY108" s="365"/>
      <c r="AZ108" s="365"/>
      <c r="BA108" s="365"/>
      <c r="BB108" s="365"/>
      <c r="BC108" s="365"/>
      <c r="BD108" s="365"/>
      <c r="BE108" s="365"/>
      <c r="BF108" s="365"/>
      <c r="BG108" s="365"/>
      <c r="BH108" s="366"/>
      <c r="BI108" s="106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372"/>
      <c r="BU108" s="275"/>
      <c r="BV108" s="275"/>
      <c r="BW108" s="373"/>
      <c r="BX108" s="379"/>
      <c r="BY108" s="183"/>
      <c r="BZ108" s="183"/>
      <c r="CA108" s="380"/>
      <c r="CB108" s="274"/>
      <c r="CC108" s="275"/>
      <c r="CD108" s="275"/>
      <c r="CE108" s="276"/>
      <c r="CF108" s="266"/>
      <c r="CG108" s="267"/>
      <c r="CH108" s="267"/>
      <c r="CI108" s="268"/>
      <c r="CN108" s="130" t="s">
        <v>228</v>
      </c>
      <c r="CO108" s="130" t="str">
        <f>IF(OR(AH5="",AH5="認定番号"),"？",_xlfn.XLOOKUP(AH5,CM104:CM106,CO104:CO106))</f>
        <v>DBP</v>
      </c>
      <c r="CP108" s="130" t="str">
        <f>IF(OR(AH5="",AH5="認定番号"),"？",_xlfn.XLOOKUP(AH5,CM104:CM106,CP104:CP106))</f>
        <v>CZ</v>
      </c>
    </row>
    <row r="109" spans="5:97" ht="8.15" customHeight="1">
      <c r="E109" s="339"/>
      <c r="F109" s="340"/>
      <c r="G109" s="346"/>
      <c r="H109" s="347"/>
      <c r="I109" s="347"/>
      <c r="J109" s="347"/>
      <c r="K109" s="347"/>
      <c r="L109" s="347"/>
      <c r="M109" s="348"/>
      <c r="N109" s="355"/>
      <c r="O109" s="356"/>
      <c r="P109" s="356"/>
      <c r="Q109" s="356"/>
      <c r="R109" s="356"/>
      <c r="S109" s="356"/>
      <c r="T109" s="356"/>
      <c r="U109" s="356"/>
      <c r="V109" s="357"/>
      <c r="W109" s="188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90"/>
      <c r="AP109" s="364"/>
      <c r="AQ109" s="365"/>
      <c r="AR109" s="365"/>
      <c r="AS109" s="365"/>
      <c r="AT109" s="365"/>
      <c r="AU109" s="365"/>
      <c r="AV109" s="365"/>
      <c r="AW109" s="365"/>
      <c r="AX109" s="365"/>
      <c r="AY109" s="365"/>
      <c r="AZ109" s="365"/>
      <c r="BA109" s="365"/>
      <c r="BB109" s="365"/>
      <c r="BC109" s="365"/>
      <c r="BD109" s="365"/>
      <c r="BE109" s="365"/>
      <c r="BF109" s="365"/>
      <c r="BG109" s="365"/>
      <c r="BH109" s="366"/>
      <c r="BI109" s="106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372"/>
      <c r="BU109" s="275"/>
      <c r="BV109" s="275"/>
      <c r="BW109" s="373"/>
      <c r="BX109" s="379"/>
      <c r="BY109" s="183"/>
      <c r="BZ109" s="183"/>
      <c r="CA109" s="380"/>
      <c r="CB109" s="274"/>
      <c r="CC109" s="275"/>
      <c r="CD109" s="275"/>
      <c r="CE109" s="276"/>
      <c r="CF109" s="266"/>
      <c r="CG109" s="267"/>
      <c r="CH109" s="267"/>
      <c r="CI109" s="268"/>
      <c r="CN109" s="130" t="s">
        <v>229</v>
      </c>
      <c r="CO109" s="130"/>
      <c r="CP109" s="130" t="str">
        <f>IF(OR(AH5="",AH5="認定番号"),"？",IF(AH5="ENNNUN-2667","",_xlfn.XLOOKUP(AH5,CM104:CM106,CS104:CS106)))</f>
        <v>S1,S2</v>
      </c>
    </row>
    <row r="110" spans="5:97" ht="8.15" customHeight="1">
      <c r="E110" s="341"/>
      <c r="F110" s="342"/>
      <c r="G110" s="349"/>
      <c r="H110" s="350"/>
      <c r="I110" s="350"/>
      <c r="J110" s="350"/>
      <c r="K110" s="350"/>
      <c r="L110" s="350"/>
      <c r="M110" s="351"/>
      <c r="N110" s="358"/>
      <c r="O110" s="359"/>
      <c r="P110" s="359"/>
      <c r="Q110" s="359"/>
      <c r="R110" s="359"/>
      <c r="S110" s="359"/>
      <c r="T110" s="359"/>
      <c r="U110" s="359"/>
      <c r="V110" s="360"/>
      <c r="W110" s="226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8"/>
      <c r="AP110" s="367"/>
      <c r="AQ110" s="368"/>
      <c r="AR110" s="368"/>
      <c r="AS110" s="368"/>
      <c r="AT110" s="368"/>
      <c r="AU110" s="368"/>
      <c r="AV110" s="368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9"/>
      <c r="BI110" s="111"/>
      <c r="BJ110" s="112"/>
      <c r="BK110" s="112"/>
      <c r="BL110" s="112"/>
      <c r="BM110" s="112"/>
      <c r="BN110" s="112"/>
      <c r="BO110" s="112"/>
      <c r="BP110" s="112"/>
      <c r="BQ110" s="112"/>
      <c r="BR110" s="112"/>
      <c r="BS110" s="112"/>
      <c r="BT110" s="374"/>
      <c r="BU110" s="375"/>
      <c r="BV110" s="375"/>
      <c r="BW110" s="376"/>
      <c r="BX110" s="381"/>
      <c r="BY110" s="194"/>
      <c r="BZ110" s="194"/>
      <c r="CA110" s="382"/>
      <c r="CB110" s="383"/>
      <c r="CC110" s="375"/>
      <c r="CD110" s="375"/>
      <c r="CE110" s="384"/>
      <c r="CF110" s="280"/>
      <c r="CG110" s="281"/>
      <c r="CH110" s="281"/>
      <c r="CI110" s="282"/>
    </row>
    <row r="111" spans="5:97" ht="8.15" customHeight="1">
      <c r="E111" s="337" t="s">
        <v>36</v>
      </c>
      <c r="F111" s="338"/>
      <c r="G111" s="386" t="s">
        <v>37</v>
      </c>
      <c r="H111" s="387"/>
      <c r="I111" s="387"/>
      <c r="J111" s="387"/>
      <c r="K111" s="387"/>
      <c r="L111" s="387"/>
      <c r="M111" s="388"/>
      <c r="N111" s="352" t="s">
        <v>83</v>
      </c>
      <c r="O111" s="353"/>
      <c r="P111" s="353"/>
      <c r="Q111" s="353"/>
      <c r="R111" s="353"/>
      <c r="S111" s="353"/>
      <c r="T111" s="353"/>
      <c r="U111" s="353"/>
      <c r="V111" s="354"/>
      <c r="W111" s="185" t="s">
        <v>67</v>
      </c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7"/>
      <c r="AP111" s="361" t="s">
        <v>80</v>
      </c>
      <c r="AQ111" s="362"/>
      <c r="AR111" s="362"/>
      <c r="AS111" s="362"/>
      <c r="AT111" s="362"/>
      <c r="AU111" s="362"/>
      <c r="AV111" s="362"/>
      <c r="AW111" s="362"/>
      <c r="AX111" s="362"/>
      <c r="AY111" s="362"/>
      <c r="AZ111" s="362"/>
      <c r="BA111" s="362"/>
      <c r="BB111" s="362"/>
      <c r="BC111" s="362"/>
      <c r="BD111" s="362"/>
      <c r="BE111" s="362"/>
      <c r="BF111" s="362"/>
      <c r="BG111" s="362"/>
      <c r="BH111" s="362"/>
      <c r="BI111" s="113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5"/>
      <c r="BT111" s="229" t="str">
        <f>IF(BM112="","",IF(BM112=75,"〇",""))</f>
        <v/>
      </c>
      <c r="BU111" s="230"/>
      <c r="BV111" s="230"/>
      <c r="BW111" s="231"/>
      <c r="BX111" s="377" t="s">
        <v>18</v>
      </c>
      <c r="BY111" s="181"/>
      <c r="BZ111" s="181"/>
      <c r="CA111" s="378"/>
      <c r="CB111" s="303" t="str">
        <f>IF(BM112="","",IF(BM112=75,"","〇"))</f>
        <v/>
      </c>
      <c r="CC111" s="230"/>
      <c r="CD111" s="230"/>
      <c r="CE111" s="397"/>
      <c r="CF111" s="263" t="s">
        <v>39</v>
      </c>
      <c r="CG111" s="264"/>
      <c r="CH111" s="264"/>
      <c r="CI111" s="265"/>
    </row>
    <row r="112" spans="5:97" ht="8.15" customHeight="1">
      <c r="E112" s="339"/>
      <c r="F112" s="340"/>
      <c r="G112" s="389"/>
      <c r="H112" s="390"/>
      <c r="I112" s="390"/>
      <c r="J112" s="390"/>
      <c r="K112" s="390"/>
      <c r="L112" s="390"/>
      <c r="M112" s="391"/>
      <c r="N112" s="355"/>
      <c r="O112" s="356"/>
      <c r="P112" s="356"/>
      <c r="Q112" s="356"/>
      <c r="R112" s="356"/>
      <c r="S112" s="356"/>
      <c r="T112" s="356"/>
      <c r="U112" s="356"/>
      <c r="V112" s="357"/>
      <c r="W112" s="188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90"/>
      <c r="AP112" s="364"/>
      <c r="AQ112" s="365"/>
      <c r="AR112" s="365"/>
      <c r="AS112" s="365"/>
      <c r="AT112" s="365"/>
      <c r="AU112" s="365"/>
      <c r="AV112" s="365"/>
      <c r="AW112" s="365"/>
      <c r="AX112" s="365"/>
      <c r="AY112" s="365"/>
      <c r="AZ112" s="365"/>
      <c r="BA112" s="365"/>
      <c r="BB112" s="365"/>
      <c r="BC112" s="365"/>
      <c r="BD112" s="365"/>
      <c r="BE112" s="365"/>
      <c r="BF112" s="365"/>
      <c r="BG112" s="365"/>
      <c r="BH112" s="365"/>
      <c r="BI112" s="591" t="s">
        <v>71</v>
      </c>
      <c r="BJ112" s="209"/>
      <c r="BK112" s="209"/>
      <c r="BL112" s="209"/>
      <c r="BM112" s="580"/>
      <c r="BN112" s="580"/>
      <c r="BO112" s="580"/>
      <c r="BP112" s="580"/>
      <c r="BQ112" s="198" t="s">
        <v>38</v>
      </c>
      <c r="BR112" s="198"/>
      <c r="BS112" s="582"/>
      <c r="BT112" s="232"/>
      <c r="BU112" s="196"/>
      <c r="BV112" s="196"/>
      <c r="BW112" s="233"/>
      <c r="BX112" s="379"/>
      <c r="BY112" s="183"/>
      <c r="BZ112" s="183"/>
      <c r="CA112" s="380"/>
      <c r="CB112" s="292"/>
      <c r="CC112" s="196"/>
      <c r="CD112" s="196"/>
      <c r="CE112" s="398"/>
      <c r="CF112" s="266"/>
      <c r="CG112" s="267"/>
      <c r="CH112" s="267"/>
      <c r="CI112" s="268"/>
    </row>
    <row r="113" spans="5:87" ht="8.15" customHeight="1">
      <c r="E113" s="339"/>
      <c r="F113" s="340"/>
      <c r="G113" s="389"/>
      <c r="H113" s="390"/>
      <c r="I113" s="390"/>
      <c r="J113" s="390"/>
      <c r="K113" s="390"/>
      <c r="L113" s="390"/>
      <c r="M113" s="391"/>
      <c r="N113" s="355"/>
      <c r="O113" s="356"/>
      <c r="P113" s="356"/>
      <c r="Q113" s="356"/>
      <c r="R113" s="356"/>
      <c r="S113" s="356"/>
      <c r="T113" s="356"/>
      <c r="U113" s="356"/>
      <c r="V113" s="357"/>
      <c r="W113" s="188"/>
      <c r="X113" s="189"/>
      <c r="Y113" s="189"/>
      <c r="Z113" s="189"/>
      <c r="AA113" s="18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90"/>
      <c r="AP113" s="364"/>
      <c r="AQ113" s="365"/>
      <c r="AR113" s="365"/>
      <c r="AS113" s="365"/>
      <c r="AT113" s="365"/>
      <c r="AU113" s="365"/>
      <c r="AV113" s="365"/>
      <c r="AW113" s="365"/>
      <c r="AX113" s="365"/>
      <c r="AY113" s="365"/>
      <c r="AZ113" s="365"/>
      <c r="BA113" s="365"/>
      <c r="BB113" s="365"/>
      <c r="BC113" s="365"/>
      <c r="BD113" s="365"/>
      <c r="BE113" s="365"/>
      <c r="BF113" s="365"/>
      <c r="BG113" s="365"/>
      <c r="BH113" s="365"/>
      <c r="BI113" s="591"/>
      <c r="BJ113" s="209"/>
      <c r="BK113" s="209"/>
      <c r="BL113" s="209"/>
      <c r="BM113" s="581"/>
      <c r="BN113" s="581"/>
      <c r="BO113" s="581"/>
      <c r="BP113" s="581"/>
      <c r="BQ113" s="198"/>
      <c r="BR113" s="198"/>
      <c r="BS113" s="582"/>
      <c r="BT113" s="232"/>
      <c r="BU113" s="196"/>
      <c r="BV113" s="196"/>
      <c r="BW113" s="233"/>
      <c r="BX113" s="379"/>
      <c r="BY113" s="183"/>
      <c r="BZ113" s="183"/>
      <c r="CA113" s="380"/>
      <c r="CB113" s="292"/>
      <c r="CC113" s="196"/>
      <c r="CD113" s="196"/>
      <c r="CE113" s="398"/>
      <c r="CF113" s="266"/>
      <c r="CG113" s="267"/>
      <c r="CH113" s="267"/>
      <c r="CI113" s="268"/>
    </row>
    <row r="114" spans="5:87" ht="8.15" customHeight="1">
      <c r="E114" s="339"/>
      <c r="F114" s="340"/>
      <c r="G114" s="389"/>
      <c r="H114" s="390"/>
      <c r="I114" s="390"/>
      <c r="J114" s="390"/>
      <c r="K114" s="390"/>
      <c r="L114" s="390"/>
      <c r="M114" s="391"/>
      <c r="N114" s="355"/>
      <c r="O114" s="356"/>
      <c r="P114" s="356"/>
      <c r="Q114" s="356"/>
      <c r="R114" s="356"/>
      <c r="S114" s="356"/>
      <c r="T114" s="356"/>
      <c r="U114" s="356"/>
      <c r="V114" s="357"/>
      <c r="W114" s="188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90"/>
      <c r="AP114" s="364"/>
      <c r="AQ114" s="365"/>
      <c r="AR114" s="365"/>
      <c r="AS114" s="365"/>
      <c r="AT114" s="365"/>
      <c r="AU114" s="365"/>
      <c r="AV114" s="365"/>
      <c r="AW114" s="365"/>
      <c r="AX114" s="365"/>
      <c r="AY114" s="365"/>
      <c r="AZ114" s="365"/>
      <c r="BA114" s="365"/>
      <c r="BB114" s="365"/>
      <c r="BC114" s="365"/>
      <c r="BD114" s="365"/>
      <c r="BE114" s="365"/>
      <c r="BF114" s="365"/>
      <c r="BG114" s="365"/>
      <c r="BH114" s="365"/>
      <c r="BI114" s="105"/>
      <c r="BJ114" s="59"/>
      <c r="BK114" s="59"/>
      <c r="BL114" s="59"/>
      <c r="BM114" s="59"/>
      <c r="BN114" s="59"/>
      <c r="BO114" s="59"/>
      <c r="BP114" s="59"/>
      <c r="BQ114" s="59"/>
      <c r="BR114" s="59"/>
      <c r="BS114" s="116"/>
      <c r="BT114" s="232"/>
      <c r="BU114" s="196"/>
      <c r="BV114" s="196"/>
      <c r="BW114" s="233"/>
      <c r="BX114" s="379"/>
      <c r="BY114" s="183"/>
      <c r="BZ114" s="183"/>
      <c r="CA114" s="380"/>
      <c r="CB114" s="292"/>
      <c r="CC114" s="196"/>
      <c r="CD114" s="196"/>
      <c r="CE114" s="398"/>
      <c r="CF114" s="266"/>
      <c r="CG114" s="267"/>
      <c r="CH114" s="267"/>
      <c r="CI114" s="268"/>
    </row>
    <row r="115" spans="5:87" ht="8.15" customHeight="1">
      <c r="E115" s="341"/>
      <c r="F115" s="342"/>
      <c r="G115" s="392"/>
      <c r="H115" s="393"/>
      <c r="I115" s="393"/>
      <c r="J115" s="393"/>
      <c r="K115" s="393"/>
      <c r="L115" s="393"/>
      <c r="M115" s="394"/>
      <c r="N115" s="358"/>
      <c r="O115" s="359"/>
      <c r="P115" s="359"/>
      <c r="Q115" s="359"/>
      <c r="R115" s="359"/>
      <c r="S115" s="359"/>
      <c r="T115" s="359"/>
      <c r="U115" s="359"/>
      <c r="V115" s="360"/>
      <c r="W115" s="226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8"/>
      <c r="AP115" s="367"/>
      <c r="AQ115" s="368"/>
      <c r="AR115" s="368"/>
      <c r="AS115" s="368"/>
      <c r="AT115" s="368"/>
      <c r="AU115" s="368"/>
      <c r="AV115" s="368"/>
      <c r="AW115" s="368"/>
      <c r="AX115" s="368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117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9"/>
      <c r="BT115" s="234"/>
      <c r="BU115" s="235"/>
      <c r="BV115" s="235"/>
      <c r="BW115" s="236"/>
      <c r="BX115" s="381"/>
      <c r="BY115" s="194"/>
      <c r="BZ115" s="194"/>
      <c r="CA115" s="382"/>
      <c r="CB115" s="396"/>
      <c r="CC115" s="235"/>
      <c r="CD115" s="235"/>
      <c r="CE115" s="399"/>
      <c r="CF115" s="280"/>
      <c r="CG115" s="281"/>
      <c r="CH115" s="281"/>
      <c r="CI115" s="282"/>
    </row>
    <row r="116" spans="5:87" ht="8.15" customHeight="1">
      <c r="E116" s="337" t="s">
        <v>40</v>
      </c>
      <c r="F116" s="338"/>
      <c r="G116" s="386" t="s">
        <v>109</v>
      </c>
      <c r="H116" s="387"/>
      <c r="I116" s="387"/>
      <c r="J116" s="387"/>
      <c r="K116" s="387"/>
      <c r="L116" s="387"/>
      <c r="M116" s="388"/>
      <c r="N116" s="185" t="s">
        <v>42</v>
      </c>
      <c r="O116" s="186"/>
      <c r="P116" s="186"/>
      <c r="Q116" s="186"/>
      <c r="R116" s="186"/>
      <c r="S116" s="186"/>
      <c r="T116" s="186"/>
      <c r="U116" s="186"/>
      <c r="V116" s="187"/>
      <c r="W116" s="185" t="s">
        <v>81</v>
      </c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7"/>
      <c r="AP116" s="185" t="s">
        <v>82</v>
      </c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  <c r="BF116" s="186"/>
      <c r="BG116" s="186"/>
      <c r="BH116" s="187"/>
      <c r="BI116" s="120"/>
      <c r="BJ116" s="181" t="s">
        <v>43</v>
      </c>
      <c r="BK116" s="181"/>
      <c r="BL116" s="181"/>
      <c r="BM116" s="181"/>
      <c r="BN116" s="181"/>
      <c r="BO116" s="181"/>
      <c r="BP116" s="181"/>
      <c r="BQ116" s="181"/>
      <c r="BR116" s="181"/>
      <c r="BS116" s="74"/>
      <c r="BT116" s="229" t="str">
        <f>IF(BJ119="","",IF(BJ119=AX119,"〇",""))</f>
        <v/>
      </c>
      <c r="BU116" s="230"/>
      <c r="BV116" s="230"/>
      <c r="BW116" s="231"/>
      <c r="BX116" s="303" t="s">
        <v>18</v>
      </c>
      <c r="BY116" s="230"/>
      <c r="BZ116" s="230"/>
      <c r="CA116" s="231"/>
      <c r="CB116" s="303" t="str">
        <f>IF(BJ119="","",IF(NOT(BJ119=AX119),"〇",""))</f>
        <v/>
      </c>
      <c r="CC116" s="230"/>
      <c r="CD116" s="230"/>
      <c r="CE116" s="397"/>
      <c r="CF116" s="264" t="s">
        <v>44</v>
      </c>
      <c r="CG116" s="264"/>
      <c r="CH116" s="264"/>
      <c r="CI116" s="265"/>
    </row>
    <row r="117" spans="5:87" ht="8.15" customHeight="1">
      <c r="E117" s="339"/>
      <c r="F117" s="340"/>
      <c r="G117" s="389"/>
      <c r="H117" s="390"/>
      <c r="I117" s="390"/>
      <c r="J117" s="390"/>
      <c r="K117" s="390"/>
      <c r="L117" s="390"/>
      <c r="M117" s="391"/>
      <c r="N117" s="188"/>
      <c r="O117" s="189"/>
      <c r="P117" s="189"/>
      <c r="Q117" s="189"/>
      <c r="R117" s="189"/>
      <c r="S117" s="189"/>
      <c r="T117" s="189"/>
      <c r="U117" s="189"/>
      <c r="V117" s="190"/>
      <c r="W117" s="188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90"/>
      <c r="AP117" s="188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90"/>
      <c r="BI117" s="100"/>
      <c r="BJ117" s="183"/>
      <c r="BK117" s="183"/>
      <c r="BL117" s="183"/>
      <c r="BM117" s="183"/>
      <c r="BN117" s="183"/>
      <c r="BO117" s="183"/>
      <c r="BP117" s="183"/>
      <c r="BQ117" s="183"/>
      <c r="BR117" s="183"/>
      <c r="BS117" s="61"/>
      <c r="BT117" s="232"/>
      <c r="BU117" s="196"/>
      <c r="BV117" s="196"/>
      <c r="BW117" s="233"/>
      <c r="BX117" s="292"/>
      <c r="BY117" s="196"/>
      <c r="BZ117" s="196"/>
      <c r="CA117" s="233"/>
      <c r="CB117" s="292"/>
      <c r="CC117" s="196"/>
      <c r="CD117" s="196"/>
      <c r="CE117" s="398"/>
      <c r="CF117" s="266"/>
      <c r="CG117" s="267"/>
      <c r="CH117" s="267"/>
      <c r="CI117" s="268"/>
    </row>
    <row r="118" spans="5:87" ht="8.15" customHeight="1">
      <c r="E118" s="339"/>
      <c r="F118" s="340"/>
      <c r="G118" s="389"/>
      <c r="H118" s="390"/>
      <c r="I118" s="390"/>
      <c r="J118" s="390"/>
      <c r="K118" s="390"/>
      <c r="L118" s="390"/>
      <c r="M118" s="391"/>
      <c r="N118" s="188"/>
      <c r="O118" s="189"/>
      <c r="P118" s="189"/>
      <c r="Q118" s="189"/>
      <c r="R118" s="189"/>
      <c r="S118" s="189"/>
      <c r="T118" s="189"/>
      <c r="U118" s="189"/>
      <c r="V118" s="190"/>
      <c r="W118" s="188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90"/>
      <c r="AP118" s="188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90"/>
      <c r="BI118" s="70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232"/>
      <c r="BU118" s="196"/>
      <c r="BV118" s="196"/>
      <c r="BW118" s="233"/>
      <c r="BX118" s="292"/>
      <c r="BY118" s="196"/>
      <c r="BZ118" s="196"/>
      <c r="CA118" s="233"/>
      <c r="CB118" s="292"/>
      <c r="CC118" s="196"/>
      <c r="CD118" s="196"/>
      <c r="CE118" s="398"/>
      <c r="CF118" s="266"/>
      <c r="CG118" s="267"/>
      <c r="CH118" s="267"/>
      <c r="CI118" s="268"/>
    </row>
    <row r="119" spans="5:87" ht="8.15" customHeight="1">
      <c r="E119" s="339"/>
      <c r="F119" s="340"/>
      <c r="G119" s="389"/>
      <c r="H119" s="390"/>
      <c r="I119" s="390"/>
      <c r="J119" s="390"/>
      <c r="K119" s="390"/>
      <c r="L119" s="390"/>
      <c r="M119" s="391"/>
      <c r="N119" s="188"/>
      <c r="O119" s="189"/>
      <c r="P119" s="189"/>
      <c r="Q119" s="189"/>
      <c r="R119" s="189"/>
      <c r="S119" s="189"/>
      <c r="T119" s="189"/>
      <c r="U119" s="189"/>
      <c r="V119" s="190"/>
      <c r="W119" s="188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90"/>
      <c r="AP119" s="100"/>
      <c r="AQ119" s="61"/>
      <c r="AR119" s="61"/>
      <c r="AS119" s="400" t="s">
        <v>20</v>
      </c>
      <c r="AT119" s="400"/>
      <c r="AU119" s="400"/>
      <c r="AV119" s="400"/>
      <c r="AW119" s="400"/>
      <c r="AX119" s="313" t="str">
        <f>IF(OR(AH5="認定番号",AH5=""),"?",_xlfn.XLOOKUP(AH5,CS23:CS25,CV23:CV25))</f>
        <v>JAA26807CEZ184</v>
      </c>
      <c r="AY119" s="587"/>
      <c r="AZ119" s="587"/>
      <c r="BA119" s="587"/>
      <c r="BB119" s="587"/>
      <c r="BC119" s="587"/>
      <c r="BD119" s="587"/>
      <c r="BE119" s="587"/>
      <c r="BF119" s="587"/>
      <c r="BG119" s="588"/>
      <c r="BH119" s="82"/>
      <c r="BI119" s="53"/>
      <c r="BJ119" s="306"/>
      <c r="BK119" s="306"/>
      <c r="BL119" s="306"/>
      <c r="BM119" s="306"/>
      <c r="BN119" s="306"/>
      <c r="BO119" s="306"/>
      <c r="BP119" s="306"/>
      <c r="BQ119" s="306"/>
      <c r="BR119" s="306"/>
      <c r="BS119" s="53"/>
      <c r="BT119" s="232"/>
      <c r="BU119" s="196"/>
      <c r="BV119" s="196"/>
      <c r="BW119" s="233"/>
      <c r="BX119" s="292"/>
      <c r="BY119" s="196"/>
      <c r="BZ119" s="196"/>
      <c r="CA119" s="233"/>
      <c r="CB119" s="292"/>
      <c r="CC119" s="196"/>
      <c r="CD119" s="196"/>
      <c r="CE119" s="398"/>
      <c r="CF119" s="266"/>
      <c r="CG119" s="267"/>
      <c r="CH119" s="267"/>
      <c r="CI119" s="268"/>
    </row>
    <row r="120" spans="5:87" ht="8.15" customHeight="1">
      <c r="E120" s="339"/>
      <c r="F120" s="340"/>
      <c r="G120" s="389"/>
      <c r="H120" s="390"/>
      <c r="I120" s="390"/>
      <c r="J120" s="390"/>
      <c r="K120" s="390"/>
      <c r="L120" s="390"/>
      <c r="M120" s="391"/>
      <c r="N120" s="226"/>
      <c r="O120" s="227"/>
      <c r="P120" s="227"/>
      <c r="Q120" s="227"/>
      <c r="R120" s="227"/>
      <c r="S120" s="227"/>
      <c r="T120" s="227"/>
      <c r="U120" s="227"/>
      <c r="V120" s="228"/>
      <c r="W120" s="226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8"/>
      <c r="AP120" s="70"/>
      <c r="AQ120" s="61"/>
      <c r="AR120" s="61"/>
      <c r="AS120" s="401"/>
      <c r="AT120" s="401"/>
      <c r="AU120" s="401"/>
      <c r="AV120" s="401"/>
      <c r="AW120" s="401"/>
      <c r="AX120" s="589"/>
      <c r="AY120" s="589"/>
      <c r="AZ120" s="589"/>
      <c r="BA120" s="589"/>
      <c r="BB120" s="589"/>
      <c r="BC120" s="589"/>
      <c r="BD120" s="589"/>
      <c r="BE120" s="589"/>
      <c r="BF120" s="589"/>
      <c r="BG120" s="590"/>
      <c r="BH120" s="82"/>
      <c r="BI120" s="53"/>
      <c r="BJ120" s="402"/>
      <c r="BK120" s="402"/>
      <c r="BL120" s="402"/>
      <c r="BM120" s="402"/>
      <c r="BN120" s="402"/>
      <c r="BO120" s="402"/>
      <c r="BP120" s="402"/>
      <c r="BQ120" s="402"/>
      <c r="BR120" s="402"/>
      <c r="BS120" s="53"/>
      <c r="BT120" s="232"/>
      <c r="BU120" s="196"/>
      <c r="BV120" s="196"/>
      <c r="BW120" s="233"/>
      <c r="BX120" s="292"/>
      <c r="BY120" s="196"/>
      <c r="BZ120" s="196"/>
      <c r="CA120" s="233"/>
      <c r="CB120" s="292"/>
      <c r="CC120" s="196"/>
      <c r="CD120" s="196"/>
      <c r="CE120" s="398"/>
      <c r="CF120" s="266"/>
      <c r="CG120" s="267"/>
      <c r="CH120" s="267"/>
      <c r="CI120" s="268"/>
    </row>
    <row r="121" spans="5:87" ht="8.15" customHeight="1">
      <c r="E121" s="339"/>
      <c r="F121" s="340"/>
      <c r="G121" s="389"/>
      <c r="H121" s="390"/>
      <c r="I121" s="390"/>
      <c r="J121" s="390"/>
      <c r="K121" s="390"/>
      <c r="L121" s="390"/>
      <c r="M121" s="391"/>
      <c r="N121" s="226"/>
      <c r="O121" s="227"/>
      <c r="P121" s="227"/>
      <c r="Q121" s="227"/>
      <c r="R121" s="227"/>
      <c r="S121" s="227"/>
      <c r="T121" s="227"/>
      <c r="U121" s="227"/>
      <c r="V121" s="228"/>
      <c r="W121" s="226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121"/>
      <c r="AQ121" s="122"/>
      <c r="AR121" s="122"/>
      <c r="AS121" s="123"/>
      <c r="AT121" s="123"/>
      <c r="AU121" s="123"/>
      <c r="AV121" s="123"/>
      <c r="AW121" s="123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78"/>
      <c r="BH121" s="124"/>
      <c r="BI121" s="84"/>
      <c r="BJ121" s="125"/>
      <c r="BK121" s="125"/>
      <c r="BL121" s="125"/>
      <c r="BM121" s="125"/>
      <c r="BN121" s="125"/>
      <c r="BO121" s="125"/>
      <c r="BP121" s="125"/>
      <c r="BQ121" s="125"/>
      <c r="BR121" s="84"/>
      <c r="BS121" s="84"/>
      <c r="BT121" s="234"/>
      <c r="BU121" s="235"/>
      <c r="BV121" s="235"/>
      <c r="BW121" s="236"/>
      <c r="BX121" s="396"/>
      <c r="BY121" s="235"/>
      <c r="BZ121" s="235"/>
      <c r="CA121" s="236"/>
      <c r="CB121" s="396"/>
      <c r="CC121" s="235"/>
      <c r="CD121" s="235"/>
      <c r="CE121" s="399"/>
      <c r="CF121" s="280"/>
      <c r="CG121" s="281"/>
      <c r="CH121" s="281"/>
      <c r="CI121" s="282"/>
    </row>
    <row r="122" spans="5:87" ht="8.15" customHeight="1">
      <c r="E122" s="339"/>
      <c r="F122" s="340"/>
      <c r="G122" s="389"/>
      <c r="H122" s="390"/>
      <c r="I122" s="390"/>
      <c r="J122" s="390"/>
      <c r="K122" s="390"/>
      <c r="L122" s="390"/>
      <c r="M122" s="391"/>
      <c r="N122" s="185" t="s">
        <v>83</v>
      </c>
      <c r="O122" s="186"/>
      <c r="P122" s="186"/>
      <c r="Q122" s="186"/>
      <c r="R122" s="186"/>
      <c r="S122" s="186"/>
      <c r="T122" s="186"/>
      <c r="U122" s="186"/>
      <c r="V122" s="187"/>
      <c r="W122" s="185" t="s">
        <v>238</v>
      </c>
      <c r="X122" s="186"/>
      <c r="Y122" s="186"/>
      <c r="Z122" s="186"/>
      <c r="AA122" s="186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7"/>
      <c r="AP122" s="403" t="s">
        <v>45</v>
      </c>
      <c r="AQ122" s="403"/>
      <c r="AR122" s="403"/>
      <c r="AS122" s="403"/>
      <c r="AT122" s="403"/>
      <c r="AU122" s="403"/>
      <c r="AV122" s="403"/>
      <c r="AW122" s="403"/>
      <c r="AX122" s="403"/>
      <c r="AY122" s="403"/>
      <c r="AZ122" s="403"/>
      <c r="BA122" s="403"/>
      <c r="BB122" s="403"/>
      <c r="BC122" s="403"/>
      <c r="BD122" s="403"/>
      <c r="BE122" s="403"/>
      <c r="BF122" s="403"/>
      <c r="BG122" s="403"/>
      <c r="BH122" s="403"/>
      <c r="BI122" s="106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370"/>
      <c r="BU122" s="272"/>
      <c r="BV122" s="272"/>
      <c r="BW122" s="371"/>
      <c r="BX122" s="377" t="s">
        <v>18</v>
      </c>
      <c r="BY122" s="181"/>
      <c r="BZ122" s="181"/>
      <c r="CA122" s="378"/>
      <c r="CB122" s="271"/>
      <c r="CC122" s="272"/>
      <c r="CD122" s="272"/>
      <c r="CE122" s="273"/>
      <c r="CF122" s="266" t="s">
        <v>24</v>
      </c>
      <c r="CG122" s="264"/>
      <c r="CH122" s="264"/>
      <c r="CI122" s="265"/>
    </row>
    <row r="123" spans="5:87" ht="8.15" customHeight="1">
      <c r="E123" s="339"/>
      <c r="F123" s="340"/>
      <c r="G123" s="389"/>
      <c r="H123" s="390"/>
      <c r="I123" s="390"/>
      <c r="J123" s="390"/>
      <c r="K123" s="390"/>
      <c r="L123" s="390"/>
      <c r="M123" s="391"/>
      <c r="N123" s="188"/>
      <c r="O123" s="189"/>
      <c r="P123" s="189"/>
      <c r="Q123" s="189"/>
      <c r="R123" s="189"/>
      <c r="S123" s="189"/>
      <c r="T123" s="189"/>
      <c r="U123" s="189"/>
      <c r="V123" s="190"/>
      <c r="W123" s="188"/>
      <c r="X123" s="189"/>
      <c r="Y123" s="189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90"/>
      <c r="AP123" s="404"/>
      <c r="AQ123" s="404"/>
      <c r="AR123" s="404"/>
      <c r="AS123" s="404"/>
      <c r="AT123" s="404"/>
      <c r="AU123" s="404"/>
      <c r="AV123" s="404"/>
      <c r="AW123" s="404"/>
      <c r="AX123" s="404"/>
      <c r="AY123" s="404"/>
      <c r="AZ123" s="404"/>
      <c r="BA123" s="404"/>
      <c r="BB123" s="404"/>
      <c r="BC123" s="404"/>
      <c r="BD123" s="404"/>
      <c r="BE123" s="404"/>
      <c r="BF123" s="404"/>
      <c r="BG123" s="404"/>
      <c r="BH123" s="404"/>
      <c r="BI123" s="106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372"/>
      <c r="BU123" s="275"/>
      <c r="BV123" s="275"/>
      <c r="BW123" s="373"/>
      <c r="BX123" s="379"/>
      <c r="BY123" s="183"/>
      <c r="BZ123" s="183"/>
      <c r="CA123" s="380"/>
      <c r="CB123" s="274"/>
      <c r="CC123" s="275"/>
      <c r="CD123" s="275"/>
      <c r="CE123" s="276"/>
      <c r="CF123" s="266"/>
      <c r="CG123" s="267"/>
      <c r="CH123" s="267"/>
      <c r="CI123" s="268"/>
    </row>
    <row r="124" spans="5:87" ht="8.15" customHeight="1">
      <c r="E124" s="339"/>
      <c r="F124" s="340"/>
      <c r="G124" s="389"/>
      <c r="H124" s="390"/>
      <c r="I124" s="390"/>
      <c r="J124" s="390"/>
      <c r="K124" s="390"/>
      <c r="L124" s="390"/>
      <c r="M124" s="391"/>
      <c r="N124" s="188"/>
      <c r="O124" s="189"/>
      <c r="P124" s="189"/>
      <c r="Q124" s="189"/>
      <c r="R124" s="189"/>
      <c r="S124" s="189"/>
      <c r="T124" s="189"/>
      <c r="U124" s="189"/>
      <c r="V124" s="190"/>
      <c r="W124" s="188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90"/>
      <c r="AP124" s="404"/>
      <c r="AQ124" s="404"/>
      <c r="AR124" s="404"/>
      <c r="AS124" s="404"/>
      <c r="AT124" s="404"/>
      <c r="AU124" s="404"/>
      <c r="AV124" s="404"/>
      <c r="AW124" s="404"/>
      <c r="AX124" s="404"/>
      <c r="AY124" s="404"/>
      <c r="AZ124" s="404"/>
      <c r="BA124" s="404"/>
      <c r="BB124" s="404"/>
      <c r="BC124" s="404"/>
      <c r="BD124" s="404"/>
      <c r="BE124" s="404"/>
      <c r="BF124" s="404"/>
      <c r="BG124" s="404"/>
      <c r="BH124" s="404"/>
      <c r="BI124" s="106"/>
      <c r="BJ124" s="107"/>
      <c r="BK124" s="107"/>
      <c r="BL124" s="107"/>
      <c r="BM124" s="107"/>
      <c r="BN124" s="107"/>
      <c r="BO124" s="107"/>
      <c r="BP124" s="107"/>
      <c r="BQ124" s="107"/>
      <c r="BR124" s="107"/>
      <c r="BS124" s="107"/>
      <c r="BT124" s="372"/>
      <c r="BU124" s="275"/>
      <c r="BV124" s="275"/>
      <c r="BW124" s="373"/>
      <c r="BX124" s="379"/>
      <c r="BY124" s="183"/>
      <c r="BZ124" s="183"/>
      <c r="CA124" s="380"/>
      <c r="CB124" s="274"/>
      <c r="CC124" s="275"/>
      <c r="CD124" s="275"/>
      <c r="CE124" s="276"/>
      <c r="CF124" s="266"/>
      <c r="CG124" s="267"/>
      <c r="CH124" s="267"/>
      <c r="CI124" s="268"/>
    </row>
    <row r="125" spans="5:87" ht="8.15" customHeight="1">
      <c r="E125" s="341"/>
      <c r="F125" s="342"/>
      <c r="G125" s="392"/>
      <c r="H125" s="393"/>
      <c r="I125" s="393"/>
      <c r="J125" s="393"/>
      <c r="K125" s="393"/>
      <c r="L125" s="393"/>
      <c r="M125" s="394"/>
      <c r="N125" s="226"/>
      <c r="O125" s="227"/>
      <c r="P125" s="227"/>
      <c r="Q125" s="227"/>
      <c r="R125" s="227"/>
      <c r="S125" s="227"/>
      <c r="T125" s="227"/>
      <c r="U125" s="227"/>
      <c r="V125" s="228"/>
      <c r="W125" s="226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8"/>
      <c r="AP125" s="405"/>
      <c r="AQ125" s="405"/>
      <c r="AR125" s="405"/>
      <c r="AS125" s="405"/>
      <c r="AT125" s="405"/>
      <c r="AU125" s="405"/>
      <c r="AV125" s="405"/>
      <c r="AW125" s="405"/>
      <c r="AX125" s="405"/>
      <c r="AY125" s="405"/>
      <c r="AZ125" s="405"/>
      <c r="BA125" s="405"/>
      <c r="BB125" s="405"/>
      <c r="BC125" s="405"/>
      <c r="BD125" s="405"/>
      <c r="BE125" s="405"/>
      <c r="BF125" s="405"/>
      <c r="BG125" s="405"/>
      <c r="BH125" s="405"/>
      <c r="BI125" s="111"/>
      <c r="BJ125" s="112"/>
      <c r="BK125" s="112"/>
      <c r="BL125" s="112"/>
      <c r="BM125" s="112"/>
      <c r="BN125" s="112"/>
      <c r="BO125" s="112"/>
      <c r="BP125" s="112"/>
      <c r="BQ125" s="112"/>
      <c r="BR125" s="112"/>
      <c r="BS125" s="112"/>
      <c r="BT125" s="374"/>
      <c r="BU125" s="375"/>
      <c r="BV125" s="375"/>
      <c r="BW125" s="376"/>
      <c r="BX125" s="381"/>
      <c r="BY125" s="194"/>
      <c r="BZ125" s="194"/>
      <c r="CA125" s="382"/>
      <c r="CB125" s="383"/>
      <c r="CC125" s="375"/>
      <c r="CD125" s="375"/>
      <c r="CE125" s="384"/>
      <c r="CF125" s="280"/>
      <c r="CG125" s="281"/>
      <c r="CH125" s="281"/>
      <c r="CI125" s="282"/>
    </row>
    <row r="126" spans="5:87" ht="8.15" customHeight="1">
      <c r="E126" s="337" t="s">
        <v>46</v>
      </c>
      <c r="F126" s="338"/>
      <c r="G126" s="386" t="s">
        <v>107</v>
      </c>
      <c r="H126" s="387"/>
      <c r="I126" s="387"/>
      <c r="J126" s="387"/>
      <c r="K126" s="387"/>
      <c r="L126" s="387"/>
      <c r="M126" s="388"/>
      <c r="N126" s="247" t="s">
        <v>48</v>
      </c>
      <c r="O126" s="248"/>
      <c r="P126" s="248"/>
      <c r="Q126" s="248"/>
      <c r="R126" s="248"/>
      <c r="S126" s="248"/>
      <c r="T126" s="248"/>
      <c r="U126" s="248"/>
      <c r="V126" s="249"/>
      <c r="W126" s="185" t="s">
        <v>49</v>
      </c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6"/>
      <c r="AO126" s="187"/>
      <c r="AP126" s="256" t="s">
        <v>50</v>
      </c>
      <c r="AQ126" s="403"/>
      <c r="AR126" s="403"/>
      <c r="AS126" s="403"/>
      <c r="AT126" s="403"/>
      <c r="AU126" s="403"/>
      <c r="AV126" s="403"/>
      <c r="AW126" s="403"/>
      <c r="AX126" s="403"/>
      <c r="AY126" s="403"/>
      <c r="AZ126" s="403"/>
      <c r="BA126" s="403"/>
      <c r="BB126" s="403"/>
      <c r="BC126" s="403"/>
      <c r="BD126" s="403"/>
      <c r="BE126" s="403"/>
      <c r="BF126" s="403"/>
      <c r="BG126" s="403"/>
      <c r="BH126" s="415"/>
      <c r="BI126" s="247" t="s">
        <v>51</v>
      </c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9"/>
      <c r="BT126" s="406" t="str">
        <f>IF(BK129="","",IF(BK129&lt;=25,"〇",""))</f>
        <v/>
      </c>
      <c r="BU126" s="407"/>
      <c r="BV126" s="407"/>
      <c r="BW126" s="408"/>
      <c r="BX126" s="303" t="s">
        <v>18</v>
      </c>
      <c r="BY126" s="230"/>
      <c r="BZ126" s="230"/>
      <c r="CA126" s="231"/>
      <c r="CB126" s="230" t="str">
        <f>IF(BK129="","",IF(BK129&gt;25,"〇",""))</f>
        <v/>
      </c>
      <c r="CC126" s="230"/>
      <c r="CD126" s="230"/>
      <c r="CE126" s="397"/>
      <c r="CF126" s="263" t="s">
        <v>52</v>
      </c>
      <c r="CG126" s="264"/>
      <c r="CH126" s="264"/>
      <c r="CI126" s="265"/>
    </row>
    <row r="127" spans="5:87" ht="8.15" customHeight="1">
      <c r="E127" s="339"/>
      <c r="F127" s="340"/>
      <c r="G127" s="389"/>
      <c r="H127" s="390"/>
      <c r="I127" s="390"/>
      <c r="J127" s="390"/>
      <c r="K127" s="390"/>
      <c r="L127" s="390"/>
      <c r="M127" s="391"/>
      <c r="N127" s="250"/>
      <c r="O127" s="251"/>
      <c r="P127" s="251"/>
      <c r="Q127" s="251"/>
      <c r="R127" s="251"/>
      <c r="S127" s="251"/>
      <c r="T127" s="251"/>
      <c r="U127" s="251"/>
      <c r="V127" s="252"/>
      <c r="W127" s="188"/>
      <c r="X127" s="189"/>
      <c r="Y127" s="189"/>
      <c r="Z127" s="189"/>
      <c r="AA127" s="18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90"/>
      <c r="AP127" s="416"/>
      <c r="AQ127" s="404"/>
      <c r="AR127" s="404"/>
      <c r="AS127" s="404"/>
      <c r="AT127" s="404"/>
      <c r="AU127" s="404"/>
      <c r="AV127" s="404"/>
      <c r="AW127" s="404"/>
      <c r="AX127" s="404"/>
      <c r="AY127" s="404"/>
      <c r="AZ127" s="404"/>
      <c r="BA127" s="404"/>
      <c r="BB127" s="404"/>
      <c r="BC127" s="404"/>
      <c r="BD127" s="404"/>
      <c r="BE127" s="404"/>
      <c r="BF127" s="404"/>
      <c r="BG127" s="404"/>
      <c r="BH127" s="417"/>
      <c r="BI127" s="250"/>
      <c r="BJ127" s="251"/>
      <c r="BK127" s="251"/>
      <c r="BL127" s="251"/>
      <c r="BM127" s="251"/>
      <c r="BN127" s="251"/>
      <c r="BO127" s="251"/>
      <c r="BP127" s="251"/>
      <c r="BQ127" s="251"/>
      <c r="BR127" s="251"/>
      <c r="BS127" s="252"/>
      <c r="BT127" s="409"/>
      <c r="BU127" s="410"/>
      <c r="BV127" s="410"/>
      <c r="BW127" s="411"/>
      <c r="BX127" s="292"/>
      <c r="BY127" s="196"/>
      <c r="BZ127" s="196"/>
      <c r="CA127" s="233"/>
      <c r="CB127" s="196"/>
      <c r="CC127" s="196"/>
      <c r="CD127" s="196"/>
      <c r="CE127" s="398"/>
      <c r="CF127" s="266"/>
      <c r="CG127" s="267"/>
      <c r="CH127" s="267"/>
      <c r="CI127" s="268"/>
    </row>
    <row r="128" spans="5:87" ht="8.15" customHeight="1">
      <c r="E128" s="339"/>
      <c r="F128" s="340"/>
      <c r="G128" s="389"/>
      <c r="H128" s="390"/>
      <c r="I128" s="390"/>
      <c r="J128" s="390"/>
      <c r="K128" s="390"/>
      <c r="L128" s="390"/>
      <c r="M128" s="391"/>
      <c r="N128" s="250"/>
      <c r="O128" s="251"/>
      <c r="P128" s="251"/>
      <c r="Q128" s="251"/>
      <c r="R128" s="251"/>
      <c r="S128" s="251"/>
      <c r="T128" s="251"/>
      <c r="U128" s="251"/>
      <c r="V128" s="252"/>
      <c r="W128" s="188"/>
      <c r="X128" s="189"/>
      <c r="Y128" s="189"/>
      <c r="Z128" s="189"/>
      <c r="AA128" s="18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90"/>
      <c r="AP128" s="416"/>
      <c r="AQ128" s="404"/>
      <c r="AR128" s="404"/>
      <c r="AS128" s="404"/>
      <c r="AT128" s="404"/>
      <c r="AU128" s="404"/>
      <c r="AV128" s="404"/>
      <c r="AW128" s="404"/>
      <c r="AX128" s="404"/>
      <c r="AY128" s="404"/>
      <c r="AZ128" s="404"/>
      <c r="BA128" s="404"/>
      <c r="BB128" s="404"/>
      <c r="BC128" s="404"/>
      <c r="BD128" s="404"/>
      <c r="BE128" s="404"/>
      <c r="BF128" s="404"/>
      <c r="BG128" s="404"/>
      <c r="BH128" s="417"/>
      <c r="BI128" s="96"/>
      <c r="BJ128" s="97"/>
      <c r="BK128" s="97"/>
      <c r="BL128" s="97"/>
      <c r="BM128" s="97"/>
      <c r="BN128" s="61"/>
      <c r="BO128" s="61"/>
      <c r="BP128" s="61"/>
      <c r="BQ128" s="61"/>
      <c r="BR128" s="61"/>
      <c r="BS128" s="61"/>
      <c r="BT128" s="409"/>
      <c r="BU128" s="410"/>
      <c r="BV128" s="410"/>
      <c r="BW128" s="411"/>
      <c r="BX128" s="292"/>
      <c r="BY128" s="196"/>
      <c r="BZ128" s="196"/>
      <c r="CA128" s="233"/>
      <c r="CB128" s="196"/>
      <c r="CC128" s="196"/>
      <c r="CD128" s="196"/>
      <c r="CE128" s="398"/>
      <c r="CF128" s="266"/>
      <c r="CG128" s="267"/>
      <c r="CH128" s="267"/>
      <c r="CI128" s="268"/>
    </row>
    <row r="129" spans="5:97" ht="8.15" customHeight="1">
      <c r="E129" s="339"/>
      <c r="F129" s="340"/>
      <c r="G129" s="389"/>
      <c r="H129" s="390"/>
      <c r="I129" s="390"/>
      <c r="J129" s="390"/>
      <c r="K129" s="390"/>
      <c r="L129" s="390"/>
      <c r="M129" s="391"/>
      <c r="N129" s="250"/>
      <c r="O129" s="251"/>
      <c r="P129" s="251"/>
      <c r="Q129" s="251"/>
      <c r="R129" s="251"/>
      <c r="S129" s="251"/>
      <c r="T129" s="251"/>
      <c r="U129" s="251"/>
      <c r="V129" s="252"/>
      <c r="W129" s="188"/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90"/>
      <c r="AP129" s="416"/>
      <c r="AQ129" s="404"/>
      <c r="AR129" s="404"/>
      <c r="AS129" s="404"/>
      <c r="AT129" s="404"/>
      <c r="AU129" s="404"/>
      <c r="AV129" s="404"/>
      <c r="AW129" s="404"/>
      <c r="AX129" s="404"/>
      <c r="AY129" s="404"/>
      <c r="AZ129" s="404"/>
      <c r="BA129" s="404"/>
      <c r="BB129" s="404"/>
      <c r="BC129" s="404"/>
      <c r="BD129" s="404"/>
      <c r="BE129" s="404"/>
      <c r="BF129" s="404"/>
      <c r="BG129" s="404"/>
      <c r="BH129" s="417"/>
      <c r="BI129" s="70"/>
      <c r="BJ129" s="61"/>
      <c r="BK129" s="333"/>
      <c r="BL129" s="333"/>
      <c r="BM129" s="333"/>
      <c r="BN129" s="333"/>
      <c r="BO129" s="333"/>
      <c r="BP129" s="198" t="s">
        <v>38</v>
      </c>
      <c r="BQ129" s="335"/>
      <c r="BR129" s="335"/>
      <c r="BS129" s="61"/>
      <c r="BT129" s="409"/>
      <c r="BU129" s="410"/>
      <c r="BV129" s="410"/>
      <c r="BW129" s="411"/>
      <c r="BX129" s="292"/>
      <c r="BY129" s="196"/>
      <c r="BZ129" s="196"/>
      <c r="CA129" s="233"/>
      <c r="CB129" s="196"/>
      <c r="CC129" s="196"/>
      <c r="CD129" s="196"/>
      <c r="CE129" s="398"/>
      <c r="CF129" s="266"/>
      <c r="CG129" s="267"/>
      <c r="CH129" s="267"/>
      <c r="CI129" s="268"/>
    </row>
    <row r="130" spans="5:97" ht="8.15" customHeight="1">
      <c r="E130" s="339"/>
      <c r="F130" s="340"/>
      <c r="G130" s="389"/>
      <c r="H130" s="390"/>
      <c r="I130" s="390"/>
      <c r="J130" s="390"/>
      <c r="K130" s="390"/>
      <c r="L130" s="390"/>
      <c r="M130" s="391"/>
      <c r="N130" s="250"/>
      <c r="O130" s="251"/>
      <c r="P130" s="251"/>
      <c r="Q130" s="251"/>
      <c r="R130" s="251"/>
      <c r="S130" s="251"/>
      <c r="T130" s="251"/>
      <c r="U130" s="251"/>
      <c r="V130" s="252"/>
      <c r="W130" s="188"/>
      <c r="X130" s="189"/>
      <c r="Y130" s="189"/>
      <c r="Z130" s="189"/>
      <c r="AA130" s="189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90"/>
      <c r="AP130" s="416"/>
      <c r="AQ130" s="404"/>
      <c r="AR130" s="404"/>
      <c r="AS130" s="404"/>
      <c r="AT130" s="404"/>
      <c r="AU130" s="404"/>
      <c r="AV130" s="404"/>
      <c r="AW130" s="404"/>
      <c r="AX130" s="404"/>
      <c r="AY130" s="404"/>
      <c r="AZ130" s="404"/>
      <c r="BA130" s="404"/>
      <c r="BB130" s="404"/>
      <c r="BC130" s="404"/>
      <c r="BD130" s="404"/>
      <c r="BE130" s="404"/>
      <c r="BF130" s="404"/>
      <c r="BG130" s="404"/>
      <c r="BH130" s="417"/>
      <c r="BI130" s="70"/>
      <c r="BJ130" s="61"/>
      <c r="BK130" s="334"/>
      <c r="BL130" s="334"/>
      <c r="BM130" s="334"/>
      <c r="BN130" s="334"/>
      <c r="BO130" s="334"/>
      <c r="BP130" s="335"/>
      <c r="BQ130" s="335"/>
      <c r="BR130" s="335"/>
      <c r="BS130" s="61"/>
      <c r="BT130" s="409"/>
      <c r="BU130" s="410"/>
      <c r="BV130" s="410"/>
      <c r="BW130" s="411"/>
      <c r="BX130" s="292"/>
      <c r="BY130" s="196"/>
      <c r="BZ130" s="196"/>
      <c r="CA130" s="233"/>
      <c r="CB130" s="196"/>
      <c r="CC130" s="196"/>
      <c r="CD130" s="196"/>
      <c r="CE130" s="398"/>
      <c r="CF130" s="266"/>
      <c r="CG130" s="267"/>
      <c r="CH130" s="267"/>
      <c r="CI130" s="268"/>
    </row>
    <row r="131" spans="5:97" ht="8.15" customHeight="1">
      <c r="E131" s="341"/>
      <c r="F131" s="342"/>
      <c r="G131" s="392"/>
      <c r="H131" s="393"/>
      <c r="I131" s="393"/>
      <c r="J131" s="393"/>
      <c r="K131" s="393"/>
      <c r="L131" s="393"/>
      <c r="M131" s="394"/>
      <c r="N131" s="253"/>
      <c r="O131" s="254"/>
      <c r="P131" s="254"/>
      <c r="Q131" s="254"/>
      <c r="R131" s="254"/>
      <c r="S131" s="254"/>
      <c r="T131" s="254"/>
      <c r="U131" s="254"/>
      <c r="V131" s="255"/>
      <c r="W131" s="226"/>
      <c r="X131" s="227"/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  <c r="AL131" s="227"/>
      <c r="AM131" s="227"/>
      <c r="AN131" s="227"/>
      <c r="AO131" s="228"/>
      <c r="AP131" s="418"/>
      <c r="AQ131" s="405"/>
      <c r="AR131" s="405"/>
      <c r="AS131" s="405"/>
      <c r="AT131" s="405"/>
      <c r="AU131" s="405"/>
      <c r="AV131" s="405"/>
      <c r="AW131" s="405"/>
      <c r="AX131" s="405"/>
      <c r="AY131" s="405"/>
      <c r="AZ131" s="405"/>
      <c r="BA131" s="405"/>
      <c r="BB131" s="405"/>
      <c r="BC131" s="405"/>
      <c r="BD131" s="405"/>
      <c r="BE131" s="405"/>
      <c r="BF131" s="405"/>
      <c r="BG131" s="405"/>
      <c r="BH131" s="419"/>
      <c r="BI131" s="77"/>
      <c r="BJ131" s="78"/>
      <c r="BK131" s="78"/>
      <c r="BL131" s="78"/>
      <c r="BM131" s="78"/>
      <c r="BN131" s="78"/>
      <c r="BO131" s="78"/>
      <c r="BP131" s="78"/>
      <c r="BQ131" s="78"/>
      <c r="BR131" s="78"/>
      <c r="BS131" s="78"/>
      <c r="BT131" s="412"/>
      <c r="BU131" s="413"/>
      <c r="BV131" s="413"/>
      <c r="BW131" s="414"/>
      <c r="BX131" s="396"/>
      <c r="BY131" s="235"/>
      <c r="BZ131" s="235"/>
      <c r="CA131" s="236"/>
      <c r="CB131" s="235"/>
      <c r="CC131" s="235"/>
      <c r="CD131" s="235"/>
      <c r="CE131" s="399"/>
      <c r="CF131" s="280"/>
      <c r="CG131" s="281"/>
      <c r="CH131" s="281"/>
      <c r="CI131" s="282"/>
    </row>
    <row r="132" spans="5:97" ht="8.15" customHeight="1">
      <c r="E132" s="337" t="s">
        <v>53</v>
      </c>
      <c r="F132" s="338"/>
      <c r="G132" s="386" t="s">
        <v>108</v>
      </c>
      <c r="H132" s="387"/>
      <c r="I132" s="387"/>
      <c r="J132" s="387"/>
      <c r="K132" s="387"/>
      <c r="L132" s="387"/>
      <c r="M132" s="388"/>
      <c r="N132" s="247" t="s">
        <v>48</v>
      </c>
      <c r="O132" s="248"/>
      <c r="P132" s="248"/>
      <c r="Q132" s="248"/>
      <c r="R132" s="248"/>
      <c r="S132" s="248"/>
      <c r="T132" s="248"/>
      <c r="U132" s="248"/>
      <c r="V132" s="249"/>
      <c r="W132" s="185" t="s">
        <v>54</v>
      </c>
      <c r="X132" s="186"/>
      <c r="Y132" s="186"/>
      <c r="Z132" s="186"/>
      <c r="AA132" s="186"/>
      <c r="AB132" s="186"/>
      <c r="AC132" s="186"/>
      <c r="AD132" s="186"/>
      <c r="AE132" s="186"/>
      <c r="AF132" s="186"/>
      <c r="AG132" s="186"/>
      <c r="AH132" s="186"/>
      <c r="AI132" s="186"/>
      <c r="AJ132" s="186"/>
      <c r="AK132" s="186"/>
      <c r="AL132" s="186"/>
      <c r="AM132" s="186"/>
      <c r="AN132" s="186"/>
      <c r="AO132" s="187"/>
      <c r="AP132" s="403" t="s">
        <v>50</v>
      </c>
      <c r="AQ132" s="403"/>
      <c r="AR132" s="403"/>
      <c r="AS132" s="403"/>
      <c r="AT132" s="403"/>
      <c r="AU132" s="403"/>
      <c r="AV132" s="403"/>
      <c r="AW132" s="403"/>
      <c r="AX132" s="403"/>
      <c r="AY132" s="403"/>
      <c r="AZ132" s="403"/>
      <c r="BA132" s="403"/>
      <c r="BB132" s="403"/>
      <c r="BC132" s="403"/>
      <c r="BD132" s="403"/>
      <c r="BE132" s="403"/>
      <c r="BF132" s="403"/>
      <c r="BG132" s="403"/>
      <c r="BH132" s="403"/>
      <c r="BI132" s="247" t="s">
        <v>51</v>
      </c>
      <c r="BJ132" s="248"/>
      <c r="BK132" s="248"/>
      <c r="BL132" s="248"/>
      <c r="BM132" s="248"/>
      <c r="BN132" s="248"/>
      <c r="BO132" s="248"/>
      <c r="BP132" s="248"/>
      <c r="BQ132" s="248"/>
      <c r="BR132" s="248"/>
      <c r="BS132" s="249"/>
      <c r="BT132" s="406" t="str">
        <f>IF(BK135="","",IF(BK135&lt;=25,"〇",""))</f>
        <v/>
      </c>
      <c r="BU132" s="407"/>
      <c r="BV132" s="407"/>
      <c r="BW132" s="408"/>
      <c r="BX132" s="303" t="s">
        <v>18</v>
      </c>
      <c r="BY132" s="230"/>
      <c r="BZ132" s="230"/>
      <c r="CA132" s="231"/>
      <c r="CB132" s="230" t="str">
        <f>IF(BK135="","",IF(BK135&gt;25,"〇",""))</f>
        <v/>
      </c>
      <c r="CC132" s="230"/>
      <c r="CD132" s="230"/>
      <c r="CE132" s="397"/>
      <c r="CF132" s="263" t="s">
        <v>55</v>
      </c>
      <c r="CG132" s="264"/>
      <c r="CH132" s="264"/>
      <c r="CI132" s="265"/>
    </row>
    <row r="133" spans="5:97" ht="8.15" customHeight="1">
      <c r="E133" s="339"/>
      <c r="F133" s="340"/>
      <c r="G133" s="389"/>
      <c r="H133" s="390"/>
      <c r="I133" s="390"/>
      <c r="J133" s="390"/>
      <c r="K133" s="390"/>
      <c r="L133" s="390"/>
      <c r="M133" s="391"/>
      <c r="N133" s="250"/>
      <c r="O133" s="251"/>
      <c r="P133" s="251"/>
      <c r="Q133" s="251"/>
      <c r="R133" s="251"/>
      <c r="S133" s="251"/>
      <c r="T133" s="251"/>
      <c r="U133" s="251"/>
      <c r="V133" s="252"/>
      <c r="W133" s="188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90"/>
      <c r="AP133" s="404"/>
      <c r="AQ133" s="404"/>
      <c r="AR133" s="404"/>
      <c r="AS133" s="404"/>
      <c r="AT133" s="404"/>
      <c r="AU133" s="404"/>
      <c r="AV133" s="404"/>
      <c r="AW133" s="404"/>
      <c r="AX133" s="404"/>
      <c r="AY133" s="404"/>
      <c r="AZ133" s="404"/>
      <c r="BA133" s="404"/>
      <c r="BB133" s="404"/>
      <c r="BC133" s="404"/>
      <c r="BD133" s="404"/>
      <c r="BE133" s="404"/>
      <c r="BF133" s="404"/>
      <c r="BG133" s="404"/>
      <c r="BH133" s="404"/>
      <c r="BI133" s="250"/>
      <c r="BJ133" s="251"/>
      <c r="BK133" s="251"/>
      <c r="BL133" s="251"/>
      <c r="BM133" s="251"/>
      <c r="BN133" s="251"/>
      <c r="BO133" s="251"/>
      <c r="BP133" s="251"/>
      <c r="BQ133" s="251"/>
      <c r="BR133" s="251"/>
      <c r="BS133" s="252"/>
      <c r="BT133" s="409"/>
      <c r="BU133" s="410"/>
      <c r="BV133" s="410"/>
      <c r="BW133" s="411"/>
      <c r="BX133" s="292"/>
      <c r="BY133" s="196"/>
      <c r="BZ133" s="196"/>
      <c r="CA133" s="233"/>
      <c r="CB133" s="196"/>
      <c r="CC133" s="196"/>
      <c r="CD133" s="196"/>
      <c r="CE133" s="398"/>
      <c r="CF133" s="266"/>
      <c r="CG133" s="267"/>
      <c r="CH133" s="267"/>
      <c r="CI133" s="268"/>
    </row>
    <row r="134" spans="5:97" ht="8.15" customHeight="1">
      <c r="E134" s="339"/>
      <c r="F134" s="340"/>
      <c r="G134" s="389"/>
      <c r="H134" s="390"/>
      <c r="I134" s="390"/>
      <c r="J134" s="390"/>
      <c r="K134" s="390"/>
      <c r="L134" s="390"/>
      <c r="M134" s="391"/>
      <c r="N134" s="250"/>
      <c r="O134" s="251"/>
      <c r="P134" s="251"/>
      <c r="Q134" s="251"/>
      <c r="R134" s="251"/>
      <c r="S134" s="251"/>
      <c r="T134" s="251"/>
      <c r="U134" s="251"/>
      <c r="V134" s="252"/>
      <c r="W134" s="188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90"/>
      <c r="AP134" s="404"/>
      <c r="AQ134" s="404"/>
      <c r="AR134" s="404"/>
      <c r="AS134" s="404"/>
      <c r="AT134" s="404"/>
      <c r="AU134" s="404"/>
      <c r="AV134" s="404"/>
      <c r="AW134" s="404"/>
      <c r="AX134" s="404"/>
      <c r="AY134" s="404"/>
      <c r="AZ134" s="404"/>
      <c r="BA134" s="404"/>
      <c r="BB134" s="404"/>
      <c r="BC134" s="404"/>
      <c r="BD134" s="404"/>
      <c r="BE134" s="404"/>
      <c r="BF134" s="404"/>
      <c r="BG134" s="404"/>
      <c r="BH134" s="404"/>
      <c r="BI134" s="70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409"/>
      <c r="BU134" s="410"/>
      <c r="BV134" s="410"/>
      <c r="BW134" s="411"/>
      <c r="BX134" s="292"/>
      <c r="BY134" s="196"/>
      <c r="BZ134" s="196"/>
      <c r="CA134" s="233"/>
      <c r="CB134" s="196"/>
      <c r="CC134" s="196"/>
      <c r="CD134" s="196"/>
      <c r="CE134" s="398"/>
      <c r="CF134" s="266"/>
      <c r="CG134" s="267"/>
      <c r="CH134" s="267"/>
      <c r="CI134" s="268"/>
    </row>
    <row r="135" spans="5:97" ht="8.15" customHeight="1">
      <c r="E135" s="339"/>
      <c r="F135" s="340"/>
      <c r="G135" s="389"/>
      <c r="H135" s="390"/>
      <c r="I135" s="390"/>
      <c r="J135" s="390"/>
      <c r="K135" s="390"/>
      <c r="L135" s="390"/>
      <c r="M135" s="391"/>
      <c r="N135" s="250"/>
      <c r="O135" s="251"/>
      <c r="P135" s="251"/>
      <c r="Q135" s="251"/>
      <c r="R135" s="251"/>
      <c r="S135" s="251"/>
      <c r="T135" s="251"/>
      <c r="U135" s="251"/>
      <c r="V135" s="252"/>
      <c r="W135" s="188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90"/>
      <c r="AP135" s="404"/>
      <c r="AQ135" s="404"/>
      <c r="AR135" s="404"/>
      <c r="AS135" s="404"/>
      <c r="AT135" s="404"/>
      <c r="AU135" s="404"/>
      <c r="AV135" s="404"/>
      <c r="AW135" s="404"/>
      <c r="AX135" s="404"/>
      <c r="AY135" s="404"/>
      <c r="AZ135" s="404"/>
      <c r="BA135" s="404"/>
      <c r="BB135" s="404"/>
      <c r="BC135" s="404"/>
      <c r="BD135" s="404"/>
      <c r="BE135" s="404"/>
      <c r="BF135" s="404"/>
      <c r="BG135" s="404"/>
      <c r="BH135" s="404"/>
      <c r="BI135" s="70"/>
      <c r="BJ135" s="61"/>
      <c r="BK135" s="333"/>
      <c r="BL135" s="333"/>
      <c r="BM135" s="333"/>
      <c r="BN135" s="333"/>
      <c r="BO135" s="333"/>
      <c r="BP135" s="198" t="s">
        <v>38</v>
      </c>
      <c r="BQ135" s="335"/>
      <c r="BR135" s="335"/>
      <c r="BS135" s="61"/>
      <c r="BT135" s="409"/>
      <c r="BU135" s="410"/>
      <c r="BV135" s="410"/>
      <c r="BW135" s="411"/>
      <c r="BX135" s="292"/>
      <c r="BY135" s="196"/>
      <c r="BZ135" s="196"/>
      <c r="CA135" s="233"/>
      <c r="CB135" s="196"/>
      <c r="CC135" s="196"/>
      <c r="CD135" s="196"/>
      <c r="CE135" s="398"/>
      <c r="CF135" s="266"/>
      <c r="CG135" s="267"/>
      <c r="CH135" s="267"/>
      <c r="CI135" s="268"/>
    </row>
    <row r="136" spans="5:97" ht="8.15" customHeight="1">
      <c r="E136" s="339"/>
      <c r="F136" s="340"/>
      <c r="G136" s="389"/>
      <c r="H136" s="390"/>
      <c r="I136" s="390"/>
      <c r="J136" s="390"/>
      <c r="K136" s="390"/>
      <c r="L136" s="390"/>
      <c r="M136" s="391"/>
      <c r="N136" s="250"/>
      <c r="O136" s="251"/>
      <c r="P136" s="251"/>
      <c r="Q136" s="251"/>
      <c r="R136" s="251"/>
      <c r="S136" s="251"/>
      <c r="T136" s="251"/>
      <c r="U136" s="251"/>
      <c r="V136" s="252"/>
      <c r="W136" s="188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90"/>
      <c r="AP136" s="404"/>
      <c r="AQ136" s="404"/>
      <c r="AR136" s="404"/>
      <c r="AS136" s="404"/>
      <c r="AT136" s="404"/>
      <c r="AU136" s="404"/>
      <c r="AV136" s="404"/>
      <c r="AW136" s="404"/>
      <c r="AX136" s="404"/>
      <c r="AY136" s="404"/>
      <c r="AZ136" s="404"/>
      <c r="BA136" s="404"/>
      <c r="BB136" s="404"/>
      <c r="BC136" s="404"/>
      <c r="BD136" s="404"/>
      <c r="BE136" s="404"/>
      <c r="BF136" s="404"/>
      <c r="BG136" s="404"/>
      <c r="BH136" s="404"/>
      <c r="BI136" s="70"/>
      <c r="BJ136" s="61"/>
      <c r="BK136" s="334"/>
      <c r="BL136" s="334"/>
      <c r="BM136" s="334"/>
      <c r="BN136" s="334"/>
      <c r="BO136" s="334"/>
      <c r="BP136" s="335"/>
      <c r="BQ136" s="335"/>
      <c r="BR136" s="335"/>
      <c r="BS136" s="61"/>
      <c r="BT136" s="409"/>
      <c r="BU136" s="410"/>
      <c r="BV136" s="410"/>
      <c r="BW136" s="411"/>
      <c r="BX136" s="292"/>
      <c r="BY136" s="196"/>
      <c r="BZ136" s="196"/>
      <c r="CA136" s="233"/>
      <c r="CB136" s="196"/>
      <c r="CC136" s="196"/>
      <c r="CD136" s="196"/>
      <c r="CE136" s="398"/>
      <c r="CF136" s="266"/>
      <c r="CG136" s="267"/>
      <c r="CH136" s="267"/>
      <c r="CI136" s="268"/>
    </row>
    <row r="137" spans="5:97" ht="8.15" customHeight="1">
      <c r="E137" s="341"/>
      <c r="F137" s="342"/>
      <c r="G137" s="392"/>
      <c r="H137" s="393"/>
      <c r="I137" s="393"/>
      <c r="J137" s="393"/>
      <c r="K137" s="393"/>
      <c r="L137" s="393"/>
      <c r="M137" s="394"/>
      <c r="N137" s="253"/>
      <c r="O137" s="254"/>
      <c r="P137" s="254"/>
      <c r="Q137" s="254"/>
      <c r="R137" s="254"/>
      <c r="S137" s="254"/>
      <c r="T137" s="254"/>
      <c r="U137" s="254"/>
      <c r="V137" s="255"/>
      <c r="W137" s="226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27"/>
      <c r="AM137" s="227"/>
      <c r="AN137" s="227"/>
      <c r="AO137" s="228"/>
      <c r="AP137" s="405"/>
      <c r="AQ137" s="405"/>
      <c r="AR137" s="405"/>
      <c r="AS137" s="405"/>
      <c r="AT137" s="405"/>
      <c r="AU137" s="405"/>
      <c r="AV137" s="405"/>
      <c r="AW137" s="405"/>
      <c r="AX137" s="405"/>
      <c r="AY137" s="405"/>
      <c r="AZ137" s="405"/>
      <c r="BA137" s="405"/>
      <c r="BB137" s="405"/>
      <c r="BC137" s="405"/>
      <c r="BD137" s="405"/>
      <c r="BE137" s="405"/>
      <c r="BF137" s="405"/>
      <c r="BG137" s="405"/>
      <c r="BH137" s="405"/>
      <c r="BI137" s="77"/>
      <c r="BJ137" s="78"/>
      <c r="BK137" s="78"/>
      <c r="BL137" s="78"/>
      <c r="BM137" s="78"/>
      <c r="BN137" s="78"/>
      <c r="BO137" s="78"/>
      <c r="BP137" s="78"/>
      <c r="BQ137" s="78"/>
      <c r="BR137" s="78"/>
      <c r="BS137" s="78"/>
      <c r="BT137" s="412"/>
      <c r="BU137" s="413"/>
      <c r="BV137" s="413"/>
      <c r="BW137" s="414"/>
      <c r="BX137" s="396"/>
      <c r="BY137" s="235"/>
      <c r="BZ137" s="235"/>
      <c r="CA137" s="236"/>
      <c r="CB137" s="235"/>
      <c r="CC137" s="235"/>
      <c r="CD137" s="235"/>
      <c r="CE137" s="399"/>
      <c r="CF137" s="280"/>
      <c r="CG137" s="281"/>
      <c r="CH137" s="281"/>
      <c r="CI137" s="282"/>
      <c r="CM137" s="49" t="s">
        <v>199</v>
      </c>
      <c r="CN137" s="16" t="s">
        <v>200</v>
      </c>
      <c r="CO137" s="16" t="s">
        <v>201</v>
      </c>
      <c r="CP137" s="16" t="s">
        <v>202</v>
      </c>
      <c r="CQ137" s="16" t="s">
        <v>203</v>
      </c>
      <c r="CR137" s="16" t="s">
        <v>204</v>
      </c>
      <c r="CS137" s="16" t="s">
        <v>210</v>
      </c>
    </row>
    <row r="138" spans="5:97" ht="8.15" customHeight="1">
      <c r="E138" s="337" t="s">
        <v>56</v>
      </c>
      <c r="F138" s="318"/>
      <c r="G138" s="386" t="s">
        <v>169</v>
      </c>
      <c r="H138" s="387"/>
      <c r="I138" s="387"/>
      <c r="J138" s="387"/>
      <c r="K138" s="387"/>
      <c r="L138" s="387"/>
      <c r="M138" s="388"/>
      <c r="N138" s="451" t="s">
        <v>57</v>
      </c>
      <c r="O138" s="452"/>
      <c r="P138" s="452"/>
      <c r="Q138" s="452"/>
      <c r="R138" s="452"/>
      <c r="S138" s="452"/>
      <c r="T138" s="452"/>
      <c r="U138" s="452"/>
      <c r="V138" s="453"/>
      <c r="W138" s="451" t="s">
        <v>157</v>
      </c>
      <c r="X138" s="452"/>
      <c r="Y138" s="452"/>
      <c r="Z138" s="452"/>
      <c r="AA138" s="452"/>
      <c r="AB138" s="452"/>
      <c r="AC138" s="452"/>
      <c r="AD138" s="452"/>
      <c r="AE138" s="452"/>
      <c r="AF138" s="452"/>
      <c r="AG138" s="452"/>
      <c r="AH138" s="452"/>
      <c r="AI138" s="452"/>
      <c r="AJ138" s="452"/>
      <c r="AK138" s="452"/>
      <c r="AL138" s="452"/>
      <c r="AM138" s="452"/>
      <c r="AN138" s="452"/>
      <c r="AO138" s="453"/>
      <c r="AP138" s="454" t="s">
        <v>85</v>
      </c>
      <c r="AQ138" s="455"/>
      <c r="AR138" s="455"/>
      <c r="AS138" s="455"/>
      <c r="AT138" s="455"/>
      <c r="AU138" s="455"/>
      <c r="AV138" s="455"/>
      <c r="AW138" s="455"/>
      <c r="AX138" s="455"/>
      <c r="AY138" s="455"/>
      <c r="AZ138" s="455"/>
      <c r="BA138" s="455"/>
      <c r="BB138" s="455"/>
      <c r="BC138" s="455"/>
      <c r="BD138" s="455"/>
      <c r="BE138" s="455"/>
      <c r="BF138" s="455"/>
      <c r="BG138" s="455"/>
      <c r="BH138" s="456"/>
      <c r="BI138" s="120"/>
      <c r="BJ138" s="126"/>
      <c r="BK138" s="126"/>
      <c r="BL138" s="126"/>
      <c r="BM138" s="126"/>
      <c r="BN138" s="126"/>
      <c r="BO138" s="126"/>
      <c r="BP138" s="126"/>
      <c r="BQ138" s="126"/>
      <c r="BR138" s="126"/>
      <c r="BS138" s="126"/>
      <c r="BT138" s="459"/>
      <c r="BU138" s="459"/>
      <c r="BV138" s="459"/>
      <c r="BW138" s="460"/>
      <c r="BX138" s="230" t="s">
        <v>18</v>
      </c>
      <c r="BY138" s="238"/>
      <c r="BZ138" s="238"/>
      <c r="CA138" s="239"/>
      <c r="CB138" s="477"/>
      <c r="CC138" s="459"/>
      <c r="CD138" s="459"/>
      <c r="CE138" s="459"/>
      <c r="CF138" s="442" t="s">
        <v>24</v>
      </c>
      <c r="CG138" s="443"/>
      <c r="CH138" s="443"/>
      <c r="CI138" s="444"/>
      <c r="CM138" s="50" t="s">
        <v>11</v>
      </c>
      <c r="CN138" s="14" t="s">
        <v>209</v>
      </c>
      <c r="CO138" s="14" t="s">
        <v>42</v>
      </c>
      <c r="CP138" s="14" t="s">
        <v>156</v>
      </c>
      <c r="CQ138" s="14" t="s">
        <v>69</v>
      </c>
      <c r="CR138" s="14" t="s">
        <v>27</v>
      </c>
      <c r="CS138" s="8" t="s">
        <v>28</v>
      </c>
    </row>
    <row r="139" spans="5:97" ht="8.15" customHeight="1">
      <c r="E139" s="339"/>
      <c r="F139" s="319"/>
      <c r="G139" s="389"/>
      <c r="H139" s="390"/>
      <c r="I139" s="390"/>
      <c r="J139" s="390"/>
      <c r="K139" s="390"/>
      <c r="L139" s="390"/>
      <c r="M139" s="391"/>
      <c r="N139" s="426"/>
      <c r="O139" s="427"/>
      <c r="P139" s="427"/>
      <c r="Q139" s="427"/>
      <c r="R139" s="427"/>
      <c r="S139" s="427"/>
      <c r="T139" s="427"/>
      <c r="U139" s="427"/>
      <c r="V139" s="428"/>
      <c r="W139" s="426"/>
      <c r="X139" s="427"/>
      <c r="Y139" s="427"/>
      <c r="Z139" s="427"/>
      <c r="AA139" s="427"/>
      <c r="AB139" s="427"/>
      <c r="AC139" s="427"/>
      <c r="AD139" s="427"/>
      <c r="AE139" s="427"/>
      <c r="AF139" s="427"/>
      <c r="AG139" s="427"/>
      <c r="AH139" s="427"/>
      <c r="AI139" s="427"/>
      <c r="AJ139" s="427"/>
      <c r="AK139" s="427"/>
      <c r="AL139" s="427"/>
      <c r="AM139" s="427"/>
      <c r="AN139" s="427"/>
      <c r="AO139" s="428"/>
      <c r="AP139" s="457"/>
      <c r="AQ139" s="457"/>
      <c r="AR139" s="457"/>
      <c r="AS139" s="457"/>
      <c r="AT139" s="457"/>
      <c r="AU139" s="457"/>
      <c r="AV139" s="457"/>
      <c r="AW139" s="457"/>
      <c r="AX139" s="457"/>
      <c r="AY139" s="457"/>
      <c r="AZ139" s="457"/>
      <c r="BA139" s="457"/>
      <c r="BB139" s="457"/>
      <c r="BC139" s="457"/>
      <c r="BD139" s="457"/>
      <c r="BE139" s="457"/>
      <c r="BF139" s="457"/>
      <c r="BG139" s="457"/>
      <c r="BH139" s="458"/>
      <c r="BI139" s="100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461"/>
      <c r="BU139" s="461"/>
      <c r="BV139" s="461"/>
      <c r="BW139" s="462"/>
      <c r="BX139" s="196"/>
      <c r="BY139" s="241"/>
      <c r="BZ139" s="241"/>
      <c r="CA139" s="242"/>
      <c r="CB139" s="478"/>
      <c r="CC139" s="461"/>
      <c r="CD139" s="461"/>
      <c r="CE139" s="461"/>
      <c r="CF139" s="445"/>
      <c r="CG139" s="446"/>
      <c r="CH139" s="446"/>
      <c r="CI139" s="447"/>
      <c r="CM139" s="50" t="s">
        <v>192</v>
      </c>
      <c r="CN139" s="14" t="s">
        <v>30</v>
      </c>
      <c r="CO139" s="14" t="s">
        <v>28</v>
      </c>
      <c r="CP139" s="14" t="s">
        <v>216</v>
      </c>
      <c r="CQ139" s="14" t="s">
        <v>216</v>
      </c>
      <c r="CR139" s="14" t="s">
        <v>216</v>
      </c>
      <c r="CS139" s="8" t="s">
        <v>216</v>
      </c>
    </row>
    <row r="140" spans="5:97" ht="8.15" customHeight="1">
      <c r="E140" s="317"/>
      <c r="F140" s="319"/>
      <c r="G140" s="389"/>
      <c r="H140" s="390"/>
      <c r="I140" s="390"/>
      <c r="J140" s="390"/>
      <c r="K140" s="390"/>
      <c r="L140" s="390"/>
      <c r="M140" s="391"/>
      <c r="N140" s="426"/>
      <c r="O140" s="427"/>
      <c r="P140" s="427"/>
      <c r="Q140" s="427"/>
      <c r="R140" s="427"/>
      <c r="S140" s="427"/>
      <c r="T140" s="427"/>
      <c r="U140" s="427"/>
      <c r="V140" s="428"/>
      <c r="W140" s="426"/>
      <c r="X140" s="427"/>
      <c r="Y140" s="427"/>
      <c r="Z140" s="427"/>
      <c r="AA140" s="427"/>
      <c r="AB140" s="427"/>
      <c r="AC140" s="427"/>
      <c r="AD140" s="427"/>
      <c r="AE140" s="427"/>
      <c r="AF140" s="427"/>
      <c r="AG140" s="427"/>
      <c r="AH140" s="427"/>
      <c r="AI140" s="427"/>
      <c r="AJ140" s="427"/>
      <c r="AK140" s="427"/>
      <c r="AL140" s="427"/>
      <c r="AM140" s="427"/>
      <c r="AN140" s="427"/>
      <c r="AO140" s="428"/>
      <c r="AP140" s="457"/>
      <c r="AQ140" s="457"/>
      <c r="AR140" s="457"/>
      <c r="AS140" s="457"/>
      <c r="AT140" s="457"/>
      <c r="AU140" s="457"/>
      <c r="AV140" s="457"/>
      <c r="AW140" s="457"/>
      <c r="AX140" s="457"/>
      <c r="AY140" s="457"/>
      <c r="AZ140" s="457"/>
      <c r="BA140" s="457"/>
      <c r="BB140" s="457"/>
      <c r="BC140" s="457"/>
      <c r="BD140" s="457"/>
      <c r="BE140" s="457"/>
      <c r="BF140" s="457"/>
      <c r="BG140" s="457"/>
      <c r="BH140" s="458"/>
      <c r="BI140" s="100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461"/>
      <c r="BU140" s="461"/>
      <c r="BV140" s="461"/>
      <c r="BW140" s="462"/>
      <c r="BX140" s="241"/>
      <c r="BY140" s="241"/>
      <c r="BZ140" s="241"/>
      <c r="CA140" s="242"/>
      <c r="CB140" s="478"/>
      <c r="CC140" s="461"/>
      <c r="CD140" s="461"/>
      <c r="CE140" s="461"/>
      <c r="CF140" s="445"/>
      <c r="CG140" s="446"/>
      <c r="CH140" s="446"/>
      <c r="CI140" s="447"/>
      <c r="CM140" s="50" t="s">
        <v>193</v>
      </c>
      <c r="CN140" s="14" t="s">
        <v>211</v>
      </c>
      <c r="CO140" s="14" t="s">
        <v>28</v>
      </c>
      <c r="CP140" s="14" t="s">
        <v>216</v>
      </c>
      <c r="CQ140" s="14" t="s">
        <v>216</v>
      </c>
      <c r="CR140" s="14" t="s">
        <v>216</v>
      </c>
      <c r="CS140" s="8" t="s">
        <v>216</v>
      </c>
    </row>
    <row r="141" spans="5:97" ht="8.15" customHeight="1">
      <c r="E141" s="317"/>
      <c r="F141" s="319"/>
      <c r="G141" s="389"/>
      <c r="H141" s="390"/>
      <c r="I141" s="390"/>
      <c r="J141" s="390"/>
      <c r="K141" s="390"/>
      <c r="L141" s="390"/>
      <c r="M141" s="391"/>
      <c r="N141" s="426"/>
      <c r="O141" s="427"/>
      <c r="P141" s="427"/>
      <c r="Q141" s="427"/>
      <c r="R141" s="427"/>
      <c r="S141" s="427"/>
      <c r="T141" s="427"/>
      <c r="U141" s="427"/>
      <c r="V141" s="428"/>
      <c r="W141" s="426"/>
      <c r="X141" s="427"/>
      <c r="Y141" s="427"/>
      <c r="Z141" s="427"/>
      <c r="AA141" s="427"/>
      <c r="AB141" s="427"/>
      <c r="AC141" s="427"/>
      <c r="AD141" s="427"/>
      <c r="AE141" s="427"/>
      <c r="AF141" s="427"/>
      <c r="AG141" s="427"/>
      <c r="AH141" s="427"/>
      <c r="AI141" s="427"/>
      <c r="AJ141" s="427"/>
      <c r="AK141" s="427"/>
      <c r="AL141" s="427"/>
      <c r="AM141" s="427"/>
      <c r="AN141" s="427"/>
      <c r="AO141" s="428"/>
      <c r="AP141" s="457"/>
      <c r="AQ141" s="457"/>
      <c r="AR141" s="457"/>
      <c r="AS141" s="457"/>
      <c r="AT141" s="457"/>
      <c r="AU141" s="457"/>
      <c r="AV141" s="457"/>
      <c r="AW141" s="457"/>
      <c r="AX141" s="457"/>
      <c r="AY141" s="457"/>
      <c r="AZ141" s="457"/>
      <c r="BA141" s="457"/>
      <c r="BB141" s="457"/>
      <c r="BC141" s="457"/>
      <c r="BD141" s="457"/>
      <c r="BE141" s="457"/>
      <c r="BF141" s="457"/>
      <c r="BG141" s="457"/>
      <c r="BH141" s="458"/>
      <c r="BI141" s="127"/>
      <c r="BJ141" s="128"/>
      <c r="BK141" s="128"/>
      <c r="BL141" s="128"/>
      <c r="BM141" s="128"/>
      <c r="BN141" s="128"/>
      <c r="BO141" s="128"/>
      <c r="BP141" s="128"/>
      <c r="BQ141" s="128"/>
      <c r="BR141" s="128"/>
      <c r="BS141" s="128"/>
      <c r="BT141" s="463"/>
      <c r="BU141" s="463"/>
      <c r="BV141" s="463"/>
      <c r="BW141" s="464"/>
      <c r="BX141" s="475"/>
      <c r="BY141" s="475"/>
      <c r="BZ141" s="475"/>
      <c r="CA141" s="476"/>
      <c r="CB141" s="478"/>
      <c r="CC141" s="461"/>
      <c r="CD141" s="461"/>
      <c r="CE141" s="461"/>
      <c r="CF141" s="448"/>
      <c r="CG141" s="449"/>
      <c r="CH141" s="449"/>
      <c r="CI141" s="450"/>
      <c r="CM141" s="50" t="s">
        <v>194</v>
      </c>
      <c r="CN141" s="14" t="s">
        <v>212</v>
      </c>
      <c r="CO141" s="14" t="s">
        <v>28</v>
      </c>
      <c r="CP141" s="14" t="s">
        <v>216</v>
      </c>
      <c r="CQ141" s="14" t="s">
        <v>216</v>
      </c>
      <c r="CR141" s="14" t="s">
        <v>216</v>
      </c>
      <c r="CS141" s="8" t="s">
        <v>216</v>
      </c>
    </row>
    <row r="142" spans="5:97" ht="8.15" customHeight="1">
      <c r="E142" s="317"/>
      <c r="F142" s="319"/>
      <c r="G142" s="389"/>
      <c r="H142" s="390"/>
      <c r="I142" s="390"/>
      <c r="J142" s="390"/>
      <c r="K142" s="390"/>
      <c r="L142" s="390"/>
      <c r="M142" s="391"/>
      <c r="N142" s="420" t="s">
        <v>84</v>
      </c>
      <c r="O142" s="421"/>
      <c r="P142" s="421"/>
      <c r="Q142" s="421"/>
      <c r="R142" s="421"/>
      <c r="S142" s="421"/>
      <c r="T142" s="421"/>
      <c r="U142" s="421"/>
      <c r="V142" s="422"/>
      <c r="W142" s="426" t="s">
        <v>86</v>
      </c>
      <c r="X142" s="427"/>
      <c r="Y142" s="427"/>
      <c r="Z142" s="427"/>
      <c r="AA142" s="427"/>
      <c r="AB142" s="427"/>
      <c r="AC142" s="427"/>
      <c r="AD142" s="427"/>
      <c r="AE142" s="427"/>
      <c r="AF142" s="427"/>
      <c r="AG142" s="427"/>
      <c r="AH142" s="427"/>
      <c r="AI142" s="427"/>
      <c r="AJ142" s="427"/>
      <c r="AK142" s="427"/>
      <c r="AL142" s="427"/>
      <c r="AM142" s="427"/>
      <c r="AN142" s="427"/>
      <c r="AO142" s="428"/>
      <c r="AP142" s="432" t="s">
        <v>87</v>
      </c>
      <c r="AQ142" s="433"/>
      <c r="AR142" s="433"/>
      <c r="AS142" s="433"/>
      <c r="AT142" s="433"/>
      <c r="AU142" s="433"/>
      <c r="AV142" s="433"/>
      <c r="AW142" s="433"/>
      <c r="AX142" s="433"/>
      <c r="AY142" s="433"/>
      <c r="AZ142" s="433"/>
      <c r="BA142" s="433"/>
      <c r="BB142" s="433"/>
      <c r="BC142" s="433"/>
      <c r="BD142" s="433"/>
      <c r="BE142" s="433"/>
      <c r="BF142" s="433"/>
      <c r="BG142" s="433"/>
      <c r="BH142" s="434"/>
      <c r="BI142" s="465" t="s">
        <v>225</v>
      </c>
      <c r="BJ142" s="466"/>
      <c r="BK142" s="466"/>
      <c r="BL142" s="466"/>
      <c r="BM142" s="466"/>
      <c r="BN142" s="467" t="str">
        <f>IF(OR(BI142="",BI142="?"),"",IF(BI142="固定式",675,IF(BI142="可動式",750,"")))</f>
        <v/>
      </c>
      <c r="BO142" s="468"/>
      <c r="BP142" s="468"/>
      <c r="BQ142" s="468"/>
      <c r="BR142" s="470"/>
      <c r="BS142" s="471"/>
      <c r="BT142" s="435" t="str">
        <f>IF(OR(BK144="",BN142=""),"",IF(BK144&gt;=BN142,"○",""))</f>
        <v/>
      </c>
      <c r="BU142" s="436"/>
      <c r="BV142" s="436"/>
      <c r="BW142" s="437"/>
      <c r="BX142" s="436" t="s">
        <v>18</v>
      </c>
      <c r="BY142" s="438"/>
      <c r="BZ142" s="438"/>
      <c r="CA142" s="439"/>
      <c r="CB142" s="440" t="str">
        <f>IF(OR(BK144="",BN142=""),"",(IF(BK144&lt;BN142,"○","")))</f>
        <v/>
      </c>
      <c r="CC142" s="436"/>
      <c r="CD142" s="436"/>
      <c r="CE142" s="441"/>
      <c r="CF142" s="263" t="s">
        <v>52</v>
      </c>
      <c r="CG142" s="264"/>
      <c r="CH142" s="264"/>
      <c r="CI142" s="265"/>
      <c r="CM142" s="50" t="s">
        <v>195</v>
      </c>
      <c r="CN142" s="14" t="s">
        <v>41</v>
      </c>
      <c r="CO142" s="14" t="s">
        <v>42</v>
      </c>
      <c r="CP142" s="14" t="s">
        <v>48</v>
      </c>
      <c r="CQ142" s="14" t="s">
        <v>216</v>
      </c>
      <c r="CR142" s="14" t="s">
        <v>216</v>
      </c>
      <c r="CS142" s="8" t="s">
        <v>216</v>
      </c>
    </row>
    <row r="143" spans="5:97" ht="8.15" customHeight="1">
      <c r="E143" s="317"/>
      <c r="F143" s="319"/>
      <c r="G143" s="389"/>
      <c r="H143" s="390"/>
      <c r="I143" s="390"/>
      <c r="J143" s="390"/>
      <c r="K143" s="390"/>
      <c r="L143" s="390"/>
      <c r="M143" s="391"/>
      <c r="N143" s="420"/>
      <c r="O143" s="421"/>
      <c r="P143" s="421"/>
      <c r="Q143" s="421"/>
      <c r="R143" s="421"/>
      <c r="S143" s="421"/>
      <c r="T143" s="421"/>
      <c r="U143" s="421"/>
      <c r="V143" s="422"/>
      <c r="W143" s="426"/>
      <c r="X143" s="427"/>
      <c r="Y143" s="427"/>
      <c r="Z143" s="427"/>
      <c r="AA143" s="427"/>
      <c r="AB143" s="427"/>
      <c r="AC143" s="427"/>
      <c r="AD143" s="427"/>
      <c r="AE143" s="427"/>
      <c r="AF143" s="427"/>
      <c r="AG143" s="427"/>
      <c r="AH143" s="427"/>
      <c r="AI143" s="427"/>
      <c r="AJ143" s="427"/>
      <c r="AK143" s="427"/>
      <c r="AL143" s="427"/>
      <c r="AM143" s="427"/>
      <c r="AN143" s="427"/>
      <c r="AO143" s="428"/>
      <c r="AP143" s="416"/>
      <c r="AQ143" s="404"/>
      <c r="AR143" s="404"/>
      <c r="AS143" s="404"/>
      <c r="AT143" s="404"/>
      <c r="AU143" s="404"/>
      <c r="AV143" s="404"/>
      <c r="AW143" s="404"/>
      <c r="AX143" s="404"/>
      <c r="AY143" s="404"/>
      <c r="AZ143" s="404"/>
      <c r="BA143" s="404"/>
      <c r="BB143" s="404"/>
      <c r="BC143" s="404"/>
      <c r="BD143" s="404"/>
      <c r="BE143" s="404"/>
      <c r="BF143" s="404"/>
      <c r="BG143" s="404"/>
      <c r="BH143" s="417"/>
      <c r="BI143" s="372"/>
      <c r="BJ143" s="275"/>
      <c r="BK143" s="275"/>
      <c r="BL143" s="275"/>
      <c r="BM143" s="275"/>
      <c r="BN143" s="469"/>
      <c r="BO143" s="469"/>
      <c r="BP143" s="469"/>
      <c r="BQ143" s="469"/>
      <c r="BR143" s="472"/>
      <c r="BS143" s="473"/>
      <c r="BT143" s="232"/>
      <c r="BU143" s="196"/>
      <c r="BV143" s="196"/>
      <c r="BW143" s="233"/>
      <c r="BX143" s="241"/>
      <c r="BY143" s="241"/>
      <c r="BZ143" s="241"/>
      <c r="CA143" s="242"/>
      <c r="CB143" s="292"/>
      <c r="CC143" s="196"/>
      <c r="CD143" s="196"/>
      <c r="CE143" s="398"/>
      <c r="CF143" s="266"/>
      <c r="CG143" s="267"/>
      <c r="CH143" s="267"/>
      <c r="CI143" s="268"/>
      <c r="CM143" s="50" t="s">
        <v>196</v>
      </c>
      <c r="CN143" s="14" t="s">
        <v>47</v>
      </c>
      <c r="CO143" s="14" t="s">
        <v>48</v>
      </c>
      <c r="CP143" s="14" t="s">
        <v>216</v>
      </c>
      <c r="CQ143" s="14" t="s">
        <v>216</v>
      </c>
      <c r="CR143" s="14" t="s">
        <v>216</v>
      </c>
      <c r="CS143" s="8" t="s">
        <v>216</v>
      </c>
    </row>
    <row r="144" spans="5:97" ht="8.15" customHeight="1">
      <c r="E144" s="317"/>
      <c r="F144" s="319"/>
      <c r="G144" s="389"/>
      <c r="H144" s="390"/>
      <c r="I144" s="390"/>
      <c r="J144" s="390"/>
      <c r="K144" s="390"/>
      <c r="L144" s="390"/>
      <c r="M144" s="391"/>
      <c r="N144" s="420"/>
      <c r="O144" s="421"/>
      <c r="P144" s="421"/>
      <c r="Q144" s="421"/>
      <c r="R144" s="421"/>
      <c r="S144" s="421"/>
      <c r="T144" s="421"/>
      <c r="U144" s="421"/>
      <c r="V144" s="422"/>
      <c r="W144" s="426"/>
      <c r="X144" s="427"/>
      <c r="Y144" s="427"/>
      <c r="Z144" s="427"/>
      <c r="AA144" s="427"/>
      <c r="AB144" s="427"/>
      <c r="AC144" s="427"/>
      <c r="AD144" s="427"/>
      <c r="AE144" s="427"/>
      <c r="AF144" s="427"/>
      <c r="AG144" s="427"/>
      <c r="AH144" s="427"/>
      <c r="AI144" s="427"/>
      <c r="AJ144" s="427"/>
      <c r="AK144" s="427"/>
      <c r="AL144" s="427"/>
      <c r="AM144" s="427"/>
      <c r="AN144" s="427"/>
      <c r="AO144" s="428"/>
      <c r="AP144" s="416"/>
      <c r="AQ144" s="404"/>
      <c r="AR144" s="404"/>
      <c r="AS144" s="404"/>
      <c r="AT144" s="404"/>
      <c r="AU144" s="404"/>
      <c r="AV144" s="404"/>
      <c r="AW144" s="404"/>
      <c r="AX144" s="404"/>
      <c r="AY144" s="404"/>
      <c r="AZ144" s="404"/>
      <c r="BA144" s="404"/>
      <c r="BB144" s="404"/>
      <c r="BC144" s="404"/>
      <c r="BD144" s="404"/>
      <c r="BE144" s="404"/>
      <c r="BF144" s="404"/>
      <c r="BG144" s="404"/>
      <c r="BH144" s="417"/>
      <c r="BI144" s="91"/>
      <c r="BJ144" s="91"/>
      <c r="BK144" s="481"/>
      <c r="BL144" s="481"/>
      <c r="BM144" s="481"/>
      <c r="BN144" s="481"/>
      <c r="BO144" s="481"/>
      <c r="BP144" s="198" t="s">
        <v>38</v>
      </c>
      <c r="BQ144" s="335"/>
      <c r="BR144" s="335"/>
      <c r="BS144" s="59"/>
      <c r="BT144" s="232"/>
      <c r="BU144" s="196"/>
      <c r="BV144" s="196"/>
      <c r="BW144" s="233"/>
      <c r="BX144" s="241"/>
      <c r="BY144" s="241"/>
      <c r="BZ144" s="241"/>
      <c r="CA144" s="242"/>
      <c r="CB144" s="292"/>
      <c r="CC144" s="196"/>
      <c r="CD144" s="196"/>
      <c r="CE144" s="398"/>
      <c r="CF144" s="266"/>
      <c r="CG144" s="267"/>
      <c r="CH144" s="267"/>
      <c r="CI144" s="268"/>
      <c r="CM144" s="50" t="s">
        <v>197</v>
      </c>
      <c r="CN144" s="14" t="s">
        <v>213</v>
      </c>
      <c r="CO144" s="14" t="s">
        <v>48</v>
      </c>
      <c r="CP144" s="14" t="s">
        <v>216</v>
      </c>
      <c r="CQ144" s="14" t="s">
        <v>216</v>
      </c>
      <c r="CR144" s="14" t="s">
        <v>216</v>
      </c>
      <c r="CS144" s="8" t="s">
        <v>216</v>
      </c>
    </row>
    <row r="145" spans="5:97" ht="8.15" customHeight="1">
      <c r="E145" s="317"/>
      <c r="F145" s="319"/>
      <c r="G145" s="389"/>
      <c r="H145" s="390"/>
      <c r="I145" s="390"/>
      <c r="J145" s="390"/>
      <c r="K145" s="390"/>
      <c r="L145" s="390"/>
      <c r="M145" s="391"/>
      <c r="N145" s="420"/>
      <c r="O145" s="421"/>
      <c r="P145" s="421"/>
      <c r="Q145" s="421"/>
      <c r="R145" s="421"/>
      <c r="S145" s="421"/>
      <c r="T145" s="421"/>
      <c r="U145" s="421"/>
      <c r="V145" s="422"/>
      <c r="W145" s="426"/>
      <c r="X145" s="427"/>
      <c r="Y145" s="427"/>
      <c r="Z145" s="427"/>
      <c r="AA145" s="427"/>
      <c r="AB145" s="427"/>
      <c r="AC145" s="427"/>
      <c r="AD145" s="427"/>
      <c r="AE145" s="427"/>
      <c r="AF145" s="427"/>
      <c r="AG145" s="427"/>
      <c r="AH145" s="427"/>
      <c r="AI145" s="427"/>
      <c r="AJ145" s="427"/>
      <c r="AK145" s="427"/>
      <c r="AL145" s="427"/>
      <c r="AM145" s="427"/>
      <c r="AN145" s="427"/>
      <c r="AO145" s="428"/>
      <c r="AP145" s="416"/>
      <c r="AQ145" s="404"/>
      <c r="AR145" s="404"/>
      <c r="AS145" s="404"/>
      <c r="AT145" s="404"/>
      <c r="AU145" s="404"/>
      <c r="AV145" s="404"/>
      <c r="AW145" s="404"/>
      <c r="AX145" s="404"/>
      <c r="AY145" s="404"/>
      <c r="AZ145" s="404"/>
      <c r="BA145" s="404"/>
      <c r="BB145" s="404"/>
      <c r="BC145" s="404"/>
      <c r="BD145" s="404"/>
      <c r="BE145" s="404"/>
      <c r="BF145" s="404"/>
      <c r="BG145" s="404"/>
      <c r="BH145" s="417"/>
      <c r="BI145" s="100"/>
      <c r="BJ145" s="53"/>
      <c r="BK145" s="482"/>
      <c r="BL145" s="482"/>
      <c r="BM145" s="482"/>
      <c r="BN145" s="482"/>
      <c r="BO145" s="482"/>
      <c r="BP145" s="335"/>
      <c r="BQ145" s="335"/>
      <c r="BR145" s="335"/>
      <c r="BS145" s="59"/>
      <c r="BT145" s="232"/>
      <c r="BU145" s="196"/>
      <c r="BV145" s="196"/>
      <c r="BW145" s="233"/>
      <c r="BX145" s="241"/>
      <c r="BY145" s="241"/>
      <c r="BZ145" s="241"/>
      <c r="CA145" s="242"/>
      <c r="CB145" s="292"/>
      <c r="CC145" s="196"/>
      <c r="CD145" s="196"/>
      <c r="CE145" s="398"/>
      <c r="CF145" s="266"/>
      <c r="CG145" s="267"/>
      <c r="CH145" s="267"/>
      <c r="CI145" s="268"/>
      <c r="CM145" s="50" t="s">
        <v>198</v>
      </c>
      <c r="CN145" s="14" t="s">
        <v>214</v>
      </c>
      <c r="CO145" s="14" t="s">
        <v>215</v>
      </c>
      <c r="CP145" s="14" t="s">
        <v>84</v>
      </c>
      <c r="CQ145" s="14" t="s">
        <v>216</v>
      </c>
      <c r="CR145" s="14" t="s">
        <v>216</v>
      </c>
      <c r="CS145" s="8" t="s">
        <v>216</v>
      </c>
    </row>
    <row r="146" spans="5:97" ht="8.15" customHeight="1">
      <c r="E146" s="479"/>
      <c r="F146" s="480"/>
      <c r="G146" s="392"/>
      <c r="H146" s="393"/>
      <c r="I146" s="393"/>
      <c r="J146" s="393"/>
      <c r="K146" s="393"/>
      <c r="L146" s="393"/>
      <c r="M146" s="394"/>
      <c r="N146" s="423"/>
      <c r="O146" s="424"/>
      <c r="P146" s="424"/>
      <c r="Q146" s="424"/>
      <c r="R146" s="424"/>
      <c r="S146" s="424"/>
      <c r="T146" s="424"/>
      <c r="U146" s="424"/>
      <c r="V146" s="425"/>
      <c r="W146" s="429"/>
      <c r="X146" s="430"/>
      <c r="Y146" s="430"/>
      <c r="Z146" s="430"/>
      <c r="AA146" s="430"/>
      <c r="AB146" s="430"/>
      <c r="AC146" s="430"/>
      <c r="AD146" s="430"/>
      <c r="AE146" s="430"/>
      <c r="AF146" s="430"/>
      <c r="AG146" s="430"/>
      <c r="AH146" s="430"/>
      <c r="AI146" s="430"/>
      <c r="AJ146" s="430"/>
      <c r="AK146" s="430"/>
      <c r="AL146" s="430"/>
      <c r="AM146" s="430"/>
      <c r="AN146" s="430"/>
      <c r="AO146" s="431"/>
      <c r="AP146" s="418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19"/>
      <c r="BI146" s="129"/>
      <c r="BJ146" s="84"/>
      <c r="BK146" s="84"/>
      <c r="BL146" s="84"/>
      <c r="BM146" s="84"/>
      <c r="BN146" s="84"/>
      <c r="BO146" s="84"/>
      <c r="BP146" s="84"/>
      <c r="BQ146" s="84"/>
      <c r="BR146" s="84"/>
      <c r="BS146" s="84"/>
      <c r="BT146" s="234"/>
      <c r="BU146" s="235"/>
      <c r="BV146" s="235"/>
      <c r="BW146" s="236"/>
      <c r="BX146" s="244"/>
      <c r="BY146" s="244"/>
      <c r="BZ146" s="244"/>
      <c r="CA146" s="245"/>
      <c r="CB146" s="396"/>
      <c r="CC146" s="235"/>
      <c r="CD146" s="235"/>
      <c r="CE146" s="399"/>
      <c r="CF146" s="280"/>
      <c r="CG146" s="281"/>
      <c r="CH146" s="281"/>
      <c r="CI146" s="282"/>
      <c r="CM146" s="47"/>
    </row>
    <row r="147" spans="5:97" ht="8.15" customHeight="1">
      <c r="E147" s="185" t="s">
        <v>58</v>
      </c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  <c r="BF147" s="186"/>
      <c r="BG147" s="186"/>
      <c r="BH147" s="186"/>
      <c r="BI147" s="186"/>
      <c r="BJ147" s="186"/>
      <c r="BK147" s="186"/>
      <c r="BL147" s="186"/>
      <c r="BM147" s="186"/>
      <c r="BN147" s="186"/>
      <c r="BO147" s="186"/>
      <c r="BP147" s="186"/>
      <c r="BQ147" s="186"/>
      <c r="BR147" s="186"/>
      <c r="BS147" s="186"/>
      <c r="BT147" s="186"/>
      <c r="BU147" s="186"/>
      <c r="BV147" s="186"/>
      <c r="BW147" s="186"/>
      <c r="BX147" s="186"/>
      <c r="BY147" s="186"/>
      <c r="BZ147" s="186"/>
      <c r="CA147" s="186"/>
      <c r="CB147" s="186"/>
      <c r="CC147" s="186"/>
      <c r="CD147" s="186"/>
      <c r="CE147" s="187"/>
      <c r="CF147" s="21"/>
      <c r="CG147" s="21"/>
      <c r="CH147" s="21"/>
      <c r="CM147" s="47"/>
    </row>
    <row r="148" spans="5:97" ht="8.15" customHeight="1">
      <c r="E148" s="188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  <c r="AU148" s="189"/>
      <c r="AV148" s="189"/>
      <c r="AW148" s="189"/>
      <c r="AX148" s="189"/>
      <c r="AY148" s="189"/>
      <c r="AZ148" s="189"/>
      <c r="BA148" s="189"/>
      <c r="BB148" s="189"/>
      <c r="BC148" s="189"/>
      <c r="BD148" s="189"/>
      <c r="BE148" s="189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189"/>
      <c r="BQ148" s="189"/>
      <c r="BR148" s="189"/>
      <c r="BS148" s="189"/>
      <c r="BT148" s="189"/>
      <c r="BU148" s="189"/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90"/>
      <c r="CM148" s="47"/>
      <c r="CN148" s="48" t="s">
        <v>205</v>
      </c>
      <c r="CO148" s="48" t="s">
        <v>206</v>
      </c>
      <c r="CP148" s="48" t="s">
        <v>207</v>
      </c>
      <c r="CQ148" s="48" t="s">
        <v>208</v>
      </c>
    </row>
    <row r="149" spans="5:97" ht="8.15" customHeight="1">
      <c r="E149" s="188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  <c r="AU149" s="189"/>
      <c r="AV149" s="189"/>
      <c r="AW149" s="189"/>
      <c r="AX149" s="189"/>
      <c r="AY149" s="189"/>
      <c r="AZ149" s="189"/>
      <c r="BA149" s="189"/>
      <c r="BB149" s="189"/>
      <c r="BC149" s="189"/>
      <c r="BD149" s="189"/>
      <c r="BE149" s="189"/>
      <c r="BF149" s="189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89"/>
      <c r="BQ149" s="189"/>
      <c r="BR149" s="189"/>
      <c r="BS149" s="189"/>
      <c r="BT149" s="189"/>
      <c r="BU149" s="189"/>
      <c r="BV149" s="189"/>
      <c r="BW149" s="189"/>
      <c r="BX149" s="189"/>
      <c r="BY149" s="189"/>
      <c r="BZ149" s="189"/>
      <c r="CA149" s="189"/>
      <c r="CB149" s="189"/>
      <c r="CC149" s="189"/>
      <c r="CD149" s="189"/>
      <c r="CE149" s="190"/>
      <c r="CM149" s="47"/>
      <c r="CN149" s="48"/>
      <c r="CO149" s="48"/>
      <c r="CP149" s="48"/>
      <c r="CQ149" s="48"/>
    </row>
    <row r="150" spans="5:97" ht="8.15" customHeight="1">
      <c r="E150" s="188"/>
      <c r="F150" s="189"/>
      <c r="G150" s="189"/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9"/>
      <c r="AA150" s="189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  <c r="AU150" s="189"/>
      <c r="AV150" s="189"/>
      <c r="AW150" s="189"/>
      <c r="AX150" s="189"/>
      <c r="AY150" s="189"/>
      <c r="AZ150" s="189"/>
      <c r="BA150" s="189"/>
      <c r="BB150" s="189"/>
      <c r="BC150" s="189"/>
      <c r="BD150" s="189"/>
      <c r="BE150" s="189"/>
      <c r="BF150" s="189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89"/>
      <c r="BQ150" s="189"/>
      <c r="BR150" s="189"/>
      <c r="BS150" s="189"/>
      <c r="BT150" s="189"/>
      <c r="BU150" s="189"/>
      <c r="BV150" s="189"/>
      <c r="BW150" s="189"/>
      <c r="BX150" s="189"/>
      <c r="BY150" s="189"/>
      <c r="BZ150" s="189"/>
      <c r="CA150" s="189"/>
      <c r="CB150" s="189"/>
      <c r="CC150" s="189"/>
      <c r="CD150" s="189"/>
      <c r="CE150" s="190"/>
      <c r="CM150" s="47"/>
      <c r="CN150" s="51" t="str">
        <f>IFERROR(IF(VLOOKUP($E159,CM138:CS145,3,0)="なし","",VLOOKUP($E159,CM138:CS145,3,0)),"")</f>
        <v/>
      </c>
      <c r="CO150" s="51" t="str">
        <f>IFERROR(IF(VLOOKUP($E161,CM138:CS145,3,0)="なし","",VLOOKUP($E161,CM138:CS145,3,0)),"")</f>
        <v/>
      </c>
      <c r="CP150" s="51" t="str">
        <f>IFERROR(IF(VLOOKUP($E163,CM138:CS145,3,0)="なし","",VLOOKUP($E163,CM138:CS145,3,0)),"")</f>
        <v/>
      </c>
      <c r="CQ150" s="51" t="str">
        <f>IFERROR(IF(VLOOKUP($E165,CM138:CS145,3,0)="なし","",VLOOKUP($E165,CM138:CS145,3,0)),"")</f>
        <v/>
      </c>
    </row>
    <row r="151" spans="5:97" ht="8.15" customHeight="1">
      <c r="E151" s="226"/>
      <c r="F151" s="227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  <c r="AL151" s="227"/>
      <c r="AM151" s="227"/>
      <c r="AN151" s="227"/>
      <c r="AO151" s="227"/>
      <c r="AP151" s="227"/>
      <c r="AQ151" s="227"/>
      <c r="AR151" s="227"/>
      <c r="AS151" s="227"/>
      <c r="AT151" s="227"/>
      <c r="AU151" s="227"/>
      <c r="AV151" s="227"/>
      <c r="AW151" s="227"/>
      <c r="AX151" s="227"/>
      <c r="AY151" s="227"/>
      <c r="AZ151" s="227"/>
      <c r="BA151" s="227"/>
      <c r="BB151" s="227"/>
      <c r="BC151" s="227"/>
      <c r="BD151" s="227"/>
      <c r="BE151" s="227"/>
      <c r="BF151" s="227"/>
      <c r="BG151" s="227"/>
      <c r="BH151" s="227"/>
      <c r="BI151" s="227"/>
      <c r="BJ151" s="227"/>
      <c r="BK151" s="227"/>
      <c r="BL151" s="227"/>
      <c r="BM151" s="227"/>
      <c r="BN151" s="227"/>
      <c r="BO151" s="227"/>
      <c r="BP151" s="227"/>
      <c r="BQ151" s="227"/>
      <c r="BR151" s="227"/>
      <c r="BS151" s="227"/>
      <c r="BT151" s="227"/>
      <c r="BU151" s="227"/>
      <c r="BV151" s="227"/>
      <c r="BW151" s="227"/>
      <c r="BX151" s="227"/>
      <c r="BY151" s="227"/>
      <c r="BZ151" s="227"/>
      <c r="CA151" s="227"/>
      <c r="CB151" s="227"/>
      <c r="CC151" s="227"/>
      <c r="CD151" s="227"/>
      <c r="CE151" s="228"/>
      <c r="CM151" s="47"/>
      <c r="CN151" s="51" t="str">
        <f>IFERROR(IF(VLOOKUP($E159,CM138:CS145,4,0)="なし","",VLOOKUP($E159,CM138:CS145,4,0)),"")</f>
        <v/>
      </c>
      <c r="CO151" s="51" t="str">
        <f>IFERROR(IF(VLOOKUP($E161,CM138:CS145,4,0)="なし","",VLOOKUP($E161,CM138:CS145,4,0)),"")</f>
        <v/>
      </c>
      <c r="CP151" s="51" t="str">
        <f>IFERROR(IF(VLOOKUP($E163,CM138:CS145,4,0)="なし","",VLOOKUP($E163,CM138:CS145,4,0)),"")</f>
        <v/>
      </c>
      <c r="CQ151" s="51" t="str">
        <f>IFERROR(IF(VLOOKUP($E165,CM138:CS145,4,0)="なし","",VLOOKUP($E165,CM138:CS145,4,0)),"")</f>
        <v/>
      </c>
    </row>
    <row r="152" spans="5:97" ht="8.15" customHeight="1">
      <c r="E152" s="181" t="s">
        <v>59</v>
      </c>
      <c r="F152" s="181"/>
      <c r="G152" s="181"/>
      <c r="H152" s="181"/>
      <c r="I152" s="181"/>
      <c r="J152" s="18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61"/>
      <c r="BH152" s="61"/>
      <c r="BI152" s="61"/>
      <c r="BJ152" s="61"/>
      <c r="BK152" s="61"/>
      <c r="BL152" s="61"/>
      <c r="BM152" s="61"/>
      <c r="BN152" s="61"/>
      <c r="BO152" s="61"/>
      <c r="BP152" s="61"/>
      <c r="BQ152" s="61"/>
      <c r="BR152" s="61"/>
      <c r="BS152" s="61"/>
      <c r="BT152" s="61"/>
      <c r="BU152" s="61"/>
      <c r="BV152" s="61"/>
      <c r="BW152" s="61"/>
      <c r="BX152" s="61"/>
      <c r="BY152" s="61"/>
      <c r="BZ152" s="61"/>
      <c r="CA152" s="61"/>
      <c r="CB152" s="61"/>
      <c r="CC152" s="61"/>
      <c r="CD152" s="61"/>
      <c r="CE152" s="61"/>
      <c r="CJ152" s="5"/>
      <c r="CK152" s="11"/>
      <c r="CL152" s="11"/>
      <c r="CM152" s="47"/>
      <c r="CN152" s="51" t="str">
        <f>IFERROR(IF(VLOOKUP($E159,CM138:CS145,5,0)="なし","",VLOOKUP($E159,CM138:CS145,5,0)),"")</f>
        <v/>
      </c>
      <c r="CO152" s="51" t="str">
        <f>IFERROR(IF(VLOOKUP($E161,CM138:CS145,5,0)="なし","",VLOOKUP($E161,CM138:CS145,5,0)),"")</f>
        <v/>
      </c>
      <c r="CP152" s="51" t="str">
        <f>IFERROR(IF(VLOOKUP($E163,CM138:CS145,5,0)="なし","",VLOOKUP($E163,CM138:CS145,5,0)),"")</f>
        <v/>
      </c>
      <c r="CQ152" s="51" t="str">
        <f>IFERROR(IF(VLOOKUP($E165,CM138:CS145,5,0)="なし","",VLOOKUP($E165,CM138:CS145,5,0)),"")</f>
        <v/>
      </c>
    </row>
    <row r="153" spans="5:97" ht="8.15" customHeight="1">
      <c r="E153" s="183"/>
      <c r="F153" s="183"/>
      <c r="G153" s="183"/>
      <c r="H153" s="183"/>
      <c r="I153" s="183"/>
      <c r="J153" s="183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  <c r="BD153" s="61"/>
      <c r="BE153" s="61"/>
      <c r="BF153" s="61"/>
      <c r="BG153" s="61"/>
      <c r="BH153" s="61"/>
      <c r="BI153" s="61"/>
      <c r="BJ153" s="61"/>
      <c r="BK153" s="61"/>
      <c r="BL153" s="61"/>
      <c r="BM153" s="61"/>
      <c r="BN153" s="61"/>
      <c r="BO153" s="61"/>
      <c r="BP153" s="61"/>
      <c r="BQ153" s="61"/>
      <c r="BR153" s="61"/>
      <c r="BS153" s="61"/>
      <c r="BT153" s="61"/>
      <c r="BU153" s="61"/>
      <c r="BV153" s="61"/>
      <c r="BW153" s="61"/>
      <c r="BX153" s="61"/>
      <c r="BY153" s="61"/>
      <c r="BZ153" s="61"/>
      <c r="CA153" s="61"/>
      <c r="CB153" s="61"/>
      <c r="CC153" s="61"/>
      <c r="CD153" s="61"/>
      <c r="CE153" s="61"/>
      <c r="CJ153" s="5"/>
      <c r="CK153" s="11"/>
      <c r="CL153" s="11"/>
      <c r="CM153" s="47"/>
      <c r="CN153" s="51" t="str">
        <f>IFERROR(IF(VLOOKUP($E159,CM138:CS145,6,0)="なし","",VLOOKUP($E159,CM138:CS145,6,0)),"")</f>
        <v/>
      </c>
      <c r="CO153" s="51" t="str">
        <f>IFERROR(IF(VLOOKUP($E161,CM138:CS145,6,0)="なし","",VLOOKUP($E161,CM138:CS145,6,0)),"")</f>
        <v/>
      </c>
      <c r="CP153" s="51" t="str">
        <f>IFERROR(IF(VLOOKUP($E163,CM138:CS145,6,0)="なし","",VLOOKUP($E163,CM138:CS145,6,0)),"")</f>
        <v/>
      </c>
      <c r="CQ153" s="51" t="str">
        <f>IFERROR(IF(VLOOKUP($E165,CM138:CS145,6,0)="なし","",VLOOKUP($E165,CM138:CS145,6,0)),"")</f>
        <v/>
      </c>
    </row>
    <row r="154" spans="5:97" ht="8.15" customHeight="1">
      <c r="E154" s="194"/>
      <c r="F154" s="194"/>
      <c r="G154" s="194"/>
      <c r="H154" s="194"/>
      <c r="I154" s="194"/>
      <c r="J154" s="194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J154" s="5"/>
      <c r="CK154" s="11"/>
      <c r="CL154" s="11"/>
      <c r="CM154" s="47"/>
      <c r="CN154" s="51" t="str">
        <f>IFERROR(IF(VLOOKUP($E159,CM138:CS145,7,0)="なし","",VLOOKUP($E159,CM138:CS145,7,0)),"")</f>
        <v/>
      </c>
      <c r="CO154" s="51" t="str">
        <f>IFERROR(IF(VLOOKUP($E161,CM138:CS145,7,0)="なし","",VLOOKUP($E161,CM138:CS145,7,0)),"")</f>
        <v/>
      </c>
      <c r="CP154" s="51" t="str">
        <f>IFERROR(IF(VLOOKUP($E163,CM138:CS145,7,0)="なし","",VLOOKUP($E163,CM138:CS145,7,0)),"")</f>
        <v/>
      </c>
      <c r="CQ154" s="51" t="str">
        <f>IFERROR(IF(VLOOKUP($E165,CM138:CS145,7,0)="なし","",VLOOKUP($E165,CM138:CS145,7,0)),"")</f>
        <v/>
      </c>
    </row>
    <row r="155" spans="5:97" ht="8.15" customHeight="1">
      <c r="E155" s="474" t="s">
        <v>60</v>
      </c>
      <c r="F155" s="474"/>
      <c r="G155" s="474"/>
      <c r="H155" s="191" t="s">
        <v>2</v>
      </c>
      <c r="I155" s="181"/>
      <c r="J155" s="181"/>
      <c r="K155" s="181"/>
      <c r="L155" s="181"/>
      <c r="M155" s="181"/>
      <c r="N155" s="181"/>
      <c r="O155" s="181"/>
      <c r="P155" s="182"/>
      <c r="Q155" s="191" t="s">
        <v>3</v>
      </c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474" t="s">
        <v>61</v>
      </c>
      <c r="AG155" s="474"/>
      <c r="AH155" s="474"/>
      <c r="AI155" s="474"/>
      <c r="AJ155" s="474"/>
      <c r="AK155" s="474"/>
      <c r="AL155" s="474"/>
      <c r="AM155" s="474"/>
      <c r="AN155" s="474"/>
      <c r="AO155" s="474"/>
      <c r="AP155" s="474"/>
      <c r="AQ155" s="474"/>
      <c r="AR155" s="474"/>
      <c r="AS155" s="474"/>
      <c r="AT155" s="474"/>
      <c r="AU155" s="474"/>
      <c r="AV155" s="474"/>
      <c r="AW155" s="474"/>
      <c r="AX155" s="474"/>
      <c r="AY155" s="474"/>
      <c r="AZ155" s="474"/>
      <c r="BA155" s="474"/>
      <c r="BB155" s="474"/>
      <c r="BC155" s="474"/>
      <c r="BD155" s="191" t="s">
        <v>62</v>
      </c>
      <c r="BE155" s="181"/>
      <c r="BF155" s="181"/>
      <c r="BG155" s="181"/>
      <c r="BH155" s="181"/>
      <c r="BI155" s="181"/>
      <c r="BJ155" s="181"/>
      <c r="BK155" s="181"/>
      <c r="BL155" s="181"/>
      <c r="BM155" s="181"/>
      <c r="BN155" s="181"/>
      <c r="BO155" s="181"/>
      <c r="BP155" s="181"/>
      <c r="BQ155" s="181"/>
      <c r="BR155" s="181"/>
      <c r="BS155" s="181"/>
      <c r="BT155" s="181"/>
      <c r="BU155" s="181"/>
      <c r="BV155" s="181"/>
      <c r="BW155" s="181"/>
      <c r="BX155" s="181"/>
      <c r="BY155" s="182"/>
      <c r="BZ155" s="386" t="s">
        <v>63</v>
      </c>
      <c r="CA155" s="387"/>
      <c r="CB155" s="387"/>
      <c r="CC155" s="387"/>
      <c r="CD155" s="387"/>
      <c r="CE155" s="388"/>
      <c r="CJ155" s="3"/>
      <c r="CK155" s="13"/>
      <c r="CL155" s="11"/>
      <c r="CM155" s="47"/>
    </row>
    <row r="156" spans="5:97" ht="8.15" customHeight="1">
      <c r="E156" s="474"/>
      <c r="F156" s="474"/>
      <c r="G156" s="474"/>
      <c r="H156" s="192"/>
      <c r="I156" s="183"/>
      <c r="J156" s="183"/>
      <c r="K156" s="183"/>
      <c r="L156" s="183"/>
      <c r="M156" s="183"/>
      <c r="N156" s="183"/>
      <c r="O156" s="183"/>
      <c r="P156" s="184"/>
      <c r="Q156" s="192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474"/>
      <c r="AG156" s="474"/>
      <c r="AH156" s="474"/>
      <c r="AI156" s="474"/>
      <c r="AJ156" s="474"/>
      <c r="AK156" s="474"/>
      <c r="AL156" s="474"/>
      <c r="AM156" s="474"/>
      <c r="AN156" s="474"/>
      <c r="AO156" s="474"/>
      <c r="AP156" s="474"/>
      <c r="AQ156" s="474"/>
      <c r="AR156" s="474"/>
      <c r="AS156" s="474"/>
      <c r="AT156" s="474"/>
      <c r="AU156" s="474"/>
      <c r="AV156" s="474"/>
      <c r="AW156" s="474"/>
      <c r="AX156" s="474"/>
      <c r="AY156" s="474"/>
      <c r="AZ156" s="474"/>
      <c r="BA156" s="474"/>
      <c r="BB156" s="474"/>
      <c r="BC156" s="474"/>
      <c r="BD156" s="192"/>
      <c r="BE156" s="183"/>
      <c r="BF156" s="183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3"/>
      <c r="BQ156" s="183"/>
      <c r="BR156" s="183"/>
      <c r="BS156" s="183"/>
      <c r="BT156" s="183"/>
      <c r="BU156" s="183"/>
      <c r="BV156" s="183"/>
      <c r="BW156" s="183"/>
      <c r="BX156" s="183"/>
      <c r="BY156" s="184"/>
      <c r="BZ156" s="389"/>
      <c r="CA156" s="390"/>
      <c r="CB156" s="390"/>
      <c r="CC156" s="390"/>
      <c r="CD156" s="390"/>
      <c r="CE156" s="391"/>
      <c r="CJ156" s="5"/>
      <c r="CK156" s="11"/>
      <c r="CL156" s="11"/>
    </row>
    <row r="157" spans="5:97" ht="8.15" customHeight="1">
      <c r="E157" s="474"/>
      <c r="F157" s="474"/>
      <c r="G157" s="474"/>
      <c r="H157" s="192"/>
      <c r="I157" s="183"/>
      <c r="J157" s="183"/>
      <c r="K157" s="183"/>
      <c r="L157" s="183"/>
      <c r="M157" s="183"/>
      <c r="N157" s="183"/>
      <c r="O157" s="183"/>
      <c r="P157" s="184"/>
      <c r="Q157" s="192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474"/>
      <c r="AG157" s="474"/>
      <c r="AH157" s="474"/>
      <c r="AI157" s="474"/>
      <c r="AJ157" s="474"/>
      <c r="AK157" s="474"/>
      <c r="AL157" s="474"/>
      <c r="AM157" s="474"/>
      <c r="AN157" s="474"/>
      <c r="AO157" s="474"/>
      <c r="AP157" s="474"/>
      <c r="AQ157" s="474"/>
      <c r="AR157" s="474"/>
      <c r="AS157" s="474"/>
      <c r="AT157" s="474"/>
      <c r="AU157" s="474"/>
      <c r="AV157" s="474"/>
      <c r="AW157" s="474"/>
      <c r="AX157" s="474"/>
      <c r="AY157" s="474"/>
      <c r="AZ157" s="474"/>
      <c r="BA157" s="474"/>
      <c r="BB157" s="474"/>
      <c r="BC157" s="474"/>
      <c r="BD157" s="192"/>
      <c r="BE157" s="183"/>
      <c r="BF157" s="183"/>
      <c r="BG157" s="183"/>
      <c r="BH157" s="183"/>
      <c r="BI157" s="183"/>
      <c r="BJ157" s="183"/>
      <c r="BK157" s="183"/>
      <c r="BL157" s="183"/>
      <c r="BM157" s="183"/>
      <c r="BN157" s="183"/>
      <c r="BO157" s="183"/>
      <c r="BP157" s="183"/>
      <c r="BQ157" s="183"/>
      <c r="BR157" s="183"/>
      <c r="BS157" s="183"/>
      <c r="BT157" s="183"/>
      <c r="BU157" s="183"/>
      <c r="BV157" s="183"/>
      <c r="BW157" s="183"/>
      <c r="BX157" s="183"/>
      <c r="BY157" s="184"/>
      <c r="BZ157" s="389"/>
      <c r="CA157" s="390"/>
      <c r="CB157" s="390"/>
      <c r="CC157" s="390"/>
      <c r="CD157" s="390"/>
      <c r="CE157" s="391"/>
      <c r="CJ157" s="5"/>
      <c r="CK157" s="11"/>
      <c r="CL157" s="11"/>
    </row>
    <row r="158" spans="5:97" ht="8.15" customHeight="1">
      <c r="E158" s="474"/>
      <c r="F158" s="474"/>
      <c r="G158" s="474"/>
      <c r="H158" s="193"/>
      <c r="I158" s="194"/>
      <c r="J158" s="194"/>
      <c r="K158" s="194"/>
      <c r="L158" s="194"/>
      <c r="M158" s="194"/>
      <c r="N158" s="194"/>
      <c r="O158" s="194"/>
      <c r="P158" s="195"/>
      <c r="Q158" s="193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474"/>
      <c r="AG158" s="474"/>
      <c r="AH158" s="474"/>
      <c r="AI158" s="474"/>
      <c r="AJ158" s="474"/>
      <c r="AK158" s="474"/>
      <c r="AL158" s="474"/>
      <c r="AM158" s="474"/>
      <c r="AN158" s="474"/>
      <c r="AO158" s="474"/>
      <c r="AP158" s="474"/>
      <c r="AQ158" s="474"/>
      <c r="AR158" s="474"/>
      <c r="AS158" s="474"/>
      <c r="AT158" s="474"/>
      <c r="AU158" s="474"/>
      <c r="AV158" s="474"/>
      <c r="AW158" s="474"/>
      <c r="AX158" s="474"/>
      <c r="AY158" s="474"/>
      <c r="AZ158" s="474"/>
      <c r="BA158" s="474"/>
      <c r="BB158" s="474"/>
      <c r="BC158" s="474"/>
      <c r="BD158" s="193"/>
      <c r="BE158" s="194"/>
      <c r="BF158" s="194"/>
      <c r="BG158" s="194"/>
      <c r="BH158" s="194"/>
      <c r="BI158" s="194"/>
      <c r="BJ158" s="194"/>
      <c r="BK158" s="194"/>
      <c r="BL158" s="194"/>
      <c r="BM158" s="194"/>
      <c r="BN158" s="194"/>
      <c r="BO158" s="194"/>
      <c r="BP158" s="194"/>
      <c r="BQ158" s="194"/>
      <c r="BR158" s="194"/>
      <c r="BS158" s="194"/>
      <c r="BT158" s="194"/>
      <c r="BU158" s="194"/>
      <c r="BV158" s="194"/>
      <c r="BW158" s="194"/>
      <c r="BX158" s="194"/>
      <c r="BY158" s="195"/>
      <c r="BZ158" s="392"/>
      <c r="CA158" s="393"/>
      <c r="CB158" s="393"/>
      <c r="CC158" s="393"/>
      <c r="CD158" s="393"/>
      <c r="CE158" s="394"/>
      <c r="CJ158" s="5"/>
      <c r="CK158" s="11"/>
      <c r="CL158" s="11"/>
    </row>
    <row r="159" spans="5:97" ht="8.15" customHeight="1">
      <c r="E159" s="483"/>
      <c r="F159" s="483"/>
      <c r="G159" s="483"/>
      <c r="H159" s="494" t="str">
        <f>(IF(OR($E159="■番号■",$E159=""),"",VLOOKUP($E159,$CM138:$CN145,2,FALSE)))</f>
        <v/>
      </c>
      <c r="I159" s="495"/>
      <c r="J159" s="495"/>
      <c r="K159" s="495"/>
      <c r="L159" s="495"/>
      <c r="M159" s="495"/>
      <c r="N159" s="495"/>
      <c r="O159" s="495"/>
      <c r="P159" s="496"/>
      <c r="Q159" s="490"/>
      <c r="R159" s="500"/>
      <c r="S159" s="500"/>
      <c r="T159" s="500"/>
      <c r="U159" s="500"/>
      <c r="V159" s="500"/>
      <c r="W159" s="500"/>
      <c r="X159" s="500"/>
      <c r="Y159" s="500"/>
      <c r="Z159" s="500"/>
      <c r="AA159" s="500"/>
      <c r="AB159" s="500"/>
      <c r="AC159" s="500"/>
      <c r="AD159" s="500"/>
      <c r="AE159" s="501"/>
      <c r="AF159" s="484"/>
      <c r="AG159" s="484"/>
      <c r="AH159" s="484"/>
      <c r="AI159" s="484"/>
      <c r="AJ159" s="484"/>
      <c r="AK159" s="484"/>
      <c r="AL159" s="484"/>
      <c r="AM159" s="484"/>
      <c r="AN159" s="484"/>
      <c r="AO159" s="484"/>
      <c r="AP159" s="484"/>
      <c r="AQ159" s="484"/>
      <c r="AR159" s="484"/>
      <c r="AS159" s="484"/>
      <c r="AT159" s="484"/>
      <c r="AU159" s="484"/>
      <c r="AV159" s="484"/>
      <c r="AW159" s="484"/>
      <c r="AX159" s="484"/>
      <c r="AY159" s="484"/>
      <c r="AZ159" s="484"/>
      <c r="BA159" s="484"/>
      <c r="BB159" s="484"/>
      <c r="BC159" s="484"/>
      <c r="BD159" s="485"/>
      <c r="BE159" s="485"/>
      <c r="BF159" s="485"/>
      <c r="BG159" s="485"/>
      <c r="BH159" s="485"/>
      <c r="BI159" s="485"/>
      <c r="BJ159" s="485"/>
      <c r="BK159" s="485"/>
      <c r="BL159" s="485"/>
      <c r="BM159" s="485"/>
      <c r="BN159" s="485"/>
      <c r="BO159" s="485"/>
      <c r="BP159" s="485"/>
      <c r="BQ159" s="485"/>
      <c r="BR159" s="485"/>
      <c r="BS159" s="485"/>
      <c r="BT159" s="485"/>
      <c r="BU159" s="485"/>
      <c r="BV159" s="485"/>
      <c r="BW159" s="485"/>
      <c r="BX159" s="485"/>
      <c r="BY159" s="486"/>
      <c r="BZ159" s="489"/>
      <c r="CA159" s="489"/>
      <c r="CB159" s="489"/>
      <c r="CC159" s="489"/>
      <c r="CD159" s="489"/>
      <c r="CE159" s="489"/>
      <c r="CJ159" s="5"/>
      <c r="CK159" s="11"/>
      <c r="CL159" s="11"/>
    </row>
    <row r="160" spans="5:97" ht="8.15" customHeight="1">
      <c r="E160" s="483"/>
      <c r="F160" s="483"/>
      <c r="G160" s="483"/>
      <c r="H160" s="497"/>
      <c r="I160" s="498"/>
      <c r="J160" s="498"/>
      <c r="K160" s="498"/>
      <c r="L160" s="498"/>
      <c r="M160" s="498"/>
      <c r="N160" s="498"/>
      <c r="O160" s="498"/>
      <c r="P160" s="499"/>
      <c r="Q160" s="502"/>
      <c r="R160" s="503"/>
      <c r="S160" s="503"/>
      <c r="T160" s="503"/>
      <c r="U160" s="503"/>
      <c r="V160" s="503"/>
      <c r="W160" s="503"/>
      <c r="X160" s="503"/>
      <c r="Y160" s="503"/>
      <c r="Z160" s="503"/>
      <c r="AA160" s="503"/>
      <c r="AB160" s="503"/>
      <c r="AC160" s="503"/>
      <c r="AD160" s="503"/>
      <c r="AE160" s="504"/>
      <c r="AF160" s="484"/>
      <c r="AG160" s="484"/>
      <c r="AH160" s="484"/>
      <c r="AI160" s="484"/>
      <c r="AJ160" s="484"/>
      <c r="AK160" s="484"/>
      <c r="AL160" s="484"/>
      <c r="AM160" s="484"/>
      <c r="AN160" s="484"/>
      <c r="AO160" s="484"/>
      <c r="AP160" s="484"/>
      <c r="AQ160" s="484"/>
      <c r="AR160" s="484"/>
      <c r="AS160" s="484"/>
      <c r="AT160" s="484"/>
      <c r="AU160" s="484"/>
      <c r="AV160" s="484"/>
      <c r="AW160" s="484"/>
      <c r="AX160" s="484"/>
      <c r="AY160" s="484"/>
      <c r="AZ160" s="484"/>
      <c r="BA160" s="484"/>
      <c r="BB160" s="484"/>
      <c r="BC160" s="484"/>
      <c r="BD160" s="487"/>
      <c r="BE160" s="487"/>
      <c r="BF160" s="487"/>
      <c r="BG160" s="487"/>
      <c r="BH160" s="487"/>
      <c r="BI160" s="487"/>
      <c r="BJ160" s="487"/>
      <c r="BK160" s="487"/>
      <c r="BL160" s="487"/>
      <c r="BM160" s="487"/>
      <c r="BN160" s="487"/>
      <c r="BO160" s="487"/>
      <c r="BP160" s="487"/>
      <c r="BQ160" s="487"/>
      <c r="BR160" s="487"/>
      <c r="BS160" s="487"/>
      <c r="BT160" s="487"/>
      <c r="BU160" s="487"/>
      <c r="BV160" s="487"/>
      <c r="BW160" s="487"/>
      <c r="BX160" s="487"/>
      <c r="BY160" s="488"/>
      <c r="BZ160" s="489"/>
      <c r="CA160" s="489"/>
      <c r="CB160" s="489"/>
      <c r="CC160" s="489"/>
      <c r="CD160" s="489"/>
      <c r="CE160" s="489"/>
    </row>
    <row r="161" spans="4:87" ht="8.15" customHeight="1">
      <c r="E161" s="483"/>
      <c r="F161" s="483"/>
      <c r="G161" s="483"/>
      <c r="H161" s="494" t="str">
        <f>(IF(OR($E161="■番号■",$E161=""),"",VLOOKUP($E161,$CM138:$CN145,2,FALSE)))</f>
        <v/>
      </c>
      <c r="I161" s="495"/>
      <c r="J161" s="495"/>
      <c r="K161" s="495"/>
      <c r="L161" s="495"/>
      <c r="M161" s="495"/>
      <c r="N161" s="495"/>
      <c r="O161" s="495"/>
      <c r="P161" s="496"/>
      <c r="Q161" s="490"/>
      <c r="R161" s="491"/>
      <c r="S161" s="491"/>
      <c r="T161" s="491"/>
      <c r="U161" s="491"/>
      <c r="V161" s="491"/>
      <c r="W161" s="491"/>
      <c r="X161" s="491"/>
      <c r="Y161" s="491"/>
      <c r="Z161" s="491"/>
      <c r="AA161" s="491"/>
      <c r="AB161" s="491"/>
      <c r="AC161" s="491"/>
      <c r="AD161" s="491"/>
      <c r="AE161" s="491"/>
      <c r="AF161" s="484"/>
      <c r="AG161" s="484"/>
      <c r="AH161" s="484"/>
      <c r="AI161" s="484"/>
      <c r="AJ161" s="484"/>
      <c r="AK161" s="484"/>
      <c r="AL161" s="484"/>
      <c r="AM161" s="484"/>
      <c r="AN161" s="484"/>
      <c r="AO161" s="484"/>
      <c r="AP161" s="484"/>
      <c r="AQ161" s="484"/>
      <c r="AR161" s="484"/>
      <c r="AS161" s="484"/>
      <c r="AT161" s="484"/>
      <c r="AU161" s="484"/>
      <c r="AV161" s="484"/>
      <c r="AW161" s="484"/>
      <c r="AX161" s="484"/>
      <c r="AY161" s="484"/>
      <c r="AZ161" s="484"/>
      <c r="BA161" s="484"/>
      <c r="BB161" s="484"/>
      <c r="BC161" s="484"/>
      <c r="BD161" s="485"/>
      <c r="BE161" s="485"/>
      <c r="BF161" s="485"/>
      <c r="BG161" s="485"/>
      <c r="BH161" s="485"/>
      <c r="BI161" s="485"/>
      <c r="BJ161" s="485"/>
      <c r="BK161" s="485"/>
      <c r="BL161" s="485"/>
      <c r="BM161" s="485"/>
      <c r="BN161" s="485"/>
      <c r="BO161" s="485"/>
      <c r="BP161" s="485"/>
      <c r="BQ161" s="485"/>
      <c r="BR161" s="485"/>
      <c r="BS161" s="485"/>
      <c r="BT161" s="485"/>
      <c r="BU161" s="485"/>
      <c r="BV161" s="485"/>
      <c r="BW161" s="485"/>
      <c r="BX161" s="485"/>
      <c r="BY161" s="486"/>
      <c r="BZ161" s="489"/>
      <c r="CA161" s="489"/>
      <c r="CB161" s="489"/>
      <c r="CC161" s="489"/>
      <c r="CD161" s="489"/>
      <c r="CE161" s="489"/>
    </row>
    <row r="162" spans="4:87" ht="8.15" customHeight="1">
      <c r="E162" s="483"/>
      <c r="F162" s="483"/>
      <c r="G162" s="483"/>
      <c r="H162" s="497"/>
      <c r="I162" s="498"/>
      <c r="J162" s="498"/>
      <c r="K162" s="498"/>
      <c r="L162" s="498"/>
      <c r="M162" s="498"/>
      <c r="N162" s="498"/>
      <c r="O162" s="498"/>
      <c r="P162" s="499"/>
      <c r="Q162" s="492"/>
      <c r="R162" s="493"/>
      <c r="S162" s="493"/>
      <c r="T162" s="493"/>
      <c r="U162" s="493"/>
      <c r="V162" s="493"/>
      <c r="W162" s="493"/>
      <c r="X162" s="493"/>
      <c r="Y162" s="493"/>
      <c r="Z162" s="493"/>
      <c r="AA162" s="493"/>
      <c r="AB162" s="493"/>
      <c r="AC162" s="493"/>
      <c r="AD162" s="493"/>
      <c r="AE162" s="493"/>
      <c r="AF162" s="484"/>
      <c r="AG162" s="484"/>
      <c r="AH162" s="484"/>
      <c r="AI162" s="484"/>
      <c r="AJ162" s="484"/>
      <c r="AK162" s="484"/>
      <c r="AL162" s="484"/>
      <c r="AM162" s="484"/>
      <c r="AN162" s="484"/>
      <c r="AO162" s="484"/>
      <c r="AP162" s="484"/>
      <c r="AQ162" s="484"/>
      <c r="AR162" s="484"/>
      <c r="AS162" s="484"/>
      <c r="AT162" s="484"/>
      <c r="AU162" s="484"/>
      <c r="AV162" s="484"/>
      <c r="AW162" s="484"/>
      <c r="AX162" s="484"/>
      <c r="AY162" s="484"/>
      <c r="AZ162" s="484"/>
      <c r="BA162" s="484"/>
      <c r="BB162" s="484"/>
      <c r="BC162" s="484"/>
      <c r="BD162" s="487"/>
      <c r="BE162" s="487"/>
      <c r="BF162" s="487"/>
      <c r="BG162" s="487"/>
      <c r="BH162" s="487"/>
      <c r="BI162" s="487"/>
      <c r="BJ162" s="487"/>
      <c r="BK162" s="487"/>
      <c r="BL162" s="487"/>
      <c r="BM162" s="487"/>
      <c r="BN162" s="487"/>
      <c r="BO162" s="487"/>
      <c r="BP162" s="487"/>
      <c r="BQ162" s="487"/>
      <c r="BR162" s="487"/>
      <c r="BS162" s="487"/>
      <c r="BT162" s="487"/>
      <c r="BU162" s="487"/>
      <c r="BV162" s="487"/>
      <c r="BW162" s="487"/>
      <c r="BX162" s="487"/>
      <c r="BY162" s="488"/>
      <c r="BZ162" s="489"/>
      <c r="CA162" s="489"/>
      <c r="CB162" s="489"/>
      <c r="CC162" s="489"/>
      <c r="CD162" s="489"/>
      <c r="CE162" s="489"/>
    </row>
    <row r="163" spans="4:87" ht="8.15" customHeight="1">
      <c r="E163" s="483"/>
      <c r="F163" s="483"/>
      <c r="G163" s="483"/>
      <c r="H163" s="494" t="str">
        <f>(IF(OR($E163="■番号■",$E163=""),"",VLOOKUP($E163,$CM138:$CN145,2,FALSE)))</f>
        <v/>
      </c>
      <c r="I163" s="495"/>
      <c r="J163" s="495"/>
      <c r="K163" s="495"/>
      <c r="L163" s="495"/>
      <c r="M163" s="495"/>
      <c r="N163" s="495"/>
      <c r="O163" s="495"/>
      <c r="P163" s="496"/>
      <c r="Q163" s="490"/>
      <c r="R163" s="491"/>
      <c r="S163" s="491"/>
      <c r="T163" s="491"/>
      <c r="U163" s="491"/>
      <c r="V163" s="491"/>
      <c r="W163" s="491"/>
      <c r="X163" s="491"/>
      <c r="Y163" s="491"/>
      <c r="Z163" s="491"/>
      <c r="AA163" s="491"/>
      <c r="AB163" s="491"/>
      <c r="AC163" s="491"/>
      <c r="AD163" s="491"/>
      <c r="AE163" s="491"/>
      <c r="AF163" s="484"/>
      <c r="AG163" s="484"/>
      <c r="AH163" s="484"/>
      <c r="AI163" s="484"/>
      <c r="AJ163" s="484"/>
      <c r="AK163" s="484"/>
      <c r="AL163" s="484"/>
      <c r="AM163" s="484"/>
      <c r="AN163" s="484"/>
      <c r="AO163" s="484"/>
      <c r="AP163" s="484"/>
      <c r="AQ163" s="484"/>
      <c r="AR163" s="484"/>
      <c r="AS163" s="484"/>
      <c r="AT163" s="484"/>
      <c r="AU163" s="484"/>
      <c r="AV163" s="484"/>
      <c r="AW163" s="484"/>
      <c r="AX163" s="484"/>
      <c r="AY163" s="484"/>
      <c r="AZ163" s="484"/>
      <c r="BA163" s="484"/>
      <c r="BB163" s="484"/>
      <c r="BC163" s="484"/>
      <c r="BD163" s="485"/>
      <c r="BE163" s="485"/>
      <c r="BF163" s="485"/>
      <c r="BG163" s="485"/>
      <c r="BH163" s="485"/>
      <c r="BI163" s="485"/>
      <c r="BJ163" s="485"/>
      <c r="BK163" s="485"/>
      <c r="BL163" s="485"/>
      <c r="BM163" s="485"/>
      <c r="BN163" s="485"/>
      <c r="BO163" s="485"/>
      <c r="BP163" s="485"/>
      <c r="BQ163" s="485"/>
      <c r="BR163" s="485"/>
      <c r="BS163" s="485"/>
      <c r="BT163" s="485"/>
      <c r="BU163" s="485"/>
      <c r="BV163" s="485"/>
      <c r="BW163" s="485"/>
      <c r="BX163" s="485"/>
      <c r="BY163" s="486"/>
      <c r="BZ163" s="489"/>
      <c r="CA163" s="489"/>
      <c r="CB163" s="489"/>
      <c r="CC163" s="489"/>
      <c r="CD163" s="489"/>
      <c r="CE163" s="489"/>
    </row>
    <row r="164" spans="4:87" ht="8.15" customHeight="1">
      <c r="E164" s="483"/>
      <c r="F164" s="483"/>
      <c r="G164" s="483"/>
      <c r="H164" s="497"/>
      <c r="I164" s="498"/>
      <c r="J164" s="498"/>
      <c r="K164" s="498"/>
      <c r="L164" s="498"/>
      <c r="M164" s="498"/>
      <c r="N164" s="498"/>
      <c r="O164" s="498"/>
      <c r="P164" s="499"/>
      <c r="Q164" s="492"/>
      <c r="R164" s="493"/>
      <c r="S164" s="493"/>
      <c r="T164" s="493"/>
      <c r="U164" s="493"/>
      <c r="V164" s="493"/>
      <c r="W164" s="493"/>
      <c r="X164" s="493"/>
      <c r="Y164" s="493"/>
      <c r="Z164" s="493"/>
      <c r="AA164" s="493"/>
      <c r="AB164" s="493"/>
      <c r="AC164" s="493"/>
      <c r="AD164" s="493"/>
      <c r="AE164" s="493"/>
      <c r="AF164" s="484"/>
      <c r="AG164" s="484"/>
      <c r="AH164" s="484"/>
      <c r="AI164" s="484"/>
      <c r="AJ164" s="484"/>
      <c r="AK164" s="484"/>
      <c r="AL164" s="484"/>
      <c r="AM164" s="484"/>
      <c r="AN164" s="484"/>
      <c r="AO164" s="484"/>
      <c r="AP164" s="484"/>
      <c r="AQ164" s="484"/>
      <c r="AR164" s="484"/>
      <c r="AS164" s="484"/>
      <c r="AT164" s="484"/>
      <c r="AU164" s="484"/>
      <c r="AV164" s="484"/>
      <c r="AW164" s="484"/>
      <c r="AX164" s="484"/>
      <c r="AY164" s="484"/>
      <c r="AZ164" s="484"/>
      <c r="BA164" s="484"/>
      <c r="BB164" s="484"/>
      <c r="BC164" s="484"/>
      <c r="BD164" s="487"/>
      <c r="BE164" s="487"/>
      <c r="BF164" s="487"/>
      <c r="BG164" s="487"/>
      <c r="BH164" s="487"/>
      <c r="BI164" s="487"/>
      <c r="BJ164" s="487"/>
      <c r="BK164" s="487"/>
      <c r="BL164" s="487"/>
      <c r="BM164" s="487"/>
      <c r="BN164" s="487"/>
      <c r="BO164" s="487"/>
      <c r="BP164" s="487"/>
      <c r="BQ164" s="487"/>
      <c r="BR164" s="487"/>
      <c r="BS164" s="487"/>
      <c r="BT164" s="487"/>
      <c r="BU164" s="487"/>
      <c r="BV164" s="487"/>
      <c r="BW164" s="487"/>
      <c r="BX164" s="487"/>
      <c r="BY164" s="488"/>
      <c r="BZ164" s="489"/>
      <c r="CA164" s="489"/>
      <c r="CB164" s="489"/>
      <c r="CC164" s="489"/>
      <c r="CD164" s="489"/>
      <c r="CE164" s="489"/>
    </row>
    <row r="165" spans="4:87" ht="8.15" customHeight="1">
      <c r="E165" s="483"/>
      <c r="F165" s="483"/>
      <c r="G165" s="483"/>
      <c r="H165" s="494" t="str">
        <f>(IF(OR($E165="■番号■",$E165=""),"",VLOOKUP($E165,$CM138:$CN145,2,FALSE)))</f>
        <v/>
      </c>
      <c r="I165" s="495"/>
      <c r="J165" s="495"/>
      <c r="K165" s="495"/>
      <c r="L165" s="495"/>
      <c r="M165" s="495"/>
      <c r="N165" s="495"/>
      <c r="O165" s="495"/>
      <c r="P165" s="496"/>
      <c r="Q165" s="490"/>
      <c r="R165" s="491"/>
      <c r="S165" s="491"/>
      <c r="T165" s="491"/>
      <c r="U165" s="491"/>
      <c r="V165" s="491"/>
      <c r="W165" s="491"/>
      <c r="X165" s="491"/>
      <c r="Y165" s="491"/>
      <c r="Z165" s="491"/>
      <c r="AA165" s="491"/>
      <c r="AB165" s="491"/>
      <c r="AC165" s="491"/>
      <c r="AD165" s="491"/>
      <c r="AE165" s="491"/>
      <c r="AF165" s="484"/>
      <c r="AG165" s="484"/>
      <c r="AH165" s="484"/>
      <c r="AI165" s="484"/>
      <c r="AJ165" s="484"/>
      <c r="AK165" s="484"/>
      <c r="AL165" s="484"/>
      <c r="AM165" s="484"/>
      <c r="AN165" s="484"/>
      <c r="AO165" s="484"/>
      <c r="AP165" s="484"/>
      <c r="AQ165" s="484"/>
      <c r="AR165" s="484"/>
      <c r="AS165" s="484"/>
      <c r="AT165" s="484"/>
      <c r="AU165" s="484"/>
      <c r="AV165" s="484"/>
      <c r="AW165" s="484"/>
      <c r="AX165" s="484"/>
      <c r="AY165" s="484"/>
      <c r="AZ165" s="484"/>
      <c r="BA165" s="484"/>
      <c r="BB165" s="484"/>
      <c r="BC165" s="484"/>
      <c r="BD165" s="485"/>
      <c r="BE165" s="485"/>
      <c r="BF165" s="485"/>
      <c r="BG165" s="485"/>
      <c r="BH165" s="485"/>
      <c r="BI165" s="485"/>
      <c r="BJ165" s="485"/>
      <c r="BK165" s="485"/>
      <c r="BL165" s="485"/>
      <c r="BM165" s="485"/>
      <c r="BN165" s="485"/>
      <c r="BO165" s="485"/>
      <c r="BP165" s="485"/>
      <c r="BQ165" s="485"/>
      <c r="BR165" s="485"/>
      <c r="BS165" s="485"/>
      <c r="BT165" s="485"/>
      <c r="BU165" s="485"/>
      <c r="BV165" s="485"/>
      <c r="BW165" s="485"/>
      <c r="BX165" s="485"/>
      <c r="BY165" s="486"/>
      <c r="BZ165" s="489"/>
      <c r="CA165" s="489"/>
      <c r="CB165" s="489"/>
      <c r="CC165" s="489"/>
      <c r="CD165" s="489"/>
      <c r="CE165" s="489"/>
    </row>
    <row r="166" spans="4:87" ht="8.15" customHeight="1">
      <c r="E166" s="483"/>
      <c r="F166" s="483"/>
      <c r="G166" s="483"/>
      <c r="H166" s="497"/>
      <c r="I166" s="498"/>
      <c r="J166" s="498"/>
      <c r="K166" s="498"/>
      <c r="L166" s="498"/>
      <c r="M166" s="498"/>
      <c r="N166" s="498"/>
      <c r="O166" s="498"/>
      <c r="P166" s="499"/>
      <c r="Q166" s="492"/>
      <c r="R166" s="493"/>
      <c r="S166" s="493"/>
      <c r="T166" s="493"/>
      <c r="U166" s="493"/>
      <c r="V166" s="493"/>
      <c r="W166" s="493"/>
      <c r="X166" s="493"/>
      <c r="Y166" s="493"/>
      <c r="Z166" s="493"/>
      <c r="AA166" s="493"/>
      <c r="AB166" s="493"/>
      <c r="AC166" s="493"/>
      <c r="AD166" s="493"/>
      <c r="AE166" s="493"/>
      <c r="AF166" s="484"/>
      <c r="AG166" s="484"/>
      <c r="AH166" s="484"/>
      <c r="AI166" s="484"/>
      <c r="AJ166" s="484"/>
      <c r="AK166" s="484"/>
      <c r="AL166" s="484"/>
      <c r="AM166" s="484"/>
      <c r="AN166" s="484"/>
      <c r="AO166" s="484"/>
      <c r="AP166" s="484"/>
      <c r="AQ166" s="484"/>
      <c r="AR166" s="484"/>
      <c r="AS166" s="484"/>
      <c r="AT166" s="484"/>
      <c r="AU166" s="484"/>
      <c r="AV166" s="484"/>
      <c r="AW166" s="484"/>
      <c r="AX166" s="484"/>
      <c r="AY166" s="484"/>
      <c r="AZ166" s="484"/>
      <c r="BA166" s="484"/>
      <c r="BB166" s="484"/>
      <c r="BC166" s="484"/>
      <c r="BD166" s="487"/>
      <c r="BE166" s="487"/>
      <c r="BF166" s="487"/>
      <c r="BG166" s="487"/>
      <c r="BH166" s="487"/>
      <c r="BI166" s="487"/>
      <c r="BJ166" s="487"/>
      <c r="BK166" s="487"/>
      <c r="BL166" s="487"/>
      <c r="BM166" s="487"/>
      <c r="BN166" s="487"/>
      <c r="BO166" s="487"/>
      <c r="BP166" s="487"/>
      <c r="BQ166" s="487"/>
      <c r="BR166" s="487"/>
      <c r="BS166" s="487"/>
      <c r="BT166" s="487"/>
      <c r="BU166" s="487"/>
      <c r="BV166" s="487"/>
      <c r="BW166" s="487"/>
      <c r="BX166" s="487"/>
      <c r="BY166" s="488"/>
      <c r="BZ166" s="489"/>
      <c r="CA166" s="489"/>
      <c r="CB166" s="489"/>
      <c r="CC166" s="489"/>
      <c r="CD166" s="489"/>
      <c r="CE166" s="489"/>
    </row>
    <row r="167" spans="4:87" ht="8.15" customHeight="1"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4"/>
      <c r="CD167" s="64"/>
      <c r="CE167" s="64"/>
    </row>
    <row r="168" spans="4:87" ht="8.15" customHeight="1"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I168" s="21"/>
    </row>
    <row r="169" spans="4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4:87" ht="8.15" customHeight="1">
      <c r="D170" s="145"/>
      <c r="E170" s="144"/>
      <c r="F170" s="505"/>
      <c r="G170" s="505"/>
      <c r="H170" s="505"/>
      <c r="I170" s="505"/>
      <c r="J170" s="505"/>
      <c r="K170" s="505"/>
      <c r="L170" s="505"/>
      <c r="M170" s="505"/>
      <c r="N170" s="505"/>
      <c r="O170" s="505"/>
      <c r="P170" s="505"/>
      <c r="Q170" s="505"/>
      <c r="R170" s="505"/>
      <c r="S170" s="505"/>
      <c r="T170" s="505"/>
      <c r="U170" s="505"/>
      <c r="V170" s="505"/>
      <c r="W170" s="505"/>
      <c r="X170" s="505"/>
      <c r="Y170" s="505"/>
      <c r="Z170" s="505"/>
      <c r="AA170" s="505"/>
      <c r="AB170" s="505"/>
      <c r="AC170" s="505"/>
      <c r="AD170" s="505"/>
      <c r="AE170" s="505"/>
      <c r="AF170" s="505"/>
      <c r="AG170" s="505"/>
      <c r="AH170" s="505"/>
      <c r="AI170" s="505"/>
      <c r="AJ170" s="505"/>
      <c r="AK170" s="505"/>
      <c r="AL170" s="505"/>
      <c r="AM170" s="505"/>
      <c r="AN170" s="505"/>
      <c r="AO170" s="505"/>
      <c r="AP170" s="505"/>
      <c r="AQ170" s="505"/>
      <c r="AR170" s="505"/>
      <c r="AS170" s="505"/>
      <c r="AT170" s="505"/>
      <c r="AU170" s="505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4"/>
      <c r="BI170" s="144"/>
      <c r="BJ170" s="144"/>
      <c r="BK170" s="144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4"/>
      <c r="CD170" s="144"/>
      <c r="CE170" s="144"/>
      <c r="CF170" s="147"/>
    </row>
    <row r="171" spans="4:87" ht="8.15" customHeight="1">
      <c r="D171" s="145"/>
      <c r="E171" s="145"/>
      <c r="F171" s="505"/>
      <c r="G171" s="505"/>
      <c r="H171" s="505"/>
      <c r="I171" s="505"/>
      <c r="J171" s="505"/>
      <c r="K171" s="505"/>
      <c r="L171" s="505"/>
      <c r="M171" s="505"/>
      <c r="N171" s="505"/>
      <c r="O171" s="505"/>
      <c r="P171" s="505"/>
      <c r="Q171" s="505"/>
      <c r="R171" s="505"/>
      <c r="S171" s="505"/>
      <c r="T171" s="505"/>
      <c r="U171" s="505"/>
      <c r="V171" s="505"/>
      <c r="W171" s="505"/>
      <c r="X171" s="505"/>
      <c r="Y171" s="505"/>
      <c r="Z171" s="505"/>
      <c r="AA171" s="505"/>
      <c r="AB171" s="505"/>
      <c r="AC171" s="505"/>
      <c r="AD171" s="505"/>
      <c r="AE171" s="505"/>
      <c r="AF171" s="505"/>
      <c r="AG171" s="505"/>
      <c r="AH171" s="505"/>
      <c r="AI171" s="505"/>
      <c r="AJ171" s="505"/>
      <c r="AK171" s="505"/>
      <c r="AL171" s="505"/>
      <c r="AM171" s="505"/>
      <c r="AN171" s="505"/>
      <c r="AO171" s="505"/>
      <c r="AP171" s="505"/>
      <c r="AQ171" s="505"/>
      <c r="AR171" s="505"/>
      <c r="AS171" s="505"/>
      <c r="AT171" s="505"/>
      <c r="AU171" s="50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5"/>
      <c r="BN171" s="145"/>
      <c r="BO171" s="145"/>
      <c r="BP171" s="145"/>
      <c r="BQ171" s="145"/>
      <c r="BR171" s="145"/>
      <c r="BS171" s="145"/>
      <c r="BT171" s="145"/>
      <c r="BU171" s="145"/>
      <c r="BV171" s="145"/>
      <c r="BW171" s="145"/>
      <c r="BX171" s="145"/>
      <c r="BY171" s="145"/>
      <c r="BZ171" s="145"/>
      <c r="CA171" s="145"/>
      <c r="CB171" s="145"/>
      <c r="CC171" s="145"/>
      <c r="CD171" s="145"/>
      <c r="CE171" s="145"/>
      <c r="CF171" s="147"/>
    </row>
    <row r="172" spans="4:87" ht="8.15" customHeight="1">
      <c r="D172" s="145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5"/>
      <c r="T172" s="145"/>
      <c r="U172" s="149"/>
      <c r="V172" s="149"/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49"/>
      <c r="BN172" s="149"/>
      <c r="BO172" s="149"/>
      <c r="BP172" s="149"/>
      <c r="BQ172" s="145"/>
      <c r="BR172" s="145"/>
      <c r="BS172" s="145"/>
      <c r="BT172" s="145"/>
      <c r="BU172" s="145"/>
      <c r="BV172" s="145"/>
      <c r="BW172" s="145"/>
      <c r="BX172" s="145"/>
      <c r="BY172" s="145"/>
      <c r="BZ172" s="145"/>
      <c r="CA172" s="145"/>
      <c r="CB172" s="145"/>
      <c r="CC172" s="145"/>
      <c r="CD172" s="145"/>
      <c r="CE172" s="145"/>
      <c r="CF172" s="147"/>
    </row>
    <row r="173" spans="4:87" ht="8.15" customHeight="1">
      <c r="D173" s="145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5"/>
      <c r="T173" s="145"/>
      <c r="U173" s="149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49"/>
      <c r="BQ173" s="145"/>
      <c r="BR173" s="145"/>
      <c r="BS173" s="145"/>
      <c r="BT173" s="145"/>
      <c r="BU173" s="145"/>
      <c r="BV173" s="145"/>
      <c r="BW173" s="145"/>
      <c r="BX173" s="145"/>
      <c r="BY173" s="145"/>
      <c r="BZ173" s="145"/>
      <c r="CA173" s="145"/>
      <c r="CB173" s="145"/>
      <c r="CC173" s="145"/>
      <c r="CD173" s="145"/>
      <c r="CE173" s="145"/>
      <c r="CF173" s="147"/>
    </row>
    <row r="174" spans="4:87" ht="8.15" customHeight="1">
      <c r="D174" s="145"/>
      <c r="E174" s="150"/>
      <c r="F174" s="150"/>
      <c r="G174" s="150"/>
      <c r="H174" s="150"/>
      <c r="I174" s="150"/>
      <c r="J174" s="150"/>
      <c r="K174" s="150"/>
      <c r="L174" s="151"/>
      <c r="M174" s="152"/>
      <c r="N174" s="152"/>
      <c r="O174" s="152"/>
      <c r="P174" s="152"/>
      <c r="Q174" s="152"/>
      <c r="R174" s="152"/>
      <c r="S174" s="145"/>
      <c r="T174" s="151"/>
      <c r="U174" s="153"/>
      <c r="V174" s="153"/>
      <c r="W174" s="153"/>
      <c r="X174" s="153"/>
      <c r="Y174" s="153"/>
      <c r="Z174" s="153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3"/>
      <c r="AP174" s="153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3"/>
      <c r="BE174" s="153"/>
      <c r="BF174" s="150"/>
      <c r="BG174" s="150"/>
      <c r="BH174" s="150"/>
      <c r="BI174" s="150"/>
      <c r="BJ174" s="150"/>
      <c r="BK174" s="150"/>
      <c r="BL174" s="150"/>
      <c r="BM174" s="150"/>
      <c r="BN174" s="150"/>
      <c r="BO174" s="150"/>
      <c r="BP174" s="150"/>
      <c r="BQ174" s="145"/>
      <c r="BR174" s="145"/>
      <c r="BS174" s="145"/>
      <c r="BT174" s="145"/>
      <c r="BU174" s="145"/>
      <c r="BV174" s="145"/>
      <c r="BW174" s="145"/>
      <c r="BX174" s="145"/>
      <c r="BY174" s="145"/>
      <c r="BZ174" s="145"/>
      <c r="CA174" s="145"/>
      <c r="CB174" s="145"/>
      <c r="CC174" s="145"/>
      <c r="CD174" s="145"/>
      <c r="CE174" s="145"/>
      <c r="CF174" s="147"/>
    </row>
    <row r="175" spans="4:87" ht="8.15" customHeight="1">
      <c r="D175" s="145"/>
      <c r="E175" s="150"/>
      <c r="F175" s="150"/>
      <c r="G175" s="150"/>
      <c r="H175" s="150"/>
      <c r="I175" s="150"/>
      <c r="J175" s="150"/>
      <c r="K175" s="150"/>
      <c r="L175" s="151"/>
      <c r="M175" s="152"/>
      <c r="N175" s="152"/>
      <c r="O175" s="152"/>
      <c r="P175" s="152"/>
      <c r="Q175" s="152"/>
      <c r="R175" s="152"/>
      <c r="S175" s="145"/>
      <c r="T175" s="151"/>
      <c r="U175" s="153"/>
      <c r="V175" s="153"/>
      <c r="W175" s="153"/>
      <c r="X175" s="153"/>
      <c r="Y175" s="153"/>
      <c r="Z175" s="153"/>
      <c r="AA175" s="154"/>
      <c r="AB175" s="154"/>
      <c r="AC175" s="154"/>
      <c r="AD175" s="154"/>
      <c r="AE175" s="154"/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3"/>
      <c r="AP175" s="153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3"/>
      <c r="BE175" s="153"/>
      <c r="BF175" s="156"/>
      <c r="BG175" s="156"/>
      <c r="BH175" s="156"/>
      <c r="BI175" s="156"/>
      <c r="BJ175" s="156"/>
      <c r="BK175" s="156"/>
      <c r="BL175" s="156"/>
      <c r="BM175" s="156"/>
      <c r="BN175" s="156"/>
      <c r="BO175" s="156"/>
      <c r="BP175" s="156"/>
      <c r="BQ175" s="145"/>
      <c r="BR175" s="145"/>
      <c r="BS175" s="145"/>
      <c r="BT175" s="145"/>
      <c r="BU175" s="145"/>
      <c r="BV175" s="145"/>
      <c r="BW175" s="145"/>
      <c r="BX175" s="145"/>
      <c r="BY175" s="145"/>
      <c r="BZ175" s="145"/>
      <c r="CA175" s="145"/>
      <c r="CB175" s="145"/>
      <c r="CC175" s="145"/>
      <c r="CD175" s="145"/>
      <c r="CE175" s="145"/>
      <c r="CF175" s="147"/>
    </row>
    <row r="176" spans="4:87" ht="8.15" customHeight="1">
      <c r="D176" s="145"/>
      <c r="E176" s="150"/>
      <c r="F176" s="150"/>
      <c r="G176" s="150"/>
      <c r="H176" s="150"/>
      <c r="I176" s="150"/>
      <c r="J176" s="150"/>
      <c r="K176" s="150"/>
      <c r="L176" s="151"/>
      <c r="M176" s="152"/>
      <c r="N176" s="152"/>
      <c r="O176" s="152"/>
      <c r="P176" s="152"/>
      <c r="Q176" s="152"/>
      <c r="R176" s="152"/>
      <c r="S176" s="145"/>
      <c r="T176" s="151"/>
      <c r="U176" s="153"/>
      <c r="V176" s="153"/>
      <c r="W176" s="153"/>
      <c r="X176" s="153"/>
      <c r="Y176" s="153"/>
      <c r="Z176" s="153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3"/>
      <c r="AP176" s="153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3"/>
      <c r="BE176" s="153"/>
      <c r="BF176" s="156"/>
      <c r="BG176" s="156"/>
      <c r="BH176" s="156"/>
      <c r="BI176" s="156"/>
      <c r="BJ176" s="156"/>
      <c r="BK176" s="156"/>
      <c r="BL176" s="156"/>
      <c r="BM176" s="156"/>
      <c r="BN176" s="156"/>
      <c r="BO176" s="156"/>
      <c r="BP176" s="156"/>
      <c r="BQ176" s="145"/>
      <c r="BR176" s="145"/>
      <c r="BS176" s="145"/>
      <c r="BT176" s="145"/>
      <c r="BU176" s="145"/>
      <c r="BV176" s="145"/>
      <c r="BW176" s="145"/>
      <c r="BX176" s="145"/>
      <c r="BY176" s="145"/>
      <c r="BZ176" s="145"/>
      <c r="CA176" s="145"/>
      <c r="CB176" s="145"/>
      <c r="CC176" s="145"/>
      <c r="CD176" s="145"/>
      <c r="CE176" s="145"/>
      <c r="CF176" s="147"/>
    </row>
    <row r="177" spans="4:84" ht="8.15" customHeight="1">
      <c r="D177" s="145"/>
      <c r="E177" s="150"/>
      <c r="F177" s="150"/>
      <c r="G177" s="150"/>
      <c r="H177" s="150"/>
      <c r="I177" s="150"/>
      <c r="J177" s="150"/>
      <c r="K177" s="150"/>
      <c r="L177" s="151"/>
      <c r="M177" s="152"/>
      <c r="N177" s="152"/>
      <c r="O177" s="152"/>
      <c r="P177" s="152"/>
      <c r="Q177" s="152"/>
      <c r="R177" s="152"/>
      <c r="S177" s="145"/>
      <c r="T177" s="151"/>
      <c r="U177" s="153"/>
      <c r="V177" s="153"/>
      <c r="W177" s="153"/>
      <c r="X177" s="153"/>
      <c r="Y177" s="153"/>
      <c r="Z177" s="153"/>
      <c r="AA177" s="154"/>
      <c r="AB177" s="154"/>
      <c r="AC177" s="154"/>
      <c r="AD177" s="154"/>
      <c r="AE177" s="154"/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3"/>
      <c r="AP177" s="153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3"/>
      <c r="BE177" s="153"/>
      <c r="BF177" s="156"/>
      <c r="BG177" s="156"/>
      <c r="BH177" s="156"/>
      <c r="BI177" s="156"/>
      <c r="BJ177" s="156"/>
      <c r="BK177" s="156"/>
      <c r="BL177" s="156"/>
      <c r="BM177" s="156"/>
      <c r="BN177" s="156"/>
      <c r="BO177" s="156"/>
      <c r="BP177" s="156"/>
      <c r="BQ177" s="145"/>
      <c r="BR177" s="145"/>
      <c r="BS177" s="145"/>
      <c r="BT177" s="145"/>
      <c r="BU177" s="145"/>
      <c r="BV177" s="145"/>
      <c r="BW177" s="145"/>
      <c r="BX177" s="145"/>
      <c r="BY177" s="145"/>
      <c r="BZ177" s="145"/>
      <c r="CA177" s="145"/>
      <c r="CB177" s="145"/>
      <c r="CC177" s="145"/>
      <c r="CD177" s="145"/>
      <c r="CE177" s="145"/>
      <c r="CF177" s="147"/>
    </row>
    <row r="178" spans="4:84" ht="8.15" customHeight="1">
      <c r="D178" s="145"/>
      <c r="E178" s="150"/>
      <c r="F178" s="150"/>
      <c r="G178" s="150"/>
      <c r="H178" s="150"/>
      <c r="I178" s="150"/>
      <c r="J178" s="150"/>
      <c r="K178" s="150"/>
      <c r="L178" s="151"/>
      <c r="M178" s="152"/>
      <c r="N178" s="152"/>
      <c r="O178" s="152"/>
      <c r="P178" s="152"/>
      <c r="Q178" s="152"/>
      <c r="R178" s="152"/>
      <c r="S178" s="145"/>
      <c r="T178" s="151"/>
      <c r="U178" s="153"/>
      <c r="V178" s="153"/>
      <c r="W178" s="153"/>
      <c r="X178" s="153"/>
      <c r="Y178" s="153"/>
      <c r="Z178" s="153"/>
      <c r="AA178" s="154"/>
      <c r="AB178" s="154"/>
      <c r="AC178" s="154"/>
      <c r="AD178" s="154"/>
      <c r="AE178" s="154"/>
      <c r="AF178" s="154"/>
      <c r="AG178" s="154"/>
      <c r="AH178" s="154"/>
      <c r="AI178" s="154"/>
      <c r="AJ178" s="154"/>
      <c r="AK178" s="154"/>
      <c r="AL178" s="154"/>
      <c r="AM178" s="154"/>
      <c r="AN178" s="154"/>
      <c r="AO178" s="153"/>
      <c r="AP178" s="153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3"/>
      <c r="BE178" s="153"/>
      <c r="BF178" s="156"/>
      <c r="BG178" s="156"/>
      <c r="BH178" s="156"/>
      <c r="BI178" s="156"/>
      <c r="BJ178" s="156"/>
      <c r="BK178" s="156"/>
      <c r="BL178" s="156"/>
      <c r="BM178" s="156"/>
      <c r="BN178" s="156"/>
      <c r="BO178" s="156"/>
      <c r="BP178" s="156"/>
      <c r="BQ178" s="145"/>
      <c r="BR178" s="145"/>
      <c r="BS178" s="145"/>
      <c r="BT178" s="145"/>
      <c r="BU178" s="145"/>
      <c r="BV178" s="145"/>
      <c r="BW178" s="145"/>
      <c r="BX178" s="145"/>
      <c r="BY178" s="145"/>
      <c r="BZ178" s="145"/>
      <c r="CA178" s="145"/>
      <c r="CB178" s="145"/>
      <c r="CC178" s="145"/>
      <c r="CD178" s="145"/>
      <c r="CE178" s="145"/>
      <c r="CF178" s="147"/>
    </row>
    <row r="179" spans="4:84" ht="8.15" customHeight="1">
      <c r="D179" s="145"/>
      <c r="E179" s="150"/>
      <c r="F179" s="150"/>
      <c r="G179" s="150"/>
      <c r="H179" s="150"/>
      <c r="I179" s="150"/>
      <c r="J179" s="150"/>
      <c r="K179" s="150"/>
      <c r="L179" s="151"/>
      <c r="M179" s="152"/>
      <c r="N179" s="152"/>
      <c r="O179" s="152"/>
      <c r="P179" s="152"/>
      <c r="Q179" s="152"/>
      <c r="R179" s="152"/>
      <c r="S179" s="145"/>
      <c r="T179" s="145"/>
      <c r="U179" s="145"/>
      <c r="V179" s="145"/>
      <c r="W179" s="145"/>
      <c r="X179" s="145"/>
      <c r="Y179" s="145"/>
      <c r="Z179" s="145"/>
      <c r="AA179" s="157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0"/>
      <c r="BN179" s="150"/>
      <c r="BO179" s="150"/>
      <c r="BP179" s="150"/>
      <c r="BQ179" s="145"/>
      <c r="BR179" s="145"/>
      <c r="BS179" s="145"/>
      <c r="BT179" s="145"/>
      <c r="BU179" s="145"/>
      <c r="BV179" s="145"/>
      <c r="BW179" s="145"/>
      <c r="BX179" s="145"/>
      <c r="BY179" s="145"/>
      <c r="BZ179" s="145"/>
      <c r="CA179" s="145"/>
      <c r="CB179" s="145"/>
      <c r="CC179" s="145"/>
      <c r="CD179" s="145"/>
      <c r="CE179" s="145"/>
      <c r="CF179" s="147"/>
    </row>
    <row r="180" spans="4:84" ht="8.15" customHeight="1">
      <c r="D180" s="145"/>
      <c r="E180" s="150"/>
      <c r="F180" s="150"/>
      <c r="G180" s="150"/>
      <c r="H180" s="150"/>
      <c r="I180" s="150"/>
      <c r="J180" s="150"/>
      <c r="K180" s="150"/>
      <c r="L180" s="151"/>
      <c r="M180" s="152"/>
      <c r="N180" s="152"/>
      <c r="O180" s="152"/>
      <c r="P180" s="152"/>
      <c r="Q180" s="152"/>
      <c r="R180" s="152"/>
      <c r="S180" s="145"/>
      <c r="T180" s="145"/>
      <c r="U180" s="145"/>
      <c r="V180" s="145"/>
      <c r="W180" s="145"/>
      <c r="X180" s="145"/>
      <c r="Y180" s="145"/>
      <c r="Z180" s="145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9"/>
      <c r="AL180" s="159"/>
      <c r="AM180" s="159"/>
      <c r="AN180" s="159"/>
      <c r="AO180" s="159"/>
      <c r="AP180" s="159"/>
      <c r="AQ180" s="159"/>
      <c r="AR180" s="145"/>
      <c r="AS180" s="145"/>
      <c r="AT180" s="145"/>
      <c r="AU180" s="145"/>
      <c r="AV180" s="145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  <c r="BI180" s="150"/>
      <c r="BJ180" s="150"/>
      <c r="BK180" s="150"/>
      <c r="BL180" s="150"/>
      <c r="BM180" s="150"/>
      <c r="BN180" s="150"/>
      <c r="BO180" s="150"/>
      <c r="BP180" s="150"/>
      <c r="BQ180" s="145"/>
      <c r="BR180" s="145"/>
      <c r="BS180" s="145"/>
      <c r="BT180" s="145"/>
      <c r="BU180" s="145"/>
      <c r="BV180" s="145"/>
      <c r="BW180" s="145"/>
      <c r="BX180" s="145"/>
      <c r="BY180" s="145"/>
      <c r="BZ180" s="145"/>
      <c r="CA180" s="145"/>
      <c r="CB180" s="145"/>
      <c r="CC180" s="145"/>
      <c r="CD180" s="145"/>
      <c r="CE180" s="145"/>
      <c r="CF180" s="147"/>
    </row>
    <row r="181" spans="4:84" ht="8.15" customHeight="1">
      <c r="D181" s="145"/>
      <c r="E181" s="150"/>
      <c r="F181" s="150"/>
      <c r="G181" s="150"/>
      <c r="H181" s="150"/>
      <c r="I181" s="150"/>
      <c r="J181" s="150"/>
      <c r="K181" s="150"/>
      <c r="L181" s="151"/>
      <c r="M181" s="152"/>
      <c r="N181" s="152"/>
      <c r="O181" s="152"/>
      <c r="P181" s="152"/>
      <c r="Q181" s="152"/>
      <c r="R181" s="152"/>
      <c r="S181" s="145"/>
      <c r="T181" s="145"/>
      <c r="U181" s="160"/>
      <c r="V181" s="144"/>
      <c r="W181" s="144"/>
      <c r="X181" s="144"/>
      <c r="Y181" s="144"/>
      <c r="Z181" s="144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45"/>
      <c r="AW181" s="160"/>
      <c r="AX181" s="144"/>
      <c r="AY181" s="144"/>
      <c r="AZ181" s="144"/>
      <c r="BA181" s="144"/>
      <c r="BB181" s="144"/>
      <c r="BC181" s="144"/>
      <c r="BD181" s="144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  <c r="BO181" s="161"/>
      <c r="BP181" s="161"/>
      <c r="BQ181" s="145"/>
      <c r="BR181" s="145"/>
      <c r="BS181" s="145"/>
      <c r="BT181" s="145"/>
      <c r="BU181" s="145"/>
      <c r="BV181" s="145"/>
      <c r="BW181" s="145"/>
      <c r="BX181" s="145"/>
      <c r="BY181" s="145"/>
      <c r="BZ181" s="145"/>
      <c r="CA181" s="145"/>
      <c r="CB181" s="146"/>
      <c r="CC181" s="146"/>
      <c r="CD181" s="146"/>
      <c r="CE181" s="146"/>
      <c r="CF181" s="147"/>
    </row>
    <row r="182" spans="4:84" ht="8.15" customHeight="1">
      <c r="D182" s="145"/>
      <c r="E182" s="150"/>
      <c r="F182" s="150"/>
      <c r="G182" s="150"/>
      <c r="H182" s="150"/>
      <c r="I182" s="150"/>
      <c r="J182" s="150"/>
      <c r="K182" s="150"/>
      <c r="L182" s="151"/>
      <c r="M182" s="152"/>
      <c r="N182" s="152"/>
      <c r="O182" s="152"/>
      <c r="P182" s="152"/>
      <c r="Q182" s="152"/>
      <c r="R182" s="152"/>
      <c r="S182" s="145"/>
      <c r="T182" s="145"/>
      <c r="U182" s="144"/>
      <c r="V182" s="144"/>
      <c r="W182" s="144"/>
      <c r="X182" s="144"/>
      <c r="Y182" s="144"/>
      <c r="Z182" s="144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45"/>
      <c r="AW182" s="144"/>
      <c r="AX182" s="144"/>
      <c r="AY182" s="144"/>
      <c r="AZ182" s="144"/>
      <c r="BA182" s="144"/>
      <c r="BB182" s="144"/>
      <c r="BC182" s="144"/>
      <c r="BD182" s="144"/>
      <c r="BE182" s="150"/>
      <c r="BF182" s="150"/>
      <c r="BG182" s="150"/>
      <c r="BH182" s="150"/>
      <c r="BI182" s="150"/>
      <c r="BJ182" s="150"/>
      <c r="BK182" s="150"/>
      <c r="BL182" s="150"/>
      <c r="BM182" s="150"/>
      <c r="BN182" s="150"/>
      <c r="BO182" s="150"/>
      <c r="BP182" s="150"/>
      <c r="BQ182" s="145"/>
      <c r="BR182" s="145"/>
      <c r="BS182" s="145"/>
      <c r="BT182" s="145"/>
      <c r="BU182" s="145"/>
      <c r="BV182" s="145"/>
      <c r="BW182" s="145"/>
      <c r="BX182" s="145"/>
      <c r="BY182" s="145"/>
      <c r="BZ182" s="145"/>
      <c r="CA182" s="145"/>
      <c r="CB182" s="146"/>
      <c r="CC182" s="146"/>
      <c r="CD182" s="146"/>
      <c r="CE182" s="146"/>
      <c r="CF182" s="147"/>
    </row>
    <row r="183" spans="4:84" ht="8.15" customHeight="1">
      <c r="D183" s="145"/>
      <c r="E183" s="150"/>
      <c r="F183" s="150"/>
      <c r="G183" s="150"/>
      <c r="H183" s="150"/>
      <c r="I183" s="150"/>
      <c r="J183" s="150"/>
      <c r="K183" s="150"/>
      <c r="L183" s="151"/>
      <c r="M183" s="152"/>
      <c r="N183" s="152"/>
      <c r="O183" s="152"/>
      <c r="P183" s="152"/>
      <c r="Q183" s="152"/>
      <c r="R183" s="152"/>
      <c r="S183" s="145"/>
      <c r="T183" s="145"/>
      <c r="U183" s="144"/>
      <c r="V183" s="144"/>
      <c r="W183" s="144"/>
      <c r="X183" s="144"/>
      <c r="Y183" s="144"/>
      <c r="Z183" s="144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45"/>
      <c r="AW183" s="144"/>
      <c r="AX183" s="144"/>
      <c r="AY183" s="144"/>
      <c r="AZ183" s="144"/>
      <c r="BA183" s="144"/>
      <c r="BB183" s="144"/>
      <c r="BC183" s="144"/>
      <c r="BD183" s="144"/>
      <c r="BE183" s="150"/>
      <c r="BF183" s="150"/>
      <c r="BG183" s="150"/>
      <c r="BH183" s="150"/>
      <c r="BI183" s="150"/>
      <c r="BJ183" s="150"/>
      <c r="BK183" s="150"/>
      <c r="BL183" s="150"/>
      <c r="BM183" s="150"/>
      <c r="BN183" s="150"/>
      <c r="BO183" s="150"/>
      <c r="BP183" s="150"/>
      <c r="BQ183" s="145"/>
      <c r="BR183" s="145"/>
      <c r="BS183" s="145"/>
      <c r="BT183" s="145"/>
      <c r="BU183" s="145"/>
      <c r="BV183" s="145"/>
      <c r="BW183" s="145"/>
      <c r="BX183" s="145"/>
      <c r="BY183" s="145"/>
      <c r="BZ183" s="145"/>
      <c r="CA183" s="145"/>
      <c r="CB183" s="146"/>
      <c r="CC183" s="146"/>
      <c r="CD183" s="146"/>
      <c r="CE183" s="146"/>
      <c r="CF183" s="147"/>
    </row>
    <row r="184" spans="4:84" ht="8.15" customHeight="1">
      <c r="D184" s="145"/>
      <c r="E184" s="145"/>
      <c r="F184" s="151"/>
      <c r="G184" s="151"/>
      <c r="H184" s="151"/>
      <c r="I184" s="151"/>
      <c r="J184" s="151"/>
      <c r="K184" s="151"/>
      <c r="L184" s="145"/>
      <c r="M184" s="145"/>
      <c r="N184" s="145"/>
      <c r="O184" s="145"/>
      <c r="P184" s="145"/>
      <c r="Q184" s="151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  <c r="BN184" s="145"/>
      <c r="BO184" s="145"/>
      <c r="BP184" s="145"/>
      <c r="BQ184" s="145"/>
      <c r="BR184" s="145"/>
      <c r="BS184" s="145"/>
      <c r="BT184" s="145"/>
      <c r="BU184" s="145"/>
      <c r="BV184" s="145"/>
      <c r="BW184" s="145"/>
      <c r="BX184" s="145"/>
      <c r="BY184" s="145"/>
      <c r="BZ184" s="145"/>
      <c r="CA184" s="145"/>
      <c r="CB184" s="145"/>
      <c r="CC184" s="145"/>
      <c r="CD184" s="145"/>
      <c r="CE184" s="145"/>
      <c r="CF184" s="147"/>
    </row>
    <row r="185" spans="4:84" ht="8.15" customHeight="1">
      <c r="D185" s="145"/>
      <c r="E185" s="145"/>
      <c r="F185" s="151"/>
      <c r="G185" s="151"/>
      <c r="H185" s="151"/>
      <c r="I185" s="151"/>
      <c r="J185" s="151"/>
      <c r="K185" s="151"/>
      <c r="L185" s="145"/>
      <c r="M185" s="145"/>
      <c r="N185" s="145"/>
      <c r="O185" s="145"/>
      <c r="P185" s="145"/>
      <c r="Q185" s="151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  <c r="BH185" s="145"/>
      <c r="BI185" s="145"/>
      <c r="BJ185" s="145"/>
      <c r="BK185" s="145"/>
      <c r="BL185" s="145"/>
      <c r="BM185" s="145"/>
      <c r="BN185" s="145"/>
      <c r="BO185" s="145"/>
      <c r="BP185" s="145"/>
      <c r="BQ185" s="145"/>
      <c r="BR185" s="145"/>
      <c r="BS185" s="145"/>
      <c r="BT185" s="145"/>
      <c r="BU185" s="145"/>
      <c r="BV185" s="145"/>
      <c r="BW185" s="145"/>
      <c r="BX185" s="145"/>
      <c r="BY185" s="145"/>
      <c r="BZ185" s="145"/>
      <c r="CA185" s="145"/>
      <c r="CB185" s="145"/>
      <c r="CC185" s="145"/>
      <c r="CD185" s="145"/>
      <c r="CE185" s="145"/>
      <c r="CF185" s="147"/>
    </row>
    <row r="186" spans="4:84" ht="8.15" customHeight="1">
      <c r="D186" s="145"/>
      <c r="E186" s="150"/>
      <c r="F186" s="150"/>
      <c r="G186" s="150"/>
      <c r="H186" s="150"/>
      <c r="I186" s="150"/>
      <c r="J186" s="150"/>
      <c r="K186" s="150"/>
      <c r="L186" s="151"/>
      <c r="M186" s="162"/>
      <c r="N186" s="162"/>
      <c r="O186" s="162"/>
      <c r="P186" s="162"/>
      <c r="Q186" s="162"/>
      <c r="R186" s="162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5"/>
      <c r="BN186" s="145"/>
      <c r="BO186" s="145"/>
      <c r="BP186" s="145"/>
      <c r="BQ186" s="145"/>
      <c r="BR186" s="145"/>
      <c r="BS186" s="145"/>
      <c r="BT186" s="145"/>
      <c r="BU186" s="145"/>
      <c r="BV186" s="145"/>
      <c r="BW186" s="145"/>
      <c r="BX186" s="145"/>
      <c r="BY186" s="145"/>
      <c r="BZ186" s="145"/>
      <c r="CA186" s="145"/>
      <c r="CB186" s="145"/>
      <c r="CC186" s="145"/>
      <c r="CD186" s="145"/>
      <c r="CE186" s="145"/>
      <c r="CF186" s="147"/>
    </row>
    <row r="187" spans="4:84" ht="8.15" customHeight="1">
      <c r="D187" s="145"/>
      <c r="E187" s="150"/>
      <c r="F187" s="150"/>
      <c r="G187" s="150"/>
      <c r="H187" s="150"/>
      <c r="I187" s="150"/>
      <c r="J187" s="150"/>
      <c r="K187" s="150"/>
      <c r="L187" s="151"/>
      <c r="M187" s="162"/>
      <c r="N187" s="162"/>
      <c r="O187" s="162"/>
      <c r="P187" s="162"/>
      <c r="Q187" s="162"/>
      <c r="R187" s="162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5"/>
      <c r="BN187" s="145"/>
      <c r="BO187" s="145"/>
      <c r="BP187" s="145"/>
      <c r="BQ187" s="145"/>
      <c r="BR187" s="145"/>
      <c r="BS187" s="145"/>
      <c r="BT187" s="145"/>
      <c r="BU187" s="145"/>
      <c r="BV187" s="145"/>
      <c r="BW187" s="145"/>
      <c r="BX187" s="145"/>
      <c r="BY187" s="145"/>
      <c r="BZ187" s="145"/>
      <c r="CA187" s="145"/>
      <c r="CB187" s="145"/>
      <c r="CC187" s="145"/>
      <c r="CD187" s="145"/>
      <c r="CE187" s="145"/>
      <c r="CF187" s="147"/>
    </row>
    <row r="188" spans="4:84" ht="8.15" customHeight="1">
      <c r="D188" s="145"/>
      <c r="E188" s="150"/>
      <c r="F188" s="150"/>
      <c r="G188" s="150"/>
      <c r="H188" s="150"/>
      <c r="I188" s="150"/>
      <c r="J188" s="150"/>
      <c r="K188" s="150"/>
      <c r="L188" s="151"/>
      <c r="M188" s="162"/>
      <c r="N188" s="162"/>
      <c r="O188" s="162"/>
      <c r="P188" s="162"/>
      <c r="Q188" s="162"/>
      <c r="R188" s="162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5"/>
      <c r="BN188" s="145"/>
      <c r="BO188" s="145"/>
      <c r="BP188" s="145"/>
      <c r="BQ188" s="145"/>
      <c r="BR188" s="145"/>
      <c r="BS188" s="145"/>
      <c r="BT188" s="145"/>
      <c r="BU188" s="145"/>
      <c r="BV188" s="145"/>
      <c r="BW188" s="145"/>
      <c r="BX188" s="145"/>
      <c r="BY188" s="145"/>
      <c r="BZ188" s="145"/>
      <c r="CA188" s="145"/>
      <c r="CB188" s="145"/>
      <c r="CC188" s="145"/>
      <c r="CD188" s="145"/>
      <c r="CE188" s="145"/>
      <c r="CF188" s="147"/>
    </row>
    <row r="189" spans="4:84" ht="8.15" customHeight="1">
      <c r="D189" s="145"/>
      <c r="E189" s="150"/>
      <c r="F189" s="150"/>
      <c r="G189" s="150"/>
      <c r="H189" s="150"/>
      <c r="I189" s="150"/>
      <c r="J189" s="150"/>
      <c r="K189" s="150"/>
      <c r="L189" s="151"/>
      <c r="M189" s="162"/>
      <c r="N189" s="162"/>
      <c r="O189" s="162"/>
      <c r="P189" s="162"/>
      <c r="Q189" s="162"/>
      <c r="R189" s="162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5"/>
      <c r="BN189" s="145"/>
      <c r="BO189" s="145"/>
      <c r="BP189" s="145"/>
      <c r="BQ189" s="145"/>
      <c r="BR189" s="145"/>
      <c r="BS189" s="145"/>
      <c r="BT189" s="145"/>
      <c r="BU189" s="145"/>
      <c r="BV189" s="145"/>
      <c r="BW189" s="145"/>
      <c r="BX189" s="145"/>
      <c r="BY189" s="145"/>
      <c r="BZ189" s="145"/>
      <c r="CA189" s="145"/>
      <c r="CB189" s="145"/>
      <c r="CC189" s="145"/>
      <c r="CD189" s="145"/>
      <c r="CE189" s="145"/>
      <c r="CF189" s="147"/>
    </row>
    <row r="190" spans="4:84" ht="8.15" customHeight="1">
      <c r="D190" s="145"/>
      <c r="E190" s="150"/>
      <c r="F190" s="150"/>
      <c r="G190" s="150"/>
      <c r="H190" s="150"/>
      <c r="I190" s="150"/>
      <c r="J190" s="150"/>
      <c r="K190" s="150"/>
      <c r="L190" s="151"/>
      <c r="M190" s="162"/>
      <c r="N190" s="162"/>
      <c r="O190" s="162"/>
      <c r="P190" s="162"/>
      <c r="Q190" s="162"/>
      <c r="R190" s="162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5"/>
      <c r="BN190" s="145"/>
      <c r="BO190" s="145"/>
      <c r="BP190" s="145"/>
      <c r="BQ190" s="145"/>
      <c r="BR190" s="145"/>
      <c r="BS190" s="145"/>
      <c r="BT190" s="145"/>
      <c r="BU190" s="145"/>
      <c r="BV190" s="145"/>
      <c r="BW190" s="145"/>
      <c r="BX190" s="145"/>
      <c r="BY190" s="145"/>
      <c r="BZ190" s="145"/>
      <c r="CA190" s="145"/>
      <c r="CB190" s="145"/>
      <c r="CC190" s="145"/>
      <c r="CD190" s="145"/>
      <c r="CE190" s="145"/>
      <c r="CF190" s="147"/>
    </row>
    <row r="191" spans="4:84" ht="8.15" customHeight="1">
      <c r="D191" s="145"/>
      <c r="E191" s="150"/>
      <c r="F191" s="150"/>
      <c r="G191" s="150"/>
      <c r="H191" s="150"/>
      <c r="I191" s="150"/>
      <c r="J191" s="150"/>
      <c r="K191" s="150"/>
      <c r="L191" s="151"/>
      <c r="M191" s="162"/>
      <c r="N191" s="162"/>
      <c r="O191" s="162"/>
      <c r="P191" s="162"/>
      <c r="Q191" s="162"/>
      <c r="R191" s="162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5"/>
      <c r="BN191" s="145"/>
      <c r="BO191" s="145"/>
      <c r="BP191" s="145"/>
      <c r="BQ191" s="145"/>
      <c r="BR191" s="145"/>
      <c r="BS191" s="145"/>
      <c r="BT191" s="145"/>
      <c r="BU191" s="145"/>
      <c r="BV191" s="145"/>
      <c r="BW191" s="145"/>
      <c r="BX191" s="145"/>
      <c r="BY191" s="145"/>
      <c r="BZ191" s="145"/>
      <c r="CA191" s="145"/>
      <c r="CB191" s="145"/>
      <c r="CC191" s="145"/>
      <c r="CD191" s="145"/>
      <c r="CE191" s="145"/>
      <c r="CF191" s="147"/>
    </row>
    <row r="192" spans="4:84" ht="8.15" customHeight="1">
      <c r="D192" s="145"/>
      <c r="E192" s="150"/>
      <c r="F192" s="150"/>
      <c r="G192" s="150"/>
      <c r="H192" s="150"/>
      <c r="I192" s="150"/>
      <c r="J192" s="150"/>
      <c r="K192" s="150"/>
      <c r="L192" s="151"/>
      <c r="M192" s="162"/>
      <c r="N192" s="162"/>
      <c r="O192" s="162"/>
      <c r="P192" s="162"/>
      <c r="Q192" s="162"/>
      <c r="R192" s="162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5"/>
      <c r="BN192" s="145"/>
      <c r="BO192" s="145"/>
      <c r="BP192" s="145"/>
      <c r="BQ192" s="145"/>
      <c r="BR192" s="145"/>
      <c r="BS192" s="145"/>
      <c r="BT192" s="145"/>
      <c r="BU192" s="145"/>
      <c r="BV192" s="145"/>
      <c r="BW192" s="145"/>
      <c r="BX192" s="145"/>
      <c r="BY192" s="145"/>
      <c r="BZ192" s="145"/>
      <c r="CA192" s="145"/>
      <c r="CB192" s="145"/>
      <c r="CC192" s="145"/>
      <c r="CD192" s="145"/>
      <c r="CE192" s="145"/>
      <c r="CF192" s="147"/>
    </row>
    <row r="193" spans="4:84" ht="8.15" customHeight="1">
      <c r="D193" s="145"/>
      <c r="E193" s="150"/>
      <c r="F193" s="150"/>
      <c r="G193" s="150"/>
      <c r="H193" s="150"/>
      <c r="I193" s="150"/>
      <c r="J193" s="150"/>
      <c r="K193" s="150"/>
      <c r="L193" s="151"/>
      <c r="M193" s="162"/>
      <c r="N193" s="162"/>
      <c r="O193" s="162"/>
      <c r="P193" s="162"/>
      <c r="Q193" s="162"/>
      <c r="R193" s="162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5"/>
      <c r="BN193" s="145"/>
      <c r="BO193" s="145"/>
      <c r="BP193" s="145"/>
      <c r="BQ193" s="145"/>
      <c r="BR193" s="145"/>
      <c r="BS193" s="145"/>
      <c r="BT193" s="145"/>
      <c r="BU193" s="145"/>
      <c r="BV193" s="145"/>
      <c r="BW193" s="145"/>
      <c r="BX193" s="145"/>
      <c r="BY193" s="145"/>
      <c r="BZ193" s="145"/>
      <c r="CA193" s="145"/>
      <c r="CB193" s="145"/>
      <c r="CC193" s="145"/>
      <c r="CD193" s="145"/>
      <c r="CE193" s="145"/>
      <c r="CF193" s="147"/>
    </row>
    <row r="194" spans="4:84" ht="8.15" customHeight="1">
      <c r="D194" s="145"/>
      <c r="E194" s="150"/>
      <c r="F194" s="150"/>
      <c r="G194" s="150"/>
      <c r="H194" s="150"/>
      <c r="I194" s="150"/>
      <c r="J194" s="150"/>
      <c r="K194" s="150"/>
      <c r="L194" s="151"/>
      <c r="M194" s="162"/>
      <c r="N194" s="162"/>
      <c r="O194" s="162"/>
      <c r="P194" s="162"/>
      <c r="Q194" s="162"/>
      <c r="R194" s="162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5"/>
      <c r="BN194" s="145"/>
      <c r="BO194" s="145"/>
      <c r="BP194" s="145"/>
      <c r="BQ194" s="145"/>
      <c r="BR194" s="145"/>
      <c r="BS194" s="145"/>
      <c r="BT194" s="145"/>
      <c r="BU194" s="145"/>
      <c r="BV194" s="145"/>
      <c r="BW194" s="145"/>
      <c r="BX194" s="145"/>
      <c r="BY194" s="145"/>
      <c r="BZ194" s="145"/>
      <c r="CA194" s="145"/>
      <c r="CB194" s="145"/>
      <c r="CC194" s="145"/>
      <c r="CD194" s="145"/>
      <c r="CE194" s="145"/>
      <c r="CF194" s="147"/>
    </row>
    <row r="195" spans="4:84" ht="8.15" customHeight="1">
      <c r="D195" s="145"/>
      <c r="E195" s="150"/>
      <c r="F195" s="150"/>
      <c r="G195" s="150"/>
      <c r="H195" s="150"/>
      <c r="I195" s="150"/>
      <c r="J195" s="150"/>
      <c r="K195" s="150"/>
      <c r="L195" s="151"/>
      <c r="M195" s="162"/>
      <c r="N195" s="162"/>
      <c r="O195" s="162"/>
      <c r="P195" s="162"/>
      <c r="Q195" s="162"/>
      <c r="R195" s="162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45"/>
      <c r="BN195" s="145"/>
      <c r="BO195" s="145"/>
      <c r="BP195" s="145"/>
      <c r="BQ195" s="145"/>
      <c r="BR195" s="145"/>
      <c r="BS195" s="145"/>
      <c r="BT195" s="145"/>
      <c r="BU195" s="145"/>
      <c r="BV195" s="145"/>
      <c r="BW195" s="145"/>
      <c r="BX195" s="145"/>
      <c r="BY195" s="145"/>
      <c r="BZ195" s="145"/>
      <c r="CA195" s="145"/>
      <c r="CB195" s="145"/>
      <c r="CC195" s="145"/>
      <c r="CD195" s="145"/>
      <c r="CE195" s="145"/>
      <c r="CF195" s="147"/>
    </row>
    <row r="196" spans="4:84" ht="8.15" customHeight="1">
      <c r="D196" s="145"/>
      <c r="E196" s="145"/>
      <c r="F196" s="151"/>
      <c r="G196" s="151"/>
      <c r="H196" s="151"/>
      <c r="I196" s="151"/>
      <c r="J196" s="151"/>
      <c r="K196" s="151"/>
      <c r="L196" s="145"/>
      <c r="M196" s="145"/>
      <c r="N196" s="145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45"/>
      <c r="AE196" s="145"/>
      <c r="AF196" s="145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45"/>
      <c r="BN196" s="145"/>
      <c r="BO196" s="145"/>
      <c r="BP196" s="145"/>
      <c r="BQ196" s="145"/>
      <c r="BR196" s="145"/>
      <c r="BS196" s="145"/>
      <c r="BT196" s="145"/>
      <c r="BU196" s="145"/>
      <c r="BV196" s="145"/>
      <c r="BW196" s="145"/>
      <c r="BX196" s="145"/>
      <c r="BY196" s="145"/>
      <c r="BZ196" s="145"/>
      <c r="CA196" s="145"/>
      <c r="CB196" s="145"/>
      <c r="CC196" s="145"/>
      <c r="CD196" s="145"/>
      <c r="CE196" s="145"/>
      <c r="CF196" s="147"/>
    </row>
    <row r="197" spans="4:84" ht="8.15" customHeight="1">
      <c r="D197" s="145"/>
      <c r="E197" s="145"/>
      <c r="F197" s="151"/>
      <c r="G197" s="151"/>
      <c r="H197" s="151"/>
      <c r="I197" s="151"/>
      <c r="J197" s="151"/>
      <c r="K197" s="151"/>
      <c r="L197" s="145"/>
      <c r="M197" s="145"/>
      <c r="N197" s="145"/>
      <c r="O197" s="165"/>
      <c r="P197" s="165"/>
      <c r="Q197" s="165"/>
      <c r="R197" s="165"/>
      <c r="S197" s="165"/>
      <c r="T197" s="165"/>
      <c r="U197" s="165"/>
      <c r="V197" s="165"/>
      <c r="W197" s="165"/>
      <c r="X197" s="165"/>
      <c r="Y197" s="165"/>
      <c r="Z197" s="165"/>
      <c r="AA197" s="165"/>
      <c r="AB197" s="165"/>
      <c r="AC197" s="165"/>
      <c r="AD197" s="145"/>
      <c r="AE197" s="145"/>
      <c r="AF197" s="145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  <c r="AU197" s="166"/>
      <c r="AV197" s="166"/>
      <c r="AW197" s="166"/>
      <c r="AX197" s="166"/>
      <c r="AY197" s="166"/>
      <c r="AZ197" s="166"/>
      <c r="BA197" s="166"/>
      <c r="BB197" s="166"/>
      <c r="BC197" s="166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45"/>
      <c r="BN197" s="145"/>
      <c r="BO197" s="145"/>
      <c r="BP197" s="145"/>
      <c r="BQ197" s="145"/>
      <c r="BR197" s="145"/>
      <c r="BS197" s="145"/>
      <c r="BT197" s="145"/>
      <c r="BU197" s="145"/>
      <c r="BV197" s="145"/>
      <c r="BW197" s="145"/>
      <c r="BX197" s="145"/>
      <c r="BY197" s="145"/>
      <c r="BZ197" s="145"/>
      <c r="CA197" s="145"/>
      <c r="CB197" s="145"/>
      <c r="CC197" s="145"/>
      <c r="CD197" s="145"/>
      <c r="CE197" s="145"/>
      <c r="CF197" s="147"/>
    </row>
    <row r="198" spans="4:84" ht="8.15" customHeight="1"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65"/>
      <c r="P198" s="165"/>
      <c r="Q198" s="165"/>
      <c r="R198" s="165"/>
      <c r="S198" s="165"/>
      <c r="T198" s="165"/>
      <c r="U198" s="165"/>
      <c r="V198" s="165"/>
      <c r="W198" s="165"/>
      <c r="X198" s="165"/>
      <c r="Y198" s="165"/>
      <c r="Z198" s="165"/>
      <c r="AA198" s="165"/>
      <c r="AB198" s="165"/>
      <c r="AC198" s="165"/>
      <c r="AD198" s="145"/>
      <c r="AE198" s="145"/>
      <c r="AF198" s="145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  <c r="AU198" s="166"/>
      <c r="AV198" s="166"/>
      <c r="AW198" s="166"/>
      <c r="AX198" s="166"/>
      <c r="AY198" s="166"/>
      <c r="AZ198" s="166"/>
      <c r="BA198" s="166"/>
      <c r="BB198" s="166"/>
      <c r="BC198" s="166"/>
      <c r="BD198" s="145"/>
      <c r="BE198" s="145"/>
      <c r="BF198" s="145"/>
      <c r="BG198" s="145"/>
      <c r="BH198" s="145"/>
      <c r="BI198" s="145"/>
      <c r="BJ198" s="145"/>
      <c r="BK198" s="145"/>
      <c r="BL198" s="145"/>
      <c r="BM198" s="145"/>
      <c r="BN198" s="145"/>
      <c r="BO198" s="145"/>
      <c r="BP198" s="145"/>
      <c r="BQ198" s="145"/>
      <c r="BR198" s="145"/>
      <c r="BS198" s="145"/>
      <c r="BT198" s="145"/>
      <c r="BU198" s="145"/>
      <c r="BV198" s="145"/>
      <c r="BW198" s="145"/>
      <c r="BX198" s="145"/>
      <c r="BY198" s="145"/>
      <c r="BZ198" s="145"/>
      <c r="CA198" s="145"/>
      <c r="CB198" s="145"/>
      <c r="CC198" s="145"/>
      <c r="CD198" s="145"/>
      <c r="CE198" s="145"/>
      <c r="CF198" s="147"/>
    </row>
    <row r="199" spans="4:84" ht="8.15" customHeight="1">
      <c r="D199" s="145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6"/>
      <c r="AE199" s="146"/>
      <c r="AF199" s="146"/>
      <c r="AG199" s="144"/>
      <c r="AH199" s="144"/>
      <c r="AI199" s="144"/>
      <c r="AJ199" s="144"/>
      <c r="AK199" s="144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1"/>
      <c r="AV199" s="161"/>
      <c r="AW199" s="161"/>
      <c r="AX199" s="161"/>
      <c r="AY199" s="161"/>
      <c r="AZ199" s="161"/>
      <c r="BA199" s="161"/>
      <c r="BB199" s="161"/>
      <c r="BC199" s="161"/>
      <c r="BD199" s="160"/>
      <c r="BE199" s="144"/>
      <c r="BF199" s="144"/>
      <c r="BG199" s="144"/>
      <c r="BH199" s="144"/>
      <c r="BI199" s="161"/>
      <c r="BJ199" s="161"/>
      <c r="BK199" s="161"/>
      <c r="BL199" s="161"/>
      <c r="BM199" s="161"/>
      <c r="BN199" s="161"/>
      <c r="BO199" s="161"/>
      <c r="BP199" s="161"/>
      <c r="BQ199" s="161"/>
      <c r="BR199" s="145"/>
      <c r="BS199" s="145"/>
      <c r="BT199" s="145"/>
      <c r="BU199" s="145"/>
      <c r="BV199" s="145"/>
      <c r="BW199" s="145"/>
      <c r="BX199" s="145"/>
      <c r="BY199" s="145"/>
      <c r="BZ199" s="145"/>
      <c r="CA199" s="145"/>
      <c r="CB199" s="145"/>
      <c r="CC199" s="145"/>
      <c r="CD199" s="145"/>
      <c r="CE199" s="145"/>
      <c r="CF199" s="147"/>
    </row>
    <row r="200" spans="4:84" ht="8.15" customHeight="1">
      <c r="D200" s="145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6"/>
      <c r="AE200" s="146"/>
      <c r="AF200" s="146"/>
      <c r="AG200" s="144"/>
      <c r="AH200" s="144"/>
      <c r="AI200" s="144"/>
      <c r="AJ200" s="144"/>
      <c r="AK200" s="144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44"/>
      <c r="BE200" s="144"/>
      <c r="BF200" s="144"/>
      <c r="BG200" s="144"/>
      <c r="BH200" s="144"/>
      <c r="BI200" s="150"/>
      <c r="BJ200" s="150"/>
      <c r="BK200" s="150"/>
      <c r="BL200" s="150"/>
      <c r="BM200" s="150"/>
      <c r="BN200" s="150"/>
      <c r="BO200" s="150"/>
      <c r="BP200" s="150"/>
      <c r="BQ200" s="150"/>
      <c r="BR200" s="145"/>
      <c r="BS200" s="145"/>
      <c r="BT200" s="145"/>
      <c r="BU200" s="145"/>
      <c r="BV200" s="145"/>
      <c r="BW200" s="145"/>
      <c r="BX200" s="145"/>
      <c r="BY200" s="145"/>
      <c r="BZ200" s="145"/>
      <c r="CA200" s="145"/>
      <c r="CB200" s="145"/>
      <c r="CC200" s="145"/>
      <c r="CD200" s="145"/>
      <c r="CE200" s="145"/>
      <c r="CF200" s="147"/>
    </row>
    <row r="201" spans="4:84" ht="8.15" customHeight="1">
      <c r="D201" s="145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3"/>
      <c r="P201" s="143"/>
      <c r="Q201" s="143"/>
      <c r="R201" s="143"/>
      <c r="S201" s="143"/>
      <c r="T201" s="143"/>
      <c r="U201" s="143"/>
      <c r="V201" s="143"/>
      <c r="W201" s="144"/>
      <c r="X201" s="143"/>
      <c r="Y201" s="143"/>
      <c r="Z201" s="143"/>
      <c r="AA201" s="143"/>
      <c r="AB201" s="143"/>
      <c r="AC201" s="143"/>
      <c r="AD201" s="146"/>
      <c r="AE201" s="146"/>
      <c r="AF201" s="146"/>
      <c r="AG201" s="144"/>
      <c r="AH201" s="144"/>
      <c r="AI201" s="144"/>
      <c r="AJ201" s="144"/>
      <c r="AK201" s="144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44"/>
      <c r="BE201" s="144"/>
      <c r="BF201" s="144"/>
      <c r="BG201" s="144"/>
      <c r="BH201" s="144"/>
      <c r="BI201" s="150"/>
      <c r="BJ201" s="150"/>
      <c r="BK201" s="150"/>
      <c r="BL201" s="150"/>
      <c r="BM201" s="150"/>
      <c r="BN201" s="150"/>
      <c r="BO201" s="150"/>
      <c r="BP201" s="150"/>
      <c r="BQ201" s="150"/>
      <c r="BR201" s="145"/>
      <c r="BS201" s="145"/>
      <c r="BT201" s="145"/>
      <c r="BU201" s="145"/>
      <c r="BV201" s="145"/>
      <c r="BW201" s="145"/>
      <c r="BX201" s="145"/>
      <c r="BY201" s="145"/>
      <c r="BZ201" s="145"/>
      <c r="CA201" s="145"/>
      <c r="CB201" s="145"/>
      <c r="CC201" s="145"/>
      <c r="CD201" s="145"/>
      <c r="CE201" s="145"/>
      <c r="CF201" s="147"/>
    </row>
    <row r="202" spans="4:84" ht="8.15" customHeight="1">
      <c r="D202" s="145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6"/>
      <c r="AE202" s="146"/>
      <c r="AF202" s="146"/>
      <c r="AG202" s="153"/>
      <c r="AH202" s="153"/>
      <c r="AI202" s="153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  <c r="BH202" s="145"/>
      <c r="BI202" s="145"/>
      <c r="BJ202" s="145"/>
      <c r="BK202" s="145"/>
      <c r="BL202" s="145"/>
      <c r="BM202" s="145"/>
      <c r="BN202" s="145"/>
      <c r="BO202" s="145"/>
      <c r="BP202" s="145"/>
      <c r="BQ202" s="145"/>
      <c r="BR202" s="146"/>
      <c r="BS202" s="146"/>
      <c r="BT202" s="146"/>
      <c r="BU202" s="146"/>
      <c r="BV202" s="146"/>
      <c r="BW202" s="146"/>
      <c r="BX202" s="145"/>
      <c r="BY202" s="145"/>
      <c r="BZ202" s="145"/>
      <c r="CA202" s="145"/>
      <c r="CB202" s="145"/>
      <c r="CC202" s="145"/>
      <c r="CD202" s="145"/>
      <c r="CE202" s="145"/>
      <c r="CF202" s="147"/>
    </row>
    <row r="203" spans="4:84" ht="8.15" customHeight="1">
      <c r="D203" s="145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6"/>
      <c r="AE203" s="146"/>
      <c r="AF203" s="146"/>
      <c r="AG203" s="153"/>
      <c r="AH203" s="153"/>
      <c r="AI203" s="153"/>
      <c r="AJ203" s="167"/>
      <c r="AK203" s="167"/>
      <c r="AL203" s="167"/>
      <c r="AM203" s="167"/>
      <c r="AN203" s="167"/>
      <c r="AO203" s="167"/>
      <c r="AP203" s="167"/>
      <c r="AQ203" s="167"/>
      <c r="AR203" s="167"/>
      <c r="AS203" s="167"/>
      <c r="AT203" s="167"/>
      <c r="AU203" s="167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5"/>
      <c r="BN203" s="145"/>
      <c r="BO203" s="145"/>
      <c r="BP203" s="145"/>
      <c r="BQ203" s="145"/>
      <c r="BR203" s="146"/>
      <c r="BS203" s="146"/>
      <c r="BT203" s="146"/>
      <c r="BU203" s="146"/>
      <c r="BV203" s="146"/>
      <c r="BW203" s="146"/>
      <c r="BX203" s="146"/>
      <c r="BY203" s="146"/>
      <c r="BZ203" s="146"/>
      <c r="CA203" s="146"/>
      <c r="CB203" s="146"/>
      <c r="CC203" s="145"/>
      <c r="CD203" s="145"/>
      <c r="CE203" s="145"/>
      <c r="CF203" s="147"/>
    </row>
    <row r="204" spans="4:84" ht="8.15" customHeight="1">
      <c r="D204" s="145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6"/>
      <c r="AE204" s="146"/>
      <c r="AF204" s="146"/>
      <c r="AG204" s="153"/>
      <c r="AH204" s="153"/>
      <c r="AI204" s="153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68"/>
      <c r="BF204" s="145"/>
      <c r="BG204" s="145"/>
      <c r="BH204" s="145"/>
      <c r="BI204" s="145"/>
      <c r="BJ204" s="145"/>
      <c r="BK204" s="145"/>
      <c r="BL204" s="145"/>
      <c r="BM204" s="145"/>
      <c r="BN204" s="145"/>
      <c r="BO204" s="145"/>
      <c r="BP204" s="145"/>
      <c r="BQ204" s="145"/>
      <c r="BR204" s="146"/>
      <c r="BS204" s="146"/>
      <c r="BT204" s="146"/>
      <c r="BU204" s="146"/>
      <c r="BV204" s="146"/>
      <c r="BW204" s="146"/>
      <c r="BX204" s="146"/>
      <c r="BY204" s="146"/>
      <c r="BZ204" s="146"/>
      <c r="CA204" s="146"/>
      <c r="CB204" s="146"/>
      <c r="CC204" s="145"/>
      <c r="CD204" s="145"/>
      <c r="CE204" s="145"/>
      <c r="CF204" s="147"/>
    </row>
    <row r="205" spans="4:84" ht="8.15" customHeight="1">
      <c r="D205" s="145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46"/>
      <c r="AE205" s="146"/>
      <c r="AF205" s="146"/>
      <c r="AG205" s="153"/>
      <c r="AH205" s="153"/>
      <c r="AI205" s="153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5"/>
      <c r="BN205" s="145"/>
      <c r="BO205" s="145"/>
      <c r="BP205" s="145"/>
      <c r="BQ205" s="145"/>
      <c r="BR205" s="145"/>
      <c r="BS205" s="145"/>
      <c r="BT205" s="145"/>
      <c r="BU205" s="145"/>
      <c r="BV205" s="145"/>
      <c r="BW205" s="145"/>
      <c r="BX205" s="145"/>
      <c r="BY205" s="145"/>
      <c r="BZ205" s="145"/>
      <c r="CA205" s="145"/>
      <c r="CB205" s="145"/>
      <c r="CC205" s="145"/>
      <c r="CD205" s="145"/>
      <c r="CE205" s="145"/>
      <c r="CF205" s="147"/>
    </row>
    <row r="206" spans="4:84" ht="8.15" customHeight="1">
      <c r="D206" s="145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46"/>
      <c r="AE206" s="146"/>
      <c r="AF206" s="146"/>
      <c r="AG206" s="153"/>
      <c r="AH206" s="153"/>
      <c r="AI206" s="153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5"/>
      <c r="BN206" s="145"/>
      <c r="BO206" s="145"/>
      <c r="BP206" s="145"/>
      <c r="BQ206" s="145"/>
      <c r="BR206" s="145"/>
      <c r="BS206" s="145"/>
      <c r="BT206" s="145"/>
      <c r="BU206" s="145"/>
      <c r="BV206" s="145"/>
      <c r="BW206" s="145"/>
      <c r="BX206" s="145"/>
      <c r="BY206" s="145"/>
      <c r="BZ206" s="145"/>
      <c r="CA206" s="145"/>
      <c r="CB206" s="145"/>
      <c r="CC206" s="145"/>
      <c r="CD206" s="145"/>
      <c r="CE206" s="145"/>
      <c r="CF206" s="147"/>
    </row>
    <row r="207" spans="4:84" ht="8.15" customHeight="1"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5"/>
      <c r="BF207" s="145"/>
      <c r="BG207" s="145"/>
      <c r="BH207" s="145"/>
      <c r="BI207" s="145"/>
      <c r="BJ207" s="145"/>
      <c r="BK207" s="145"/>
      <c r="BL207" s="145"/>
      <c r="BM207" s="145"/>
      <c r="BN207" s="145"/>
      <c r="BO207" s="145"/>
      <c r="BP207" s="145"/>
      <c r="BQ207" s="145"/>
      <c r="BR207" s="145"/>
      <c r="BS207" s="145"/>
      <c r="BT207" s="145"/>
      <c r="BU207" s="145"/>
      <c r="BV207" s="145"/>
      <c r="BW207" s="145"/>
      <c r="BX207" s="145"/>
      <c r="BY207" s="145"/>
      <c r="BZ207" s="145"/>
      <c r="CA207" s="145"/>
      <c r="CB207" s="145"/>
      <c r="CC207" s="145"/>
      <c r="CD207" s="145"/>
      <c r="CE207" s="145"/>
      <c r="CF207" s="147"/>
    </row>
    <row r="208" spans="4:84" ht="8.15" customHeight="1">
      <c r="D208" s="145"/>
      <c r="E208" s="170"/>
      <c r="F208" s="170"/>
      <c r="G208" s="170"/>
      <c r="H208" s="170"/>
      <c r="I208" s="170"/>
      <c r="J208" s="170"/>
      <c r="K208" s="170"/>
      <c r="L208" s="170"/>
      <c r="M208" s="170"/>
      <c r="N208" s="17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46"/>
      <c r="AE208" s="146"/>
      <c r="AF208" s="146"/>
      <c r="AG208" s="171"/>
      <c r="AH208" s="171"/>
      <c r="AI208" s="171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5"/>
      <c r="BF208" s="145"/>
      <c r="BG208" s="145"/>
      <c r="BH208" s="145"/>
      <c r="BI208" s="145"/>
      <c r="BJ208" s="145"/>
      <c r="BK208" s="145"/>
      <c r="BL208" s="145"/>
      <c r="BM208" s="145"/>
      <c r="BN208" s="145"/>
      <c r="BO208" s="145"/>
      <c r="BP208" s="145"/>
      <c r="BQ208" s="145"/>
      <c r="BR208" s="145"/>
      <c r="BS208" s="145"/>
      <c r="BT208" s="145"/>
      <c r="BU208" s="145"/>
      <c r="BV208" s="145"/>
      <c r="BW208" s="145"/>
      <c r="BX208" s="145"/>
      <c r="BY208" s="145"/>
      <c r="BZ208" s="145"/>
      <c r="CA208" s="145"/>
      <c r="CB208" s="145"/>
      <c r="CC208" s="145"/>
      <c r="CD208" s="145"/>
      <c r="CE208" s="145"/>
      <c r="CF208" s="147"/>
    </row>
    <row r="209" spans="4:84" ht="8.15" customHeight="1">
      <c r="D209" s="145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46"/>
      <c r="AE209" s="146"/>
      <c r="AF209" s="146"/>
      <c r="AG209" s="171"/>
      <c r="AH209" s="171"/>
      <c r="AI209" s="171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5"/>
      <c r="BF209" s="145"/>
      <c r="BG209" s="145"/>
      <c r="BH209" s="145"/>
      <c r="BI209" s="145"/>
      <c r="BJ209" s="145"/>
      <c r="BK209" s="145"/>
      <c r="BL209" s="145"/>
      <c r="BM209" s="145"/>
      <c r="BN209" s="145"/>
      <c r="BO209" s="145"/>
      <c r="BP209" s="145"/>
      <c r="BQ209" s="145"/>
      <c r="BR209" s="145"/>
      <c r="BS209" s="145"/>
      <c r="BT209" s="145"/>
      <c r="BU209" s="145"/>
      <c r="BV209" s="145"/>
      <c r="BW209" s="145"/>
      <c r="BX209" s="145"/>
      <c r="BY209" s="145"/>
      <c r="BZ209" s="145"/>
      <c r="CA209" s="145"/>
      <c r="CB209" s="145"/>
      <c r="CC209" s="145"/>
      <c r="CD209" s="145"/>
      <c r="CE209" s="145"/>
      <c r="CF209" s="147"/>
    </row>
    <row r="210" spans="4:84" ht="8.15" customHeight="1">
      <c r="D210" s="145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46"/>
      <c r="AE210" s="146"/>
      <c r="AF210" s="146"/>
      <c r="AG210" s="171"/>
      <c r="AH210" s="171"/>
      <c r="AI210" s="171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5"/>
      <c r="BF210" s="145"/>
      <c r="BG210" s="145"/>
      <c r="BH210" s="145"/>
      <c r="BI210" s="145"/>
      <c r="BJ210" s="145"/>
      <c r="BK210" s="145"/>
      <c r="BL210" s="145"/>
      <c r="BM210" s="145"/>
      <c r="BN210" s="145"/>
      <c r="BO210" s="145"/>
      <c r="BP210" s="145"/>
      <c r="BQ210" s="145"/>
      <c r="BR210" s="145"/>
      <c r="BS210" s="145"/>
      <c r="BT210" s="145"/>
      <c r="BU210" s="145"/>
      <c r="BV210" s="145"/>
      <c r="BW210" s="145"/>
      <c r="BX210" s="145"/>
      <c r="BY210" s="145"/>
      <c r="BZ210" s="145"/>
      <c r="CA210" s="145"/>
      <c r="CB210" s="145"/>
      <c r="CC210" s="145"/>
      <c r="CD210" s="145"/>
      <c r="CE210" s="145"/>
      <c r="CF210" s="147"/>
    </row>
    <row r="211" spans="4:84" ht="8.15" customHeight="1">
      <c r="D211" s="145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46"/>
      <c r="AE211" s="146"/>
      <c r="AF211" s="146"/>
      <c r="AG211" s="171"/>
      <c r="AH211" s="171"/>
      <c r="AI211" s="171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5"/>
      <c r="BF211" s="145"/>
      <c r="BG211" s="145"/>
      <c r="BH211" s="145"/>
      <c r="BI211" s="145"/>
      <c r="BJ211" s="145"/>
      <c r="BK211" s="145"/>
      <c r="BL211" s="145"/>
      <c r="BM211" s="145"/>
      <c r="BN211" s="145"/>
      <c r="BO211" s="145"/>
      <c r="BP211" s="145"/>
      <c r="BQ211" s="145"/>
      <c r="BR211" s="145"/>
      <c r="BS211" s="145"/>
      <c r="BT211" s="145"/>
      <c r="BU211" s="145"/>
      <c r="BV211" s="145"/>
      <c r="BW211" s="145"/>
      <c r="BX211" s="145"/>
      <c r="BY211" s="145"/>
      <c r="BZ211" s="145"/>
      <c r="CA211" s="145"/>
      <c r="CB211" s="145"/>
      <c r="CC211" s="145"/>
      <c r="CD211" s="145"/>
      <c r="CE211" s="145"/>
      <c r="CF211" s="147"/>
    </row>
    <row r="212" spans="4:84" ht="8.15" customHeight="1">
      <c r="D212" s="145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46"/>
      <c r="AE212" s="146"/>
      <c r="AF212" s="146"/>
      <c r="AG212" s="171"/>
      <c r="AH212" s="171"/>
      <c r="AI212" s="171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5"/>
      <c r="BF212" s="145"/>
      <c r="BG212" s="145"/>
      <c r="BH212" s="145"/>
      <c r="BI212" s="145"/>
      <c r="BJ212" s="145"/>
      <c r="BK212" s="145"/>
      <c r="BL212" s="145"/>
      <c r="BM212" s="145"/>
      <c r="BN212" s="145"/>
      <c r="BO212" s="145"/>
      <c r="BP212" s="145"/>
      <c r="BQ212" s="145"/>
      <c r="BR212" s="145"/>
      <c r="BS212" s="145"/>
      <c r="BT212" s="145"/>
      <c r="BU212" s="145"/>
      <c r="BV212" s="145"/>
      <c r="BW212" s="145"/>
      <c r="BX212" s="145"/>
      <c r="BY212" s="145"/>
      <c r="BZ212" s="145"/>
      <c r="CA212" s="145"/>
      <c r="CB212" s="145"/>
      <c r="CC212" s="145"/>
      <c r="CD212" s="145"/>
      <c r="CE212" s="145"/>
      <c r="CF212" s="147"/>
    </row>
    <row r="213" spans="4:84" ht="8.15" customHeight="1">
      <c r="D213" s="145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  <c r="AU213" s="146"/>
      <c r="AV213" s="146"/>
      <c r="AW213" s="146"/>
      <c r="AX213" s="146"/>
      <c r="AY213" s="146"/>
      <c r="AZ213" s="146"/>
      <c r="BA213" s="146"/>
      <c r="BB213" s="146"/>
      <c r="BC213" s="146"/>
      <c r="BD213" s="146"/>
      <c r="BE213" s="145"/>
      <c r="BF213" s="145"/>
      <c r="BG213" s="145"/>
      <c r="BH213" s="145"/>
      <c r="BI213" s="145"/>
      <c r="BJ213" s="145"/>
      <c r="BK213" s="145"/>
      <c r="BL213" s="145"/>
      <c r="BM213" s="145"/>
      <c r="BN213" s="145"/>
      <c r="BO213" s="145"/>
      <c r="BP213" s="145"/>
      <c r="BQ213" s="145"/>
      <c r="BR213" s="145"/>
      <c r="BS213" s="145"/>
      <c r="BT213" s="145"/>
      <c r="BU213" s="145"/>
      <c r="BV213" s="145"/>
      <c r="BW213" s="145"/>
      <c r="BX213" s="145"/>
      <c r="BY213" s="145"/>
      <c r="BZ213" s="145"/>
      <c r="CA213" s="145"/>
      <c r="CB213" s="145"/>
      <c r="CC213" s="145"/>
      <c r="CD213" s="145"/>
      <c r="CE213" s="145"/>
      <c r="CF213" s="147"/>
    </row>
    <row r="214" spans="4:84" ht="8.15" customHeight="1">
      <c r="D214" s="145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  <c r="AU214" s="146"/>
      <c r="AV214" s="146"/>
      <c r="AW214" s="146"/>
      <c r="AX214" s="146"/>
      <c r="AY214" s="146"/>
      <c r="AZ214" s="146"/>
      <c r="BA214" s="146"/>
      <c r="BB214" s="146"/>
      <c r="BC214" s="146"/>
      <c r="BD214" s="146"/>
      <c r="BE214" s="145"/>
      <c r="BF214" s="145"/>
      <c r="BG214" s="145"/>
      <c r="BH214" s="145"/>
      <c r="BI214" s="145"/>
      <c r="BJ214" s="145"/>
      <c r="BK214" s="145"/>
      <c r="BL214" s="145"/>
      <c r="BM214" s="145"/>
      <c r="BN214" s="145"/>
      <c r="BO214" s="145"/>
      <c r="BP214" s="145"/>
      <c r="BQ214" s="145"/>
      <c r="BR214" s="145"/>
      <c r="BS214" s="145"/>
      <c r="BT214" s="145"/>
      <c r="BU214" s="145"/>
      <c r="BV214" s="145"/>
      <c r="BW214" s="145"/>
      <c r="BX214" s="145"/>
      <c r="BY214" s="145"/>
      <c r="BZ214" s="145"/>
      <c r="CA214" s="145"/>
      <c r="CB214" s="145"/>
      <c r="CC214" s="145"/>
      <c r="CD214" s="145"/>
      <c r="CE214" s="145"/>
      <c r="CF214" s="147"/>
    </row>
    <row r="215" spans="4:84" ht="8.15" customHeight="1">
      <c r="D215" s="145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  <c r="AU215" s="146"/>
      <c r="AV215" s="146"/>
      <c r="AW215" s="146"/>
      <c r="AX215" s="146"/>
      <c r="AY215" s="146"/>
      <c r="AZ215" s="146"/>
      <c r="BA215" s="146"/>
      <c r="BB215" s="146"/>
      <c r="BC215" s="146"/>
      <c r="BD215" s="146"/>
      <c r="BE215" s="145"/>
      <c r="BF215" s="145"/>
      <c r="BG215" s="145"/>
      <c r="BH215" s="145"/>
      <c r="BI215" s="145"/>
      <c r="BJ215" s="145"/>
      <c r="BK215" s="145"/>
      <c r="BL215" s="145"/>
      <c r="BM215" s="145"/>
      <c r="BN215" s="145"/>
      <c r="BO215" s="145"/>
      <c r="BP215" s="145"/>
      <c r="BQ215" s="145"/>
      <c r="BR215" s="145"/>
      <c r="BS215" s="145"/>
      <c r="BT215" s="145"/>
      <c r="BU215" s="145"/>
      <c r="BV215" s="145"/>
      <c r="BW215" s="145"/>
      <c r="BX215" s="145"/>
      <c r="BY215" s="145"/>
      <c r="BZ215" s="145"/>
      <c r="CA215" s="145"/>
      <c r="CB215" s="145"/>
      <c r="CC215" s="145"/>
      <c r="CD215" s="145"/>
      <c r="CE215" s="145"/>
      <c r="CF215" s="147"/>
    </row>
    <row r="216" spans="4:84" ht="8.15" customHeight="1">
      <c r="D216" s="145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  <c r="AU216" s="146"/>
      <c r="AV216" s="146"/>
      <c r="AW216" s="146"/>
      <c r="AX216" s="146"/>
      <c r="AY216" s="146"/>
      <c r="AZ216" s="146"/>
      <c r="BA216" s="146"/>
      <c r="BB216" s="146"/>
      <c r="BC216" s="146"/>
      <c r="BD216" s="146"/>
      <c r="BE216" s="145"/>
      <c r="BF216" s="145"/>
      <c r="BG216" s="145"/>
      <c r="BH216" s="145"/>
      <c r="BI216" s="145"/>
      <c r="BJ216" s="145"/>
      <c r="BK216" s="145"/>
      <c r="BL216" s="145"/>
      <c r="BM216" s="145"/>
      <c r="BN216" s="145"/>
      <c r="BO216" s="145"/>
      <c r="BP216" s="145"/>
      <c r="BQ216" s="145"/>
      <c r="BR216" s="145"/>
      <c r="BS216" s="145"/>
      <c r="BT216" s="145"/>
      <c r="BU216" s="145"/>
      <c r="BV216" s="145"/>
      <c r="BW216" s="145"/>
      <c r="BX216" s="145"/>
      <c r="BY216" s="145"/>
      <c r="BZ216" s="145"/>
      <c r="CA216" s="145"/>
      <c r="CB216" s="145"/>
      <c r="CC216" s="145"/>
      <c r="CD216" s="145"/>
      <c r="CE216" s="145"/>
      <c r="CF216" s="147"/>
    </row>
    <row r="217" spans="4:84" ht="8.15" customHeight="1">
      <c r="D217" s="145"/>
      <c r="E217" s="506"/>
      <c r="F217" s="506"/>
      <c r="G217" s="506"/>
      <c r="H217" s="506"/>
      <c r="I217" s="506"/>
      <c r="J217" s="506"/>
      <c r="K217" s="506"/>
      <c r="L217" s="506"/>
      <c r="M217" s="506"/>
      <c r="N217" s="506"/>
      <c r="O217" s="507"/>
      <c r="P217" s="507"/>
      <c r="Q217" s="507"/>
      <c r="R217" s="507"/>
      <c r="S217" s="507"/>
      <c r="T217" s="507"/>
      <c r="U217" s="507"/>
      <c r="V217" s="507"/>
      <c r="W217" s="507"/>
      <c r="X217" s="507"/>
      <c r="Y217" s="507"/>
      <c r="Z217" s="507"/>
      <c r="AA217" s="507"/>
      <c r="AB217" s="507"/>
      <c r="AC217" s="507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  <c r="AU217" s="146"/>
      <c r="AV217" s="146"/>
      <c r="AW217" s="146"/>
      <c r="AX217" s="146"/>
      <c r="AY217" s="146"/>
      <c r="AZ217" s="146"/>
      <c r="BA217" s="146"/>
      <c r="BB217" s="146"/>
      <c r="BC217" s="146"/>
      <c r="BD217" s="146"/>
      <c r="BE217" s="145"/>
      <c r="BF217" s="145"/>
      <c r="BG217" s="145"/>
      <c r="BH217" s="145"/>
      <c r="BI217" s="145"/>
      <c r="BJ217" s="145"/>
      <c r="BK217" s="145"/>
      <c r="BL217" s="145"/>
      <c r="BM217" s="145"/>
      <c r="BN217" s="145"/>
      <c r="BO217" s="145"/>
      <c r="BP217" s="145"/>
      <c r="BQ217" s="145"/>
      <c r="BR217" s="145"/>
      <c r="BS217" s="145"/>
      <c r="BT217" s="145"/>
      <c r="BU217" s="145"/>
      <c r="BV217" s="145"/>
      <c r="BW217" s="145"/>
      <c r="BX217" s="145"/>
      <c r="BY217" s="145"/>
      <c r="BZ217" s="145"/>
      <c r="CA217" s="145"/>
      <c r="CB217" s="145"/>
      <c r="CC217" s="145"/>
      <c r="CD217" s="145"/>
      <c r="CE217" s="145"/>
      <c r="CF217" s="147"/>
    </row>
    <row r="218" spans="4:84" ht="8.15" customHeight="1">
      <c r="D218" s="145"/>
      <c r="E218" s="506"/>
      <c r="F218" s="506"/>
      <c r="G218" s="506"/>
      <c r="H218" s="506"/>
      <c r="I218" s="506"/>
      <c r="J218" s="506"/>
      <c r="K218" s="506"/>
      <c r="L218" s="506"/>
      <c r="M218" s="506"/>
      <c r="N218" s="506"/>
      <c r="O218" s="507"/>
      <c r="P218" s="507"/>
      <c r="Q218" s="507"/>
      <c r="R218" s="507"/>
      <c r="S218" s="507"/>
      <c r="T218" s="507"/>
      <c r="U218" s="507"/>
      <c r="V218" s="507"/>
      <c r="W218" s="507"/>
      <c r="X218" s="507"/>
      <c r="Y218" s="507"/>
      <c r="Z218" s="507"/>
      <c r="AA218" s="507"/>
      <c r="AB218" s="507"/>
      <c r="AC218" s="507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  <c r="AU218" s="146"/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5"/>
      <c r="BF218" s="145"/>
      <c r="BG218" s="145"/>
      <c r="BH218" s="145"/>
      <c r="BI218" s="145"/>
      <c r="BJ218" s="145"/>
      <c r="BK218" s="145"/>
      <c r="BL218" s="145"/>
      <c r="BM218" s="145"/>
      <c r="BN218" s="145"/>
      <c r="BO218" s="145"/>
      <c r="BP218" s="145"/>
      <c r="BQ218" s="145"/>
      <c r="BR218" s="145"/>
      <c r="BS218" s="145"/>
      <c r="BT218" s="145"/>
      <c r="BU218" s="145"/>
      <c r="BV218" s="145"/>
      <c r="BW218" s="145"/>
      <c r="BX218" s="145"/>
      <c r="BY218" s="145"/>
      <c r="BZ218" s="145"/>
      <c r="CA218" s="145"/>
      <c r="CB218" s="145"/>
      <c r="CC218" s="145"/>
      <c r="CD218" s="145"/>
      <c r="CE218" s="145"/>
      <c r="CF218" s="147"/>
    </row>
    <row r="219" spans="4:84" ht="8.15" customHeight="1">
      <c r="D219" s="145"/>
      <c r="E219" s="506"/>
      <c r="F219" s="506"/>
      <c r="G219" s="506"/>
      <c r="H219" s="506"/>
      <c r="I219" s="506"/>
      <c r="J219" s="506"/>
      <c r="K219" s="506"/>
      <c r="L219" s="506"/>
      <c r="M219" s="506"/>
      <c r="N219" s="506"/>
      <c r="O219" s="507"/>
      <c r="P219" s="507"/>
      <c r="Q219" s="507"/>
      <c r="R219" s="507"/>
      <c r="S219" s="507"/>
      <c r="T219" s="507"/>
      <c r="U219" s="507"/>
      <c r="V219" s="507"/>
      <c r="W219" s="507"/>
      <c r="X219" s="507"/>
      <c r="Y219" s="507"/>
      <c r="Z219" s="507"/>
      <c r="AA219" s="507"/>
      <c r="AB219" s="507"/>
      <c r="AC219" s="507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  <c r="AU219" s="146"/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5"/>
      <c r="BF219" s="145"/>
      <c r="BG219" s="145"/>
      <c r="BH219" s="145"/>
      <c r="BI219" s="145"/>
      <c r="BJ219" s="145"/>
      <c r="BK219" s="145"/>
      <c r="BL219" s="145"/>
      <c r="BM219" s="145"/>
      <c r="BN219" s="145"/>
      <c r="BO219" s="145"/>
      <c r="BP219" s="145"/>
      <c r="BQ219" s="145"/>
      <c r="BR219" s="145"/>
      <c r="BS219" s="145"/>
      <c r="BT219" s="145"/>
      <c r="BU219" s="145"/>
      <c r="BV219" s="145"/>
      <c r="BW219" s="145"/>
      <c r="BX219" s="145"/>
      <c r="BY219" s="145"/>
      <c r="BZ219" s="145"/>
      <c r="CA219" s="145"/>
      <c r="CB219" s="145"/>
      <c r="CC219" s="145"/>
      <c r="CD219" s="145"/>
      <c r="CE219" s="145"/>
      <c r="CF219" s="147"/>
    </row>
    <row r="220" spans="4:84" ht="8.15" customHeight="1">
      <c r="D220" s="145"/>
      <c r="E220" s="506"/>
      <c r="F220" s="506"/>
      <c r="G220" s="506"/>
      <c r="H220" s="506"/>
      <c r="I220" s="506"/>
      <c r="J220" s="506"/>
      <c r="K220" s="506"/>
      <c r="L220" s="506"/>
      <c r="M220" s="506"/>
      <c r="N220" s="506"/>
      <c r="O220" s="508"/>
      <c r="P220" s="508"/>
      <c r="Q220" s="508"/>
      <c r="R220" s="508"/>
      <c r="S220" s="508"/>
      <c r="T220" s="508"/>
      <c r="U220" s="508"/>
      <c r="V220" s="508"/>
      <c r="W220" s="508"/>
      <c r="X220" s="508"/>
      <c r="Y220" s="508"/>
      <c r="Z220" s="508"/>
      <c r="AA220" s="508"/>
      <c r="AB220" s="508"/>
      <c r="AC220" s="508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  <c r="AU220" s="146"/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5"/>
      <c r="BF220" s="145"/>
      <c r="BG220" s="145"/>
      <c r="BH220" s="145"/>
      <c r="BI220" s="145"/>
      <c r="BJ220" s="145"/>
      <c r="BK220" s="145"/>
      <c r="BL220" s="145"/>
      <c r="BM220" s="145"/>
      <c r="BN220" s="145"/>
      <c r="BO220" s="145"/>
      <c r="BP220" s="145"/>
      <c r="BQ220" s="145"/>
      <c r="BR220" s="145"/>
      <c r="BS220" s="145"/>
      <c r="BT220" s="145"/>
      <c r="BU220" s="145"/>
      <c r="BV220" s="145"/>
      <c r="BW220" s="145"/>
      <c r="BX220" s="145"/>
      <c r="BY220" s="145"/>
      <c r="BZ220" s="145"/>
      <c r="CA220" s="145"/>
      <c r="CB220" s="145"/>
      <c r="CC220" s="145"/>
      <c r="CD220" s="145"/>
      <c r="CE220" s="145"/>
      <c r="CF220" s="147"/>
    </row>
    <row r="221" spans="4:84" ht="8.15" customHeight="1"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  <c r="AU221" s="146"/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5"/>
      <c r="BF221" s="145"/>
      <c r="BG221" s="145"/>
      <c r="BH221" s="145"/>
      <c r="BI221" s="145"/>
      <c r="BJ221" s="145"/>
      <c r="BK221" s="145"/>
      <c r="BL221" s="145"/>
      <c r="BM221" s="145"/>
      <c r="BN221" s="145"/>
      <c r="BO221" s="145"/>
      <c r="BP221" s="145"/>
      <c r="BQ221" s="145"/>
      <c r="BR221" s="145"/>
      <c r="BS221" s="145"/>
      <c r="BT221" s="145"/>
      <c r="BU221" s="145"/>
      <c r="BV221" s="145"/>
      <c r="BW221" s="145"/>
      <c r="BX221" s="145"/>
      <c r="BY221" s="145"/>
      <c r="BZ221" s="145"/>
      <c r="CA221" s="145"/>
      <c r="CB221" s="145"/>
      <c r="CC221" s="145"/>
      <c r="CD221" s="145"/>
      <c r="CE221" s="145"/>
      <c r="CF221" s="147"/>
    </row>
    <row r="222" spans="4:84" ht="8.15" customHeight="1"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509"/>
      <c r="P222" s="509"/>
      <c r="Q222" s="509"/>
      <c r="R222" s="509"/>
      <c r="S222" s="509"/>
      <c r="T222" s="509"/>
      <c r="U222" s="509"/>
      <c r="V222" s="509"/>
      <c r="W222" s="509"/>
      <c r="X222" s="509"/>
      <c r="Y222" s="509"/>
      <c r="Z222" s="509"/>
      <c r="AA222" s="509"/>
      <c r="AB222" s="509"/>
      <c r="AC222" s="509"/>
      <c r="AD222" s="146"/>
      <c r="AE222" s="146"/>
      <c r="AF222" s="146"/>
      <c r="AG222" s="510"/>
      <c r="AH222" s="510"/>
      <c r="AI222" s="510"/>
      <c r="AJ222" s="510"/>
      <c r="AK222" s="510"/>
      <c r="AL222" s="510"/>
      <c r="AM222" s="510"/>
      <c r="AN222" s="510"/>
      <c r="AO222" s="510"/>
      <c r="AP222" s="510"/>
      <c r="AQ222" s="510"/>
      <c r="AR222" s="510"/>
      <c r="AS222" s="510"/>
      <c r="AT222" s="510"/>
      <c r="AU222" s="510"/>
      <c r="AV222" s="510"/>
      <c r="AW222" s="510"/>
      <c r="AX222" s="510"/>
      <c r="AY222" s="510"/>
      <c r="AZ222" s="510"/>
      <c r="BA222" s="510"/>
      <c r="BB222" s="510"/>
      <c r="BC222" s="510"/>
      <c r="BD222" s="146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145"/>
      <c r="BW222" s="145"/>
      <c r="BX222" s="145"/>
      <c r="BY222" s="145"/>
      <c r="BZ222" s="145"/>
      <c r="CA222" s="145"/>
      <c r="CB222" s="145"/>
      <c r="CC222" s="145"/>
      <c r="CD222" s="145"/>
      <c r="CE222" s="145"/>
      <c r="CF222" s="147"/>
    </row>
    <row r="223" spans="4:84" ht="8.15" customHeight="1"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509"/>
      <c r="P223" s="509"/>
      <c r="Q223" s="509"/>
      <c r="R223" s="509"/>
      <c r="S223" s="509"/>
      <c r="T223" s="509"/>
      <c r="U223" s="509"/>
      <c r="V223" s="509"/>
      <c r="W223" s="509"/>
      <c r="X223" s="509"/>
      <c r="Y223" s="509"/>
      <c r="Z223" s="509"/>
      <c r="AA223" s="509"/>
      <c r="AB223" s="509"/>
      <c r="AC223" s="509"/>
      <c r="AD223" s="146"/>
      <c r="AE223" s="146"/>
      <c r="AF223" s="146"/>
      <c r="AG223" s="510"/>
      <c r="AH223" s="510"/>
      <c r="AI223" s="510"/>
      <c r="AJ223" s="510"/>
      <c r="AK223" s="510"/>
      <c r="AL223" s="510"/>
      <c r="AM223" s="510"/>
      <c r="AN223" s="510"/>
      <c r="AO223" s="510"/>
      <c r="AP223" s="510"/>
      <c r="AQ223" s="510"/>
      <c r="AR223" s="510"/>
      <c r="AS223" s="510"/>
      <c r="AT223" s="510"/>
      <c r="AU223" s="510"/>
      <c r="AV223" s="510"/>
      <c r="AW223" s="510"/>
      <c r="AX223" s="510"/>
      <c r="AY223" s="510"/>
      <c r="AZ223" s="510"/>
      <c r="BA223" s="510"/>
      <c r="BB223" s="510"/>
      <c r="BC223" s="510"/>
      <c r="BD223" s="146"/>
      <c r="BE223" s="145"/>
      <c r="BF223" s="145"/>
      <c r="BG223" s="145"/>
      <c r="BH223" s="145"/>
      <c r="BI223" s="145"/>
      <c r="BJ223" s="145"/>
      <c r="BK223" s="145"/>
      <c r="BL223" s="145"/>
      <c r="BM223" s="145"/>
      <c r="BN223" s="145"/>
      <c r="BO223" s="145"/>
      <c r="BP223" s="145"/>
      <c r="BQ223" s="145"/>
      <c r="BR223" s="145"/>
      <c r="BS223" s="145"/>
      <c r="BT223" s="145"/>
      <c r="BU223" s="145"/>
      <c r="BV223" s="145"/>
      <c r="BW223" s="145"/>
      <c r="BX223" s="145"/>
      <c r="BY223" s="145"/>
      <c r="BZ223" s="145"/>
      <c r="CA223" s="145"/>
      <c r="CB223" s="145"/>
      <c r="CC223" s="145"/>
      <c r="CD223" s="145"/>
      <c r="CE223" s="145"/>
      <c r="CF223" s="147"/>
    </row>
    <row r="224" spans="4:84" ht="8.15" customHeight="1">
      <c r="D224" s="145"/>
      <c r="E224" s="511"/>
      <c r="F224" s="511"/>
      <c r="G224" s="511"/>
      <c r="H224" s="511"/>
      <c r="I224" s="511"/>
      <c r="J224" s="511"/>
      <c r="K224" s="511"/>
      <c r="L224" s="511"/>
      <c r="M224" s="511"/>
      <c r="N224" s="511"/>
      <c r="O224" s="512"/>
      <c r="P224" s="512"/>
      <c r="Q224" s="512"/>
      <c r="R224" s="512"/>
      <c r="S224" s="512"/>
      <c r="T224" s="512"/>
      <c r="U224" s="512"/>
      <c r="V224" s="512"/>
      <c r="W224" s="512"/>
      <c r="X224" s="512"/>
      <c r="Y224" s="512"/>
      <c r="Z224" s="512"/>
      <c r="AA224" s="512"/>
      <c r="AB224" s="512"/>
      <c r="AC224" s="512"/>
      <c r="AD224" s="146"/>
      <c r="AE224" s="146"/>
      <c r="AF224" s="146"/>
      <c r="AG224" s="512"/>
      <c r="AH224" s="512"/>
      <c r="AI224" s="512"/>
      <c r="AJ224" s="512"/>
      <c r="AK224" s="512"/>
      <c r="AL224" s="513"/>
      <c r="AM224" s="513"/>
      <c r="AN224" s="513"/>
      <c r="AO224" s="513"/>
      <c r="AP224" s="513"/>
      <c r="AQ224" s="513"/>
      <c r="AR224" s="513"/>
      <c r="AS224" s="513"/>
      <c r="AT224" s="513"/>
      <c r="AU224" s="513"/>
      <c r="AV224" s="513"/>
      <c r="AW224" s="513"/>
      <c r="AX224" s="513"/>
      <c r="AY224" s="513"/>
      <c r="AZ224" s="513"/>
      <c r="BA224" s="513"/>
      <c r="BB224" s="513"/>
      <c r="BC224" s="513"/>
      <c r="BD224" s="511"/>
      <c r="BE224" s="512"/>
      <c r="BF224" s="512"/>
      <c r="BG224" s="512"/>
      <c r="BH224" s="512"/>
      <c r="BI224" s="513"/>
      <c r="BJ224" s="513"/>
      <c r="BK224" s="513"/>
      <c r="BL224" s="513"/>
      <c r="BM224" s="161"/>
      <c r="BN224" s="513"/>
      <c r="BO224" s="513"/>
      <c r="BP224" s="513"/>
      <c r="BQ224" s="513"/>
      <c r="BR224" s="145"/>
      <c r="BS224" s="145"/>
      <c r="BT224" s="145"/>
      <c r="BU224" s="145"/>
      <c r="BV224" s="145"/>
      <c r="BW224" s="145"/>
      <c r="BX224" s="145"/>
      <c r="BY224" s="145"/>
      <c r="BZ224" s="145"/>
      <c r="CA224" s="145"/>
      <c r="CB224" s="145"/>
      <c r="CC224" s="145"/>
      <c r="CD224" s="145"/>
      <c r="CE224" s="145"/>
      <c r="CF224" s="147"/>
    </row>
    <row r="225" spans="4:84" ht="8.15" customHeight="1">
      <c r="D225" s="145"/>
      <c r="E225" s="511"/>
      <c r="F225" s="511"/>
      <c r="G225" s="511"/>
      <c r="H225" s="511"/>
      <c r="I225" s="511"/>
      <c r="J225" s="511"/>
      <c r="K225" s="511"/>
      <c r="L225" s="511"/>
      <c r="M225" s="511"/>
      <c r="N225" s="511"/>
      <c r="O225" s="512"/>
      <c r="P225" s="512"/>
      <c r="Q225" s="512"/>
      <c r="R225" s="512"/>
      <c r="S225" s="512"/>
      <c r="T225" s="512"/>
      <c r="U225" s="512"/>
      <c r="V225" s="512"/>
      <c r="W225" s="512"/>
      <c r="X225" s="512"/>
      <c r="Y225" s="512"/>
      <c r="Z225" s="512"/>
      <c r="AA225" s="512"/>
      <c r="AB225" s="512"/>
      <c r="AC225" s="512"/>
      <c r="AD225" s="146"/>
      <c r="AE225" s="146"/>
      <c r="AF225" s="146"/>
      <c r="AG225" s="512"/>
      <c r="AH225" s="512"/>
      <c r="AI225" s="512"/>
      <c r="AJ225" s="512"/>
      <c r="AK225" s="512"/>
      <c r="AL225" s="514"/>
      <c r="AM225" s="514"/>
      <c r="AN225" s="514"/>
      <c r="AO225" s="514"/>
      <c r="AP225" s="514"/>
      <c r="AQ225" s="514"/>
      <c r="AR225" s="514"/>
      <c r="AS225" s="514"/>
      <c r="AT225" s="514"/>
      <c r="AU225" s="514"/>
      <c r="AV225" s="514"/>
      <c r="AW225" s="514"/>
      <c r="AX225" s="514"/>
      <c r="AY225" s="514"/>
      <c r="AZ225" s="514"/>
      <c r="BA225" s="514"/>
      <c r="BB225" s="514"/>
      <c r="BC225" s="514"/>
      <c r="BD225" s="512"/>
      <c r="BE225" s="512"/>
      <c r="BF225" s="512"/>
      <c r="BG225" s="512"/>
      <c r="BH225" s="512"/>
      <c r="BI225" s="514"/>
      <c r="BJ225" s="514"/>
      <c r="BK225" s="514"/>
      <c r="BL225" s="514"/>
      <c r="BM225" s="514"/>
      <c r="BN225" s="514"/>
      <c r="BO225" s="514"/>
      <c r="BP225" s="514"/>
      <c r="BQ225" s="514"/>
      <c r="BR225" s="145"/>
      <c r="BS225" s="145"/>
      <c r="BT225" s="145"/>
      <c r="BU225" s="145"/>
      <c r="BV225" s="145"/>
      <c r="BW225" s="145"/>
      <c r="BX225" s="145"/>
      <c r="BY225" s="145"/>
      <c r="BZ225" s="145"/>
      <c r="CA225" s="145"/>
      <c r="CB225" s="145"/>
      <c r="CC225" s="145"/>
      <c r="CD225" s="145"/>
      <c r="CE225" s="145"/>
      <c r="CF225" s="147"/>
    </row>
    <row r="226" spans="4:84" ht="8.15" customHeight="1">
      <c r="D226" s="145"/>
      <c r="E226" s="511"/>
      <c r="F226" s="511"/>
      <c r="G226" s="511"/>
      <c r="H226" s="511"/>
      <c r="I226" s="511"/>
      <c r="J226" s="511"/>
      <c r="K226" s="511"/>
      <c r="L226" s="511"/>
      <c r="M226" s="511"/>
      <c r="N226" s="511"/>
      <c r="O226" s="515"/>
      <c r="P226" s="515"/>
      <c r="Q226" s="515"/>
      <c r="R226" s="515"/>
      <c r="S226" s="515"/>
      <c r="T226" s="515"/>
      <c r="U226" s="515"/>
      <c r="V226" s="515"/>
      <c r="W226" s="515"/>
      <c r="X226" s="515"/>
      <c r="Y226" s="515"/>
      <c r="Z226" s="515"/>
      <c r="AA226" s="515"/>
      <c r="AB226" s="515"/>
      <c r="AC226" s="515"/>
      <c r="AD226" s="146"/>
      <c r="AE226" s="146"/>
      <c r="AF226" s="146"/>
      <c r="AG226" s="512"/>
      <c r="AH226" s="512"/>
      <c r="AI226" s="512"/>
      <c r="AJ226" s="512"/>
      <c r="AK226" s="512"/>
      <c r="AL226" s="514"/>
      <c r="AM226" s="514"/>
      <c r="AN226" s="514"/>
      <c r="AO226" s="514"/>
      <c r="AP226" s="514"/>
      <c r="AQ226" s="514"/>
      <c r="AR226" s="514"/>
      <c r="AS226" s="514"/>
      <c r="AT226" s="514"/>
      <c r="AU226" s="514"/>
      <c r="AV226" s="514"/>
      <c r="AW226" s="514"/>
      <c r="AX226" s="514"/>
      <c r="AY226" s="514"/>
      <c r="AZ226" s="514"/>
      <c r="BA226" s="514"/>
      <c r="BB226" s="514"/>
      <c r="BC226" s="514"/>
      <c r="BD226" s="512"/>
      <c r="BE226" s="512"/>
      <c r="BF226" s="512"/>
      <c r="BG226" s="512"/>
      <c r="BH226" s="512"/>
      <c r="BI226" s="514"/>
      <c r="BJ226" s="514"/>
      <c r="BK226" s="514"/>
      <c r="BL226" s="514"/>
      <c r="BM226" s="514"/>
      <c r="BN226" s="514"/>
      <c r="BO226" s="514"/>
      <c r="BP226" s="514"/>
      <c r="BQ226" s="514"/>
      <c r="BR226" s="145"/>
      <c r="BS226" s="145"/>
      <c r="BT226" s="145"/>
      <c r="BU226" s="145"/>
      <c r="BV226" s="145"/>
      <c r="BW226" s="145"/>
      <c r="BX226" s="145"/>
      <c r="BY226" s="145"/>
      <c r="BZ226" s="145"/>
      <c r="CA226" s="145"/>
      <c r="CB226" s="145"/>
      <c r="CC226" s="145"/>
      <c r="CD226" s="145"/>
      <c r="CE226" s="145"/>
      <c r="CF226" s="147"/>
    </row>
    <row r="227" spans="4:84" ht="8.15" customHeight="1">
      <c r="D227" s="145"/>
      <c r="E227" s="511"/>
      <c r="F227" s="511"/>
      <c r="G227" s="511"/>
      <c r="H227" s="511"/>
      <c r="I227" s="511"/>
      <c r="J227" s="511"/>
      <c r="K227" s="511"/>
      <c r="L227" s="511"/>
      <c r="M227" s="511"/>
      <c r="N227" s="511"/>
      <c r="O227" s="515"/>
      <c r="P227" s="515"/>
      <c r="Q227" s="515"/>
      <c r="R227" s="515"/>
      <c r="S227" s="515"/>
      <c r="T227" s="515"/>
      <c r="U227" s="515"/>
      <c r="V227" s="515"/>
      <c r="W227" s="515"/>
      <c r="X227" s="515"/>
      <c r="Y227" s="515"/>
      <c r="Z227" s="515"/>
      <c r="AA227" s="515"/>
      <c r="AB227" s="515"/>
      <c r="AC227" s="515"/>
      <c r="AD227" s="146"/>
      <c r="AE227" s="146"/>
      <c r="AF227" s="146"/>
      <c r="AG227" s="516"/>
      <c r="AH227" s="516"/>
      <c r="AI227" s="516"/>
      <c r="AJ227" s="514"/>
      <c r="AK227" s="514"/>
      <c r="AL227" s="514"/>
      <c r="AM227" s="514"/>
      <c r="AN227" s="514"/>
      <c r="AO227" s="514"/>
      <c r="AP227" s="514"/>
      <c r="AQ227" s="514"/>
      <c r="AR227" s="514"/>
      <c r="AS227" s="514"/>
      <c r="AT227" s="514"/>
      <c r="AU227" s="514"/>
      <c r="AV227" s="146"/>
      <c r="AW227" s="146"/>
      <c r="AX227" s="146"/>
      <c r="AY227" s="146"/>
      <c r="AZ227" s="146"/>
      <c r="BA227" s="146"/>
      <c r="BB227" s="146"/>
      <c r="BC227" s="146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5"/>
      <c r="BN227" s="145"/>
      <c r="BO227" s="145"/>
      <c r="BP227" s="145"/>
      <c r="BQ227" s="145"/>
      <c r="BR227" s="145"/>
      <c r="BS227" s="145"/>
      <c r="BT227" s="145"/>
      <c r="BU227" s="145"/>
      <c r="BV227" s="145"/>
      <c r="BW227" s="145"/>
      <c r="BX227" s="145"/>
      <c r="BY227" s="145"/>
      <c r="BZ227" s="145"/>
      <c r="CA227" s="145"/>
      <c r="CB227" s="145"/>
      <c r="CC227" s="145"/>
      <c r="CD227" s="145"/>
      <c r="CE227" s="145"/>
      <c r="CF227" s="147"/>
    </row>
    <row r="228" spans="4:84" ht="8.15" customHeight="1">
      <c r="D228" s="145"/>
      <c r="E228" s="512"/>
      <c r="F228" s="512"/>
      <c r="G228" s="512"/>
      <c r="H228" s="512"/>
      <c r="I228" s="512"/>
      <c r="J228" s="512"/>
      <c r="K228" s="512"/>
      <c r="L228" s="512"/>
      <c r="M228" s="512"/>
      <c r="N228" s="512"/>
      <c r="O228" s="512"/>
      <c r="P228" s="512"/>
      <c r="Q228" s="512"/>
      <c r="R228" s="512"/>
      <c r="S228" s="512"/>
      <c r="T228" s="512"/>
      <c r="U228" s="512"/>
      <c r="V228" s="512"/>
      <c r="W228" s="512"/>
      <c r="X228" s="512"/>
      <c r="Y228" s="512"/>
      <c r="Z228" s="512"/>
      <c r="AA228" s="512"/>
      <c r="AB228" s="512"/>
      <c r="AC228" s="512"/>
      <c r="AD228" s="146"/>
      <c r="AE228" s="146"/>
      <c r="AF228" s="146"/>
      <c r="AG228" s="516"/>
      <c r="AH228" s="516"/>
      <c r="AI228" s="516"/>
      <c r="AJ228" s="508"/>
      <c r="AK228" s="508"/>
      <c r="AL228" s="508"/>
      <c r="AM228" s="508"/>
      <c r="AN228" s="508"/>
      <c r="AO228" s="508"/>
      <c r="AP228" s="508"/>
      <c r="AQ228" s="508"/>
      <c r="AR228" s="508"/>
      <c r="AS228" s="508"/>
      <c r="AT228" s="508"/>
      <c r="AU228" s="508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5"/>
      <c r="BF228" s="145"/>
      <c r="BG228" s="145"/>
      <c r="BH228" s="145"/>
      <c r="BI228" s="145"/>
      <c r="BJ228" s="145"/>
      <c r="BK228" s="145"/>
      <c r="BL228" s="145"/>
      <c r="BM228" s="145"/>
      <c r="BN228" s="145"/>
      <c r="BO228" s="145"/>
      <c r="BP228" s="145"/>
      <c r="BQ228" s="145"/>
      <c r="BR228" s="145"/>
      <c r="BS228" s="145"/>
      <c r="BT228" s="145"/>
      <c r="BU228" s="145"/>
      <c r="BV228" s="145"/>
      <c r="BW228" s="145"/>
      <c r="BX228" s="145"/>
      <c r="BY228" s="145"/>
      <c r="BZ228" s="145"/>
      <c r="CA228" s="145"/>
      <c r="CB228" s="145"/>
      <c r="CC228" s="145"/>
      <c r="CD228" s="145"/>
      <c r="CE228" s="145"/>
      <c r="CF228" s="147"/>
    </row>
    <row r="229" spans="4:84" ht="8.15" customHeight="1">
      <c r="D229" s="145"/>
      <c r="E229" s="512"/>
      <c r="F229" s="512"/>
      <c r="G229" s="512"/>
      <c r="H229" s="512"/>
      <c r="I229" s="512"/>
      <c r="J229" s="512"/>
      <c r="K229" s="512"/>
      <c r="L229" s="512"/>
      <c r="M229" s="512"/>
      <c r="N229" s="512"/>
      <c r="O229" s="512"/>
      <c r="P229" s="512"/>
      <c r="Q229" s="512"/>
      <c r="R229" s="512"/>
      <c r="S229" s="512"/>
      <c r="T229" s="512"/>
      <c r="U229" s="512"/>
      <c r="V229" s="512"/>
      <c r="W229" s="512"/>
      <c r="X229" s="512"/>
      <c r="Y229" s="512"/>
      <c r="Z229" s="512"/>
      <c r="AA229" s="512"/>
      <c r="AB229" s="512"/>
      <c r="AC229" s="512"/>
      <c r="AD229" s="146"/>
      <c r="AE229" s="146"/>
      <c r="AF229" s="146"/>
      <c r="AG229" s="516"/>
      <c r="AH229" s="516"/>
      <c r="AI229" s="516"/>
      <c r="AJ229" s="508"/>
      <c r="AK229" s="508"/>
      <c r="AL229" s="508"/>
      <c r="AM229" s="508"/>
      <c r="AN229" s="508"/>
      <c r="AO229" s="508"/>
      <c r="AP229" s="508"/>
      <c r="AQ229" s="508"/>
      <c r="AR229" s="508"/>
      <c r="AS229" s="508"/>
      <c r="AT229" s="508"/>
      <c r="AU229" s="508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68"/>
      <c r="BF229" s="146"/>
      <c r="BG229" s="146"/>
      <c r="BH229" s="146"/>
      <c r="BI229" s="146"/>
      <c r="BJ229" s="146"/>
      <c r="BK229" s="146"/>
      <c r="BL229" s="146"/>
      <c r="BM229" s="146"/>
      <c r="BN229" s="146"/>
      <c r="BO229" s="146"/>
      <c r="BP229" s="146"/>
      <c r="BQ229" s="146"/>
      <c r="BR229" s="146"/>
      <c r="BS229" s="146"/>
      <c r="BT229" s="146"/>
      <c r="BU229" s="146"/>
      <c r="BV229" s="146"/>
      <c r="BW229" s="146"/>
      <c r="BX229" s="146"/>
      <c r="BY229" s="146"/>
      <c r="BZ229" s="146"/>
      <c r="CA229" s="146"/>
      <c r="CB229" s="146"/>
      <c r="CC229" s="145"/>
      <c r="CD229" s="145"/>
      <c r="CE229" s="145"/>
      <c r="CF229" s="147"/>
    </row>
    <row r="230" spans="4:84" ht="8.15" customHeight="1">
      <c r="D230" s="145"/>
      <c r="E230" s="512"/>
      <c r="F230" s="512"/>
      <c r="G230" s="512"/>
      <c r="H230" s="512"/>
      <c r="I230" s="512"/>
      <c r="J230" s="512"/>
      <c r="K230" s="512"/>
      <c r="L230" s="512"/>
      <c r="M230" s="512"/>
      <c r="N230" s="512"/>
      <c r="O230" s="515"/>
      <c r="P230" s="515"/>
      <c r="Q230" s="515"/>
      <c r="R230" s="515"/>
      <c r="S230" s="515"/>
      <c r="T230" s="515"/>
      <c r="U230" s="515"/>
      <c r="V230" s="515"/>
      <c r="W230" s="515"/>
      <c r="X230" s="515"/>
      <c r="Y230" s="515"/>
      <c r="Z230" s="515"/>
      <c r="AA230" s="515"/>
      <c r="AB230" s="515"/>
      <c r="AC230" s="515"/>
      <c r="AD230" s="146"/>
      <c r="AE230" s="146"/>
      <c r="AF230" s="146"/>
      <c r="AG230" s="516"/>
      <c r="AH230" s="516"/>
      <c r="AI230" s="516"/>
      <c r="AJ230" s="508"/>
      <c r="AK230" s="508"/>
      <c r="AL230" s="508"/>
      <c r="AM230" s="508"/>
      <c r="AN230" s="508"/>
      <c r="AO230" s="508"/>
      <c r="AP230" s="508"/>
      <c r="AQ230" s="508"/>
      <c r="AR230" s="508"/>
      <c r="AS230" s="508"/>
      <c r="AT230" s="508"/>
      <c r="AU230" s="508"/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  <c r="BG230" s="146"/>
      <c r="BH230" s="146"/>
      <c r="BI230" s="146"/>
      <c r="BJ230" s="146"/>
      <c r="BK230" s="146"/>
      <c r="BL230" s="146"/>
      <c r="BM230" s="146"/>
      <c r="BN230" s="146"/>
      <c r="BO230" s="146"/>
      <c r="BP230" s="146"/>
      <c r="BQ230" s="146"/>
      <c r="BR230" s="146"/>
      <c r="BS230" s="146"/>
      <c r="BT230" s="146"/>
      <c r="BU230" s="146"/>
      <c r="BV230" s="146"/>
      <c r="BW230" s="146"/>
      <c r="BX230" s="146"/>
      <c r="BY230" s="146"/>
      <c r="BZ230" s="146"/>
      <c r="CA230" s="146"/>
      <c r="CB230" s="146"/>
      <c r="CC230" s="145"/>
      <c r="CD230" s="145"/>
      <c r="CE230" s="145"/>
      <c r="CF230" s="147"/>
    </row>
    <row r="231" spans="4:84" ht="8.15" customHeight="1">
      <c r="D231" s="145"/>
      <c r="E231" s="512"/>
      <c r="F231" s="512"/>
      <c r="G231" s="512"/>
      <c r="H231" s="512"/>
      <c r="I231" s="512"/>
      <c r="J231" s="512"/>
      <c r="K231" s="512"/>
      <c r="L231" s="512"/>
      <c r="M231" s="512"/>
      <c r="N231" s="512"/>
      <c r="O231" s="515"/>
      <c r="P231" s="515"/>
      <c r="Q231" s="515"/>
      <c r="R231" s="515"/>
      <c r="S231" s="515"/>
      <c r="T231" s="515"/>
      <c r="U231" s="515"/>
      <c r="V231" s="515"/>
      <c r="W231" s="515"/>
      <c r="X231" s="515"/>
      <c r="Y231" s="515"/>
      <c r="Z231" s="515"/>
      <c r="AA231" s="515"/>
      <c r="AB231" s="515"/>
      <c r="AC231" s="515"/>
      <c r="AD231" s="146"/>
      <c r="AE231" s="146"/>
      <c r="AF231" s="146"/>
      <c r="AG231" s="516"/>
      <c r="AH231" s="516"/>
      <c r="AI231" s="516"/>
      <c r="AJ231" s="508"/>
      <c r="AK231" s="508"/>
      <c r="AL231" s="508"/>
      <c r="AM231" s="508"/>
      <c r="AN231" s="508"/>
      <c r="AO231" s="508"/>
      <c r="AP231" s="508"/>
      <c r="AQ231" s="508"/>
      <c r="AR231" s="508"/>
      <c r="AS231" s="508"/>
      <c r="AT231" s="508"/>
      <c r="AU231" s="508"/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  <c r="BG231" s="146"/>
      <c r="BH231" s="146"/>
      <c r="BI231" s="146"/>
      <c r="BJ231" s="146"/>
      <c r="BK231" s="146"/>
      <c r="BL231" s="146"/>
      <c r="BM231" s="146"/>
      <c r="BN231" s="146"/>
      <c r="BO231" s="146"/>
      <c r="BP231" s="146"/>
      <c r="BQ231" s="146"/>
      <c r="BR231" s="146"/>
      <c r="BS231" s="146"/>
      <c r="BT231" s="146"/>
      <c r="BU231" s="146"/>
      <c r="BV231" s="146"/>
      <c r="BW231" s="146"/>
      <c r="BX231" s="146"/>
      <c r="BY231" s="146"/>
      <c r="BZ231" s="146"/>
      <c r="CA231" s="146"/>
      <c r="CB231" s="146"/>
      <c r="CC231" s="145"/>
      <c r="CD231" s="145"/>
      <c r="CE231" s="145"/>
      <c r="CF231" s="147"/>
    </row>
    <row r="232" spans="4:84" ht="8.15" customHeight="1"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  <c r="AU232" s="146"/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  <c r="BG232" s="146"/>
      <c r="BH232" s="146"/>
      <c r="BI232" s="146"/>
      <c r="BJ232" s="146"/>
      <c r="BK232" s="146"/>
      <c r="BL232" s="146"/>
      <c r="BM232" s="146"/>
      <c r="BN232" s="146"/>
      <c r="BO232" s="146"/>
      <c r="BP232" s="146"/>
      <c r="BQ232" s="146"/>
      <c r="BR232" s="146"/>
      <c r="BS232" s="146"/>
      <c r="BT232" s="146"/>
      <c r="BU232" s="146"/>
      <c r="BV232" s="146"/>
      <c r="BW232" s="146"/>
      <c r="BX232" s="146"/>
      <c r="BY232" s="146"/>
      <c r="BZ232" s="146"/>
      <c r="CA232" s="146"/>
      <c r="CB232" s="146"/>
      <c r="CC232" s="146"/>
      <c r="CD232" s="146"/>
      <c r="CE232" s="146"/>
      <c r="CF232" s="147"/>
    </row>
    <row r="233" spans="4:84" ht="8.15" customHeight="1">
      <c r="D233" s="145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  <c r="AU233" s="146"/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  <c r="BG233" s="146"/>
      <c r="BH233" s="146"/>
      <c r="BI233" s="146"/>
      <c r="BJ233" s="146"/>
      <c r="BK233" s="146"/>
      <c r="BL233" s="146"/>
      <c r="BM233" s="146"/>
      <c r="BN233" s="146"/>
      <c r="BO233" s="146"/>
      <c r="BP233" s="146"/>
      <c r="BQ233" s="146"/>
      <c r="BR233" s="146"/>
      <c r="BS233" s="146"/>
      <c r="BT233" s="146"/>
      <c r="BU233" s="146"/>
      <c r="BV233" s="146"/>
      <c r="BW233" s="146"/>
      <c r="BX233" s="146"/>
      <c r="BY233" s="146"/>
      <c r="BZ233" s="146"/>
      <c r="CA233" s="146"/>
      <c r="CB233" s="146"/>
      <c r="CC233" s="146"/>
      <c r="CD233" s="146"/>
      <c r="CE233" s="146"/>
      <c r="CF233" s="147"/>
    </row>
    <row r="234" spans="4:84" ht="8.15" customHeight="1">
      <c r="D234" s="145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  <c r="BG234" s="146"/>
      <c r="BH234" s="146"/>
      <c r="BI234" s="146"/>
      <c r="BJ234" s="146"/>
      <c r="BK234" s="146"/>
      <c r="BL234" s="146"/>
      <c r="BM234" s="146"/>
      <c r="BN234" s="146"/>
      <c r="BO234" s="146"/>
      <c r="BP234" s="146"/>
      <c r="BQ234" s="146"/>
      <c r="BR234" s="146"/>
      <c r="BS234" s="146"/>
      <c r="BT234" s="146"/>
      <c r="BU234" s="146"/>
      <c r="BV234" s="146"/>
      <c r="BW234" s="146"/>
      <c r="BX234" s="146"/>
      <c r="BY234" s="146"/>
      <c r="BZ234" s="146"/>
      <c r="CA234" s="146"/>
      <c r="CB234" s="146"/>
      <c r="CC234" s="146"/>
      <c r="CD234" s="146"/>
      <c r="CE234" s="146"/>
      <c r="CF234" s="147"/>
    </row>
    <row r="235" spans="4:84" ht="8.15" customHeight="1">
      <c r="D235" s="145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146"/>
      <c r="AY235" s="146"/>
      <c r="AZ235" s="146"/>
      <c r="BA235" s="146"/>
      <c r="BB235" s="146"/>
      <c r="BC235" s="146"/>
      <c r="BD235" s="146"/>
      <c r="BE235" s="146"/>
      <c r="BF235" s="146"/>
      <c r="BG235" s="146"/>
      <c r="BH235" s="146"/>
      <c r="BI235" s="146"/>
      <c r="BJ235" s="146"/>
      <c r="BK235" s="146"/>
      <c r="BL235" s="146"/>
      <c r="BM235" s="146"/>
      <c r="BN235" s="146"/>
      <c r="BO235" s="146"/>
      <c r="BP235" s="146"/>
      <c r="BQ235" s="146"/>
      <c r="BR235" s="146"/>
      <c r="BS235" s="146"/>
      <c r="BT235" s="146"/>
      <c r="BU235" s="146"/>
      <c r="BV235" s="146"/>
      <c r="BW235" s="146"/>
      <c r="BX235" s="146"/>
      <c r="BY235" s="146"/>
      <c r="BZ235" s="146"/>
      <c r="CA235" s="146"/>
      <c r="CB235" s="146"/>
      <c r="CC235" s="146"/>
      <c r="CD235" s="146"/>
      <c r="CE235" s="146"/>
      <c r="CF235" s="147"/>
    </row>
    <row r="236" spans="4:84" ht="8.15" customHeight="1">
      <c r="D236" s="145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  <c r="AU236" s="146"/>
      <c r="AV236" s="146"/>
      <c r="AW236" s="146"/>
      <c r="AX236" s="146"/>
      <c r="AY236" s="146"/>
      <c r="AZ236" s="146"/>
      <c r="BA236" s="146"/>
      <c r="BB236" s="146"/>
      <c r="BC236" s="146"/>
      <c r="BD236" s="146"/>
      <c r="BE236" s="146"/>
      <c r="BF236" s="146"/>
      <c r="BG236" s="146"/>
      <c r="BH236" s="146"/>
      <c r="BI236" s="146"/>
      <c r="BJ236" s="146"/>
      <c r="BK236" s="146"/>
      <c r="BL236" s="146"/>
      <c r="BM236" s="146"/>
      <c r="BN236" s="146"/>
      <c r="BO236" s="146"/>
      <c r="BP236" s="146"/>
      <c r="BQ236" s="146"/>
      <c r="BR236" s="146"/>
      <c r="BS236" s="146"/>
      <c r="BT236" s="146"/>
      <c r="BU236" s="146"/>
      <c r="BV236" s="146"/>
      <c r="BW236" s="146"/>
      <c r="BX236" s="146"/>
      <c r="BY236" s="146"/>
      <c r="BZ236" s="146"/>
      <c r="CA236" s="146"/>
      <c r="CB236" s="146"/>
      <c r="CC236" s="146"/>
      <c r="CD236" s="146"/>
      <c r="CE236" s="146"/>
      <c r="CF236" s="147"/>
    </row>
    <row r="237" spans="4:84" ht="8.15" customHeight="1">
      <c r="D237" s="145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  <c r="AU237" s="146"/>
      <c r="AV237" s="146"/>
      <c r="AW237" s="146"/>
      <c r="AX237" s="146"/>
      <c r="AY237" s="146"/>
      <c r="AZ237" s="146"/>
      <c r="BA237" s="146"/>
      <c r="BB237" s="146"/>
      <c r="BC237" s="146"/>
      <c r="BD237" s="146"/>
      <c r="BE237" s="146"/>
      <c r="BF237" s="146"/>
      <c r="BG237" s="146"/>
      <c r="BH237" s="146"/>
      <c r="BI237" s="146"/>
      <c r="BJ237" s="146"/>
      <c r="BK237" s="146"/>
      <c r="BL237" s="146"/>
      <c r="BM237" s="146"/>
      <c r="BN237" s="146"/>
      <c r="BO237" s="146"/>
      <c r="BP237" s="146"/>
      <c r="BQ237" s="146"/>
      <c r="BR237" s="146"/>
      <c r="BS237" s="146"/>
      <c r="BT237" s="146"/>
      <c r="BU237" s="146"/>
      <c r="BV237" s="146"/>
      <c r="BW237" s="146"/>
      <c r="BX237" s="146"/>
      <c r="BY237" s="146"/>
      <c r="BZ237" s="146"/>
      <c r="CA237" s="146"/>
      <c r="CB237" s="146"/>
      <c r="CC237" s="146"/>
      <c r="CD237" s="146"/>
      <c r="CE237" s="146"/>
      <c r="CF237" s="147"/>
    </row>
    <row r="238" spans="4:84" ht="8.15" customHeight="1">
      <c r="D238" s="145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  <c r="AA238" s="146"/>
      <c r="AB238" s="146"/>
      <c r="AC238" s="146"/>
      <c r="AD238" s="146"/>
      <c r="AE238" s="146"/>
      <c r="AF238" s="146"/>
      <c r="AG238" s="146"/>
      <c r="AH238" s="146"/>
      <c r="AI238" s="146"/>
      <c r="AJ238" s="146"/>
      <c r="AK238" s="146"/>
      <c r="AL238" s="146"/>
      <c r="AM238" s="146"/>
      <c r="AN238" s="146"/>
      <c r="AO238" s="146"/>
      <c r="AP238" s="146"/>
      <c r="AQ238" s="146"/>
      <c r="AR238" s="146"/>
      <c r="AS238" s="146"/>
      <c r="AT238" s="146"/>
      <c r="AU238" s="146"/>
      <c r="AV238" s="146"/>
      <c r="AW238" s="146"/>
      <c r="AX238" s="146"/>
      <c r="AY238" s="146"/>
      <c r="AZ238" s="146"/>
      <c r="BA238" s="146"/>
      <c r="BB238" s="146"/>
      <c r="BC238" s="146"/>
      <c r="BD238" s="146"/>
      <c r="BE238" s="146"/>
      <c r="BF238" s="146"/>
      <c r="BG238" s="146"/>
      <c r="BH238" s="146"/>
      <c r="BI238" s="146"/>
      <c r="BJ238" s="146"/>
      <c r="BK238" s="146"/>
      <c r="BL238" s="146"/>
      <c r="BM238" s="146"/>
      <c r="BN238" s="146"/>
      <c r="BO238" s="146"/>
      <c r="BP238" s="146"/>
      <c r="BQ238" s="146"/>
      <c r="BR238" s="146"/>
      <c r="BS238" s="146"/>
      <c r="BT238" s="146"/>
      <c r="BU238" s="146"/>
      <c r="BV238" s="146"/>
      <c r="BW238" s="146"/>
      <c r="BX238" s="146"/>
      <c r="BY238" s="146"/>
      <c r="BZ238" s="146"/>
      <c r="CA238" s="146"/>
      <c r="CB238" s="146"/>
      <c r="CC238" s="146"/>
      <c r="CD238" s="146"/>
      <c r="CE238" s="146"/>
      <c r="CF238" s="147"/>
    </row>
    <row r="239" spans="4:84" ht="8.15" customHeight="1">
      <c r="D239" s="145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  <c r="AA239" s="146"/>
      <c r="AB239" s="146"/>
      <c r="AC239" s="146"/>
      <c r="AD239" s="146"/>
      <c r="AE239" s="146"/>
      <c r="AF239" s="146"/>
      <c r="AG239" s="146"/>
      <c r="AH239" s="146"/>
      <c r="AI239" s="146"/>
      <c r="AJ239" s="146"/>
      <c r="AK239" s="146"/>
      <c r="AL239" s="146"/>
      <c r="AM239" s="146"/>
      <c r="AN239" s="146"/>
      <c r="AO239" s="146"/>
      <c r="AP239" s="146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6"/>
      <c r="BB239" s="146"/>
      <c r="BC239" s="146"/>
      <c r="BD239" s="146"/>
      <c r="BE239" s="146"/>
      <c r="BF239" s="146"/>
      <c r="BG239" s="146"/>
      <c r="BH239" s="146"/>
      <c r="BI239" s="146"/>
      <c r="BJ239" s="146"/>
      <c r="BK239" s="146"/>
      <c r="BL239" s="146"/>
      <c r="BM239" s="146"/>
      <c r="BN239" s="146"/>
      <c r="BO239" s="146"/>
      <c r="BP239" s="146"/>
      <c r="BQ239" s="146"/>
      <c r="BR239" s="146"/>
      <c r="BS239" s="146"/>
      <c r="BT239" s="146"/>
      <c r="BU239" s="146"/>
      <c r="BV239" s="146"/>
      <c r="BW239" s="146"/>
      <c r="BX239" s="146"/>
      <c r="BY239" s="146"/>
      <c r="BZ239" s="146"/>
      <c r="CA239" s="146"/>
      <c r="CB239" s="146"/>
      <c r="CC239" s="146"/>
      <c r="CD239" s="146"/>
      <c r="CE239" s="146"/>
      <c r="CF239" s="147"/>
    </row>
    <row r="240" spans="4:84" ht="8.15" customHeight="1">
      <c r="D240" s="145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6"/>
      <c r="BN240" s="146"/>
      <c r="BO240" s="146"/>
      <c r="BP240" s="146"/>
      <c r="BQ240" s="146"/>
      <c r="BR240" s="146"/>
      <c r="BS240" s="146"/>
      <c r="BT240" s="146"/>
      <c r="BU240" s="146"/>
      <c r="BV240" s="146"/>
      <c r="BW240" s="146"/>
      <c r="BX240" s="146"/>
      <c r="BY240" s="146"/>
      <c r="BZ240" s="146"/>
      <c r="CA240" s="146"/>
      <c r="CB240" s="146"/>
      <c r="CC240" s="146"/>
      <c r="CD240" s="146"/>
      <c r="CE240" s="146"/>
      <c r="CF240" s="147"/>
    </row>
    <row r="241" spans="4:84" ht="8.15" customHeight="1">
      <c r="D241" s="145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6"/>
      <c r="BN241" s="146"/>
      <c r="BO241" s="146"/>
      <c r="BP241" s="146"/>
      <c r="BQ241" s="146"/>
      <c r="BR241" s="146"/>
      <c r="BS241" s="146"/>
      <c r="BT241" s="146"/>
      <c r="BU241" s="146"/>
      <c r="BV241" s="146"/>
      <c r="BW241" s="146"/>
      <c r="BX241" s="146"/>
      <c r="BY241" s="146"/>
      <c r="BZ241" s="146"/>
      <c r="CA241" s="146"/>
      <c r="CB241" s="146"/>
      <c r="CC241" s="146"/>
      <c r="CD241" s="146"/>
      <c r="CE241" s="146"/>
      <c r="CF241" s="147"/>
    </row>
    <row r="242" spans="4:84" ht="8.15" customHeight="1">
      <c r="D242" s="145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6"/>
      <c r="BN242" s="146"/>
      <c r="BO242" s="146"/>
      <c r="BP242" s="146"/>
      <c r="BQ242" s="146"/>
      <c r="BR242" s="146"/>
      <c r="BS242" s="146"/>
      <c r="BT242" s="146"/>
      <c r="BU242" s="146"/>
      <c r="BV242" s="146"/>
      <c r="BW242" s="146"/>
      <c r="BX242" s="146"/>
      <c r="BY242" s="146"/>
      <c r="BZ242" s="146"/>
      <c r="CA242" s="146"/>
      <c r="CB242" s="146"/>
      <c r="CC242" s="146"/>
      <c r="CD242" s="146"/>
      <c r="CE242" s="146"/>
      <c r="CF242" s="147"/>
    </row>
    <row r="243" spans="4:84" ht="8.15" customHeight="1">
      <c r="D243" s="145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6"/>
      <c r="BN243" s="146"/>
      <c r="BO243" s="146"/>
      <c r="BP243" s="146"/>
      <c r="BQ243" s="146"/>
      <c r="BR243" s="146"/>
      <c r="BS243" s="146"/>
      <c r="BT243" s="146"/>
      <c r="BU243" s="146"/>
      <c r="BV243" s="146"/>
      <c r="BW243" s="146"/>
      <c r="BX243" s="146"/>
      <c r="BY243" s="146"/>
      <c r="BZ243" s="146"/>
      <c r="CA243" s="146"/>
      <c r="CB243" s="146"/>
      <c r="CC243" s="146"/>
      <c r="CD243" s="146"/>
      <c r="CE243" s="146"/>
      <c r="CF243" s="147"/>
    </row>
    <row r="244" spans="4:84" ht="8.15" customHeight="1">
      <c r="D244" s="145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6"/>
      <c r="BN244" s="146"/>
      <c r="BO244" s="146"/>
      <c r="BP244" s="146"/>
      <c r="BQ244" s="146"/>
      <c r="BR244" s="146"/>
      <c r="BS244" s="146"/>
      <c r="BT244" s="146"/>
      <c r="BU244" s="146"/>
      <c r="BV244" s="146"/>
      <c r="BW244" s="146"/>
      <c r="BX244" s="146"/>
      <c r="BY244" s="146"/>
      <c r="BZ244" s="146"/>
      <c r="CA244" s="146"/>
      <c r="CB244" s="146"/>
      <c r="CC244" s="146"/>
      <c r="CD244" s="146"/>
      <c r="CE244" s="146"/>
      <c r="CF244" s="147"/>
    </row>
    <row r="245" spans="4:84" ht="8.15" customHeight="1">
      <c r="D245" s="145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6"/>
      <c r="BN245" s="146"/>
      <c r="BO245" s="146"/>
      <c r="BP245" s="146"/>
      <c r="BQ245" s="146"/>
      <c r="BR245" s="146"/>
      <c r="BS245" s="146"/>
      <c r="BT245" s="146"/>
      <c r="BU245" s="146"/>
      <c r="BV245" s="146"/>
      <c r="BW245" s="146"/>
      <c r="BX245" s="146"/>
      <c r="BY245" s="146"/>
      <c r="BZ245" s="146"/>
      <c r="CA245" s="146"/>
      <c r="CB245" s="146"/>
      <c r="CC245" s="146"/>
      <c r="CD245" s="146"/>
      <c r="CE245" s="146"/>
      <c r="CF245" s="147"/>
    </row>
    <row r="246" spans="4:84" ht="8.15" customHeight="1">
      <c r="D246" s="145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6"/>
      <c r="BN246" s="146"/>
      <c r="BO246" s="146"/>
      <c r="BP246" s="146"/>
      <c r="BQ246" s="146"/>
      <c r="BR246" s="146"/>
      <c r="BS246" s="146"/>
      <c r="BT246" s="146"/>
      <c r="BU246" s="146"/>
      <c r="BV246" s="146"/>
      <c r="BW246" s="146"/>
      <c r="BX246" s="146"/>
      <c r="BY246" s="146"/>
      <c r="BZ246" s="146"/>
      <c r="CA246" s="146"/>
      <c r="CB246" s="146"/>
      <c r="CC246" s="146"/>
      <c r="CD246" s="146"/>
      <c r="CE246" s="146"/>
      <c r="CF246" s="147"/>
    </row>
    <row r="247" spans="4:84" ht="8.15" customHeight="1">
      <c r="D247" s="145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6"/>
      <c r="BN247" s="146"/>
      <c r="BO247" s="146"/>
      <c r="BP247" s="146"/>
      <c r="BQ247" s="146"/>
      <c r="BR247" s="146"/>
      <c r="BS247" s="146"/>
      <c r="BT247" s="146"/>
      <c r="BU247" s="146"/>
      <c r="BV247" s="146"/>
      <c r="BW247" s="146"/>
      <c r="BX247" s="146"/>
      <c r="BY247" s="146"/>
      <c r="BZ247" s="146"/>
      <c r="CA247" s="146"/>
      <c r="CB247" s="146"/>
      <c r="CC247" s="146"/>
      <c r="CD247" s="146"/>
      <c r="CE247" s="146"/>
      <c r="CF247" s="147"/>
    </row>
    <row r="248" spans="4:84" ht="8.15" customHeight="1">
      <c r="D248" s="145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6"/>
      <c r="BN248" s="146"/>
      <c r="BO248" s="146"/>
      <c r="BP248" s="146"/>
      <c r="BQ248" s="146"/>
      <c r="BR248" s="146"/>
      <c r="BS248" s="146"/>
      <c r="BT248" s="146"/>
      <c r="BU248" s="146"/>
      <c r="BV248" s="146"/>
      <c r="BW248" s="146"/>
      <c r="BX248" s="146"/>
      <c r="BY248" s="146"/>
      <c r="BZ248" s="146"/>
      <c r="CA248" s="146"/>
      <c r="CB248" s="146"/>
      <c r="CC248" s="146"/>
      <c r="CD248" s="146"/>
      <c r="CE248" s="146"/>
      <c r="CF248" s="147"/>
    </row>
    <row r="249" spans="4:84" ht="8.15" customHeight="1">
      <c r="D249" s="145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6"/>
      <c r="AF249" s="146"/>
      <c r="AG249" s="146"/>
      <c r="AH249" s="146"/>
      <c r="AI249" s="146"/>
      <c r="AJ249" s="146"/>
      <c r="AK249" s="146"/>
      <c r="AL249" s="146"/>
      <c r="AM249" s="146"/>
      <c r="AN249" s="146"/>
      <c r="AO249" s="146"/>
      <c r="AP249" s="146"/>
      <c r="AQ249" s="146"/>
      <c r="AR249" s="146"/>
      <c r="AS249" s="146"/>
      <c r="AT249" s="146"/>
      <c r="AU249" s="146"/>
      <c r="AV249" s="146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  <c r="BG249" s="146"/>
      <c r="BH249" s="146"/>
      <c r="BI249" s="146"/>
      <c r="BJ249" s="146"/>
      <c r="BK249" s="146"/>
      <c r="BL249" s="146"/>
      <c r="BM249" s="146"/>
      <c r="BN249" s="146"/>
      <c r="BO249" s="146"/>
      <c r="BP249" s="146"/>
      <c r="BQ249" s="146"/>
      <c r="BR249" s="146"/>
      <c r="BS249" s="146"/>
      <c r="BT249" s="146"/>
      <c r="BU249" s="146"/>
      <c r="BV249" s="146"/>
      <c r="BW249" s="146"/>
      <c r="BX249" s="146"/>
      <c r="BY249" s="146"/>
      <c r="BZ249" s="146"/>
      <c r="CA249" s="146"/>
      <c r="CB249" s="146"/>
      <c r="CC249" s="146"/>
      <c r="CD249" s="146"/>
      <c r="CE249" s="146"/>
      <c r="CF249" s="147"/>
    </row>
    <row r="250" spans="4:84" ht="8.15" customHeight="1">
      <c r="D250" s="145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  <c r="AA250" s="146"/>
      <c r="AB250" s="146"/>
      <c r="AC250" s="146"/>
      <c r="AD250" s="146"/>
      <c r="AE250" s="146"/>
      <c r="AF250" s="146"/>
      <c r="AG250" s="146"/>
      <c r="AH250" s="146"/>
      <c r="AI250" s="146"/>
      <c r="AJ250" s="146"/>
      <c r="AK250" s="146"/>
      <c r="AL250" s="146"/>
      <c r="AM250" s="146"/>
      <c r="AN250" s="146"/>
      <c r="AO250" s="146"/>
      <c r="AP250" s="146"/>
      <c r="AQ250" s="146"/>
      <c r="AR250" s="146"/>
      <c r="AS250" s="146"/>
      <c r="AT250" s="146"/>
      <c r="AU250" s="146"/>
      <c r="AV250" s="146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  <c r="BG250" s="146"/>
      <c r="BH250" s="146"/>
      <c r="BI250" s="146"/>
      <c r="BJ250" s="146"/>
      <c r="BK250" s="146"/>
      <c r="BL250" s="146"/>
      <c r="BM250" s="146"/>
      <c r="BN250" s="146"/>
      <c r="BO250" s="146"/>
      <c r="BP250" s="146"/>
      <c r="BQ250" s="146"/>
      <c r="BR250" s="146"/>
      <c r="BS250" s="146"/>
      <c r="BT250" s="146"/>
      <c r="BU250" s="146"/>
      <c r="BV250" s="146"/>
      <c r="BW250" s="146"/>
      <c r="BX250" s="146"/>
      <c r="BY250" s="146"/>
      <c r="BZ250" s="146"/>
      <c r="CA250" s="146"/>
      <c r="CB250" s="146"/>
      <c r="CC250" s="146"/>
      <c r="CD250" s="146"/>
      <c r="CE250" s="146"/>
      <c r="CF250" s="147"/>
    </row>
    <row r="251" spans="4:84" ht="8.15" customHeight="1">
      <c r="D251" s="145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  <c r="AA251" s="146"/>
      <c r="AB251" s="146"/>
      <c r="AC251" s="146"/>
      <c r="AD251" s="146"/>
      <c r="AE251" s="146"/>
      <c r="AF251" s="146"/>
      <c r="AG251" s="146"/>
      <c r="AH251" s="146"/>
      <c r="AI251" s="146"/>
      <c r="AJ251" s="146"/>
      <c r="AK251" s="146"/>
      <c r="AL251" s="146"/>
      <c r="AM251" s="146"/>
      <c r="AN251" s="146"/>
      <c r="AO251" s="146"/>
      <c r="AP251" s="146"/>
      <c r="AQ251" s="146"/>
      <c r="AR251" s="146"/>
      <c r="AS251" s="146"/>
      <c r="AT251" s="146"/>
      <c r="AU251" s="146"/>
      <c r="AV251" s="146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  <c r="BG251" s="146"/>
      <c r="BH251" s="146"/>
      <c r="BI251" s="146"/>
      <c r="BJ251" s="146"/>
      <c r="BK251" s="146"/>
      <c r="BL251" s="146"/>
      <c r="BM251" s="146"/>
      <c r="BN251" s="146"/>
      <c r="BO251" s="146"/>
      <c r="BP251" s="146"/>
      <c r="BQ251" s="146"/>
      <c r="BR251" s="146"/>
      <c r="BS251" s="146"/>
      <c r="BT251" s="146"/>
      <c r="BU251" s="146"/>
      <c r="BV251" s="146"/>
      <c r="BW251" s="146"/>
      <c r="BX251" s="146"/>
      <c r="BY251" s="146"/>
      <c r="BZ251" s="146"/>
      <c r="CA251" s="146"/>
      <c r="CB251" s="146"/>
      <c r="CC251" s="146"/>
      <c r="CD251" s="146"/>
      <c r="CE251" s="146"/>
      <c r="CF251" s="147"/>
    </row>
    <row r="252" spans="4:84" ht="8.15" customHeight="1">
      <c r="D252" s="145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  <c r="AA252" s="146"/>
      <c r="AB252" s="146"/>
      <c r="AC252" s="146"/>
      <c r="AD252" s="146"/>
      <c r="AE252" s="146"/>
      <c r="AF252" s="146"/>
      <c r="AG252" s="146"/>
      <c r="AH252" s="146"/>
      <c r="AI252" s="146"/>
      <c r="AJ252" s="146"/>
      <c r="AK252" s="146"/>
      <c r="AL252" s="146"/>
      <c r="AM252" s="146"/>
      <c r="AN252" s="146"/>
      <c r="AO252" s="146"/>
      <c r="AP252" s="146"/>
      <c r="AQ252" s="146"/>
      <c r="AR252" s="146"/>
      <c r="AS252" s="146"/>
      <c r="AT252" s="146"/>
      <c r="AU252" s="146"/>
      <c r="AV252" s="146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  <c r="BG252" s="146"/>
      <c r="BH252" s="146"/>
      <c r="BI252" s="146"/>
      <c r="BJ252" s="146"/>
      <c r="BK252" s="146"/>
      <c r="BL252" s="146"/>
      <c r="BM252" s="146"/>
      <c r="BN252" s="146"/>
      <c r="BO252" s="146"/>
      <c r="BP252" s="146"/>
      <c r="BQ252" s="146"/>
      <c r="BR252" s="146"/>
      <c r="BS252" s="146"/>
      <c r="BT252" s="146"/>
      <c r="BU252" s="146"/>
      <c r="BV252" s="146"/>
      <c r="BW252" s="146"/>
      <c r="BX252" s="146"/>
      <c r="BY252" s="146"/>
      <c r="BZ252" s="146"/>
      <c r="CA252" s="146"/>
      <c r="CB252" s="146"/>
      <c r="CC252" s="146"/>
      <c r="CD252" s="146"/>
      <c r="CE252" s="146"/>
      <c r="CF252" s="147"/>
    </row>
    <row r="253" spans="4:84" ht="8.15" customHeight="1">
      <c r="D253" s="145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  <c r="AA253" s="146"/>
      <c r="AB253" s="146"/>
      <c r="AC253" s="146"/>
      <c r="AD253" s="146"/>
      <c r="AE253" s="146"/>
      <c r="AF253" s="146"/>
      <c r="AG253" s="146"/>
      <c r="AH253" s="146"/>
      <c r="AI253" s="146"/>
      <c r="AJ253" s="146"/>
      <c r="AK253" s="146"/>
      <c r="AL253" s="146"/>
      <c r="AM253" s="146"/>
      <c r="AN253" s="146"/>
      <c r="AO253" s="146"/>
      <c r="AP253" s="146"/>
      <c r="AQ253" s="146"/>
      <c r="AR253" s="146"/>
      <c r="AS253" s="146"/>
      <c r="AT253" s="146"/>
      <c r="AU253" s="146"/>
      <c r="AV253" s="146"/>
      <c r="AW253" s="146"/>
      <c r="AX253" s="146"/>
      <c r="AY253" s="146"/>
      <c r="AZ253" s="146"/>
      <c r="BA253" s="146"/>
      <c r="BB253" s="146"/>
      <c r="BC253" s="146"/>
      <c r="BD253" s="146"/>
      <c r="BE253" s="146"/>
      <c r="BF253" s="146"/>
      <c r="BG253" s="146"/>
      <c r="BH253" s="146"/>
      <c r="BI253" s="146"/>
      <c r="BJ253" s="146"/>
      <c r="BK253" s="146"/>
      <c r="BL253" s="146"/>
      <c r="BM253" s="146"/>
      <c r="BN253" s="146"/>
      <c r="BO253" s="146"/>
      <c r="BP253" s="146"/>
      <c r="BQ253" s="146"/>
      <c r="BR253" s="146"/>
      <c r="BS253" s="146"/>
      <c r="BT253" s="146"/>
      <c r="BU253" s="146"/>
      <c r="BV253" s="146"/>
      <c r="BW253" s="146"/>
      <c r="BX253" s="146"/>
      <c r="BY253" s="146"/>
      <c r="BZ253" s="146"/>
      <c r="CA253" s="146"/>
      <c r="CB253" s="146"/>
      <c r="CC253" s="146"/>
      <c r="CD253" s="146"/>
      <c r="CE253" s="146"/>
      <c r="CF253" s="147"/>
    </row>
    <row r="254" spans="4:84" ht="8.15" customHeight="1">
      <c r="D254" s="145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6"/>
      <c r="AF254" s="146"/>
      <c r="AG254" s="146"/>
      <c r="AH254" s="146"/>
      <c r="AI254" s="146"/>
      <c r="AJ254" s="146"/>
      <c r="AK254" s="146"/>
      <c r="AL254" s="146"/>
      <c r="AM254" s="146"/>
      <c r="AN254" s="146"/>
      <c r="AO254" s="146"/>
      <c r="AP254" s="146"/>
      <c r="AQ254" s="146"/>
      <c r="AR254" s="146"/>
      <c r="AS254" s="146"/>
      <c r="AT254" s="146"/>
      <c r="AU254" s="146"/>
      <c r="AV254" s="146"/>
      <c r="AW254" s="146"/>
      <c r="AX254" s="146"/>
      <c r="AY254" s="146"/>
      <c r="AZ254" s="146"/>
      <c r="BA254" s="146"/>
      <c r="BB254" s="146"/>
      <c r="BC254" s="146"/>
      <c r="BD254" s="146"/>
      <c r="BE254" s="146"/>
      <c r="BF254" s="146"/>
      <c r="BG254" s="146"/>
      <c r="BH254" s="146"/>
      <c r="BI254" s="146"/>
      <c r="BJ254" s="146"/>
      <c r="BK254" s="146"/>
      <c r="BL254" s="146"/>
      <c r="BM254" s="146"/>
      <c r="BN254" s="146"/>
      <c r="BO254" s="146"/>
      <c r="BP254" s="146"/>
      <c r="BQ254" s="146"/>
      <c r="BR254" s="146"/>
      <c r="BS254" s="146"/>
      <c r="BT254" s="146"/>
      <c r="BU254" s="146"/>
      <c r="BV254" s="146"/>
      <c r="BW254" s="146"/>
      <c r="BX254" s="146"/>
      <c r="BY254" s="146"/>
      <c r="BZ254" s="146"/>
      <c r="CA254" s="146"/>
      <c r="CB254" s="146"/>
      <c r="CC254" s="146"/>
      <c r="CD254" s="146"/>
      <c r="CE254" s="146"/>
      <c r="CF254" s="147"/>
    </row>
    <row r="255" spans="4:84" ht="8.15" customHeight="1">
      <c r="D255" s="145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6"/>
      <c r="AF255" s="146"/>
      <c r="AG255" s="146"/>
      <c r="AH255" s="146"/>
      <c r="AI255" s="146"/>
      <c r="AJ255" s="146"/>
      <c r="AK255" s="146"/>
      <c r="AL255" s="146"/>
      <c r="AM255" s="146"/>
      <c r="AN255" s="146"/>
      <c r="AO255" s="146"/>
      <c r="AP255" s="146"/>
      <c r="AQ255" s="146"/>
      <c r="AR255" s="146"/>
      <c r="AS255" s="146"/>
      <c r="AT255" s="146"/>
      <c r="AU255" s="146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  <c r="BG255" s="146"/>
      <c r="BH255" s="146"/>
      <c r="BI255" s="146"/>
      <c r="BJ255" s="146"/>
      <c r="BK255" s="146"/>
      <c r="BL255" s="146"/>
      <c r="BM255" s="146"/>
      <c r="BN255" s="146"/>
      <c r="BO255" s="146"/>
      <c r="BP255" s="146"/>
      <c r="BQ255" s="146"/>
      <c r="BR255" s="146"/>
      <c r="BS255" s="146"/>
      <c r="BT255" s="146"/>
      <c r="BU255" s="146"/>
      <c r="BV255" s="146"/>
      <c r="BW255" s="146"/>
      <c r="BX255" s="146"/>
      <c r="BY255" s="146"/>
      <c r="BZ255" s="146"/>
      <c r="CA255" s="146"/>
      <c r="CB255" s="146"/>
      <c r="CC255" s="146"/>
      <c r="CD255" s="146"/>
      <c r="CE255" s="146"/>
      <c r="CF255" s="147"/>
    </row>
    <row r="256" spans="4:84" ht="8.15" customHeight="1">
      <c r="D256" s="145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  <c r="AA256" s="146"/>
      <c r="AB256" s="146"/>
      <c r="AC256" s="146"/>
      <c r="AD256" s="146"/>
      <c r="AE256" s="146"/>
      <c r="AF256" s="146"/>
      <c r="AG256" s="146"/>
      <c r="AH256" s="146"/>
      <c r="AI256" s="146"/>
      <c r="AJ256" s="146"/>
      <c r="AK256" s="146"/>
      <c r="AL256" s="146"/>
      <c r="AM256" s="146"/>
      <c r="AN256" s="146"/>
      <c r="AO256" s="146"/>
      <c r="AP256" s="146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  <c r="BG256" s="146"/>
      <c r="BH256" s="146"/>
      <c r="BI256" s="146"/>
      <c r="BJ256" s="146"/>
      <c r="BK256" s="146"/>
      <c r="BL256" s="146"/>
      <c r="BM256" s="146"/>
      <c r="BN256" s="146"/>
      <c r="BO256" s="146"/>
      <c r="BP256" s="146"/>
      <c r="BQ256" s="146"/>
      <c r="BR256" s="146"/>
      <c r="BS256" s="146"/>
      <c r="BT256" s="146"/>
      <c r="BU256" s="146"/>
      <c r="BV256" s="146"/>
      <c r="BW256" s="146"/>
      <c r="BX256" s="146"/>
      <c r="BY256" s="146"/>
      <c r="BZ256" s="146"/>
      <c r="CA256" s="146"/>
      <c r="CB256" s="146"/>
      <c r="CC256" s="146"/>
      <c r="CD256" s="146"/>
      <c r="CE256" s="146"/>
      <c r="CF256" s="147"/>
    </row>
    <row r="257" spans="4:84" ht="8.15" customHeight="1">
      <c r="D257" s="145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  <c r="AA257" s="146"/>
      <c r="AB257" s="146"/>
      <c r="AC257" s="146"/>
      <c r="AD257" s="146"/>
      <c r="AE257" s="146"/>
      <c r="AF257" s="146"/>
      <c r="AG257" s="146"/>
      <c r="AH257" s="146"/>
      <c r="AI257" s="146"/>
      <c r="AJ257" s="146"/>
      <c r="AK257" s="146"/>
      <c r="AL257" s="146"/>
      <c r="AM257" s="146"/>
      <c r="AN257" s="146"/>
      <c r="AO257" s="146"/>
      <c r="AP257" s="146"/>
      <c r="AQ257" s="146"/>
      <c r="AR257" s="146"/>
      <c r="AS257" s="146"/>
      <c r="AT257" s="146"/>
      <c r="AU257" s="146"/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  <c r="BG257" s="146"/>
      <c r="BH257" s="146"/>
      <c r="BI257" s="146"/>
      <c r="BJ257" s="146"/>
      <c r="BK257" s="146"/>
      <c r="BL257" s="146"/>
      <c r="BM257" s="146"/>
      <c r="BN257" s="146"/>
      <c r="BO257" s="146"/>
      <c r="BP257" s="146"/>
      <c r="BQ257" s="146"/>
      <c r="BR257" s="146"/>
      <c r="BS257" s="146"/>
      <c r="BT257" s="146"/>
      <c r="BU257" s="146"/>
      <c r="BV257" s="146"/>
      <c r="BW257" s="146"/>
      <c r="BX257" s="146"/>
      <c r="BY257" s="146"/>
      <c r="BZ257" s="146"/>
      <c r="CA257" s="146"/>
      <c r="CB257" s="146"/>
      <c r="CC257" s="146"/>
      <c r="CD257" s="146"/>
      <c r="CE257" s="146"/>
      <c r="CF257" s="147"/>
    </row>
    <row r="258" spans="4:84" ht="8.15" customHeight="1">
      <c r="D258" s="145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  <c r="BI258" s="146"/>
      <c r="BJ258" s="146"/>
      <c r="BK258" s="146"/>
      <c r="BL258" s="146"/>
      <c r="BM258" s="146"/>
      <c r="BN258" s="146"/>
      <c r="BO258" s="146"/>
      <c r="BP258" s="146"/>
      <c r="BQ258" s="146"/>
      <c r="BR258" s="146"/>
      <c r="BS258" s="146"/>
      <c r="BT258" s="146"/>
      <c r="BU258" s="146"/>
      <c r="BV258" s="146"/>
      <c r="BW258" s="146"/>
      <c r="BX258" s="146"/>
      <c r="BY258" s="146"/>
      <c r="BZ258" s="146"/>
      <c r="CA258" s="146"/>
      <c r="CB258" s="146"/>
      <c r="CC258" s="146"/>
      <c r="CD258" s="146"/>
      <c r="CE258" s="146"/>
      <c r="CF258" s="147"/>
    </row>
    <row r="259" spans="4:84" ht="8.15" customHeight="1">
      <c r="D259" s="145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6"/>
      <c r="BN259" s="146"/>
      <c r="BO259" s="146"/>
      <c r="BP259" s="146"/>
      <c r="BQ259" s="146"/>
      <c r="BR259" s="146"/>
      <c r="BS259" s="146"/>
      <c r="BT259" s="146"/>
      <c r="BU259" s="146"/>
      <c r="BV259" s="146"/>
      <c r="BW259" s="146"/>
      <c r="BX259" s="146"/>
      <c r="BY259" s="146"/>
      <c r="BZ259" s="146"/>
      <c r="CA259" s="146"/>
      <c r="CB259" s="146"/>
      <c r="CC259" s="146"/>
      <c r="CD259" s="146"/>
      <c r="CE259" s="146"/>
      <c r="CF259" s="147"/>
    </row>
    <row r="260" spans="4:84" ht="8.15" customHeight="1">
      <c r="D260" s="145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6"/>
      <c r="BN260" s="146"/>
      <c r="BO260" s="146"/>
      <c r="BP260" s="146"/>
      <c r="BQ260" s="146"/>
      <c r="BR260" s="146"/>
      <c r="BS260" s="146"/>
      <c r="BT260" s="146"/>
      <c r="BU260" s="146"/>
      <c r="BV260" s="146"/>
      <c r="BW260" s="146"/>
      <c r="BX260" s="146"/>
      <c r="BY260" s="146"/>
      <c r="BZ260" s="146"/>
      <c r="CA260" s="146"/>
      <c r="CB260" s="146"/>
      <c r="CC260" s="146"/>
      <c r="CD260" s="146"/>
      <c r="CE260" s="146"/>
      <c r="CF260" s="147"/>
    </row>
    <row r="261" spans="4:84" ht="8.15" customHeight="1">
      <c r="D261" s="145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6"/>
      <c r="BN261" s="146"/>
      <c r="BO261" s="146"/>
      <c r="BP261" s="146"/>
      <c r="BQ261" s="146"/>
      <c r="BR261" s="146"/>
      <c r="BS261" s="146"/>
      <c r="BT261" s="146"/>
      <c r="BU261" s="146"/>
      <c r="BV261" s="146"/>
      <c r="BW261" s="146"/>
      <c r="BX261" s="146"/>
      <c r="BY261" s="146"/>
      <c r="BZ261" s="146"/>
      <c r="CA261" s="146"/>
      <c r="CB261" s="146"/>
      <c r="CC261" s="146"/>
      <c r="CD261" s="146"/>
      <c r="CE261" s="146"/>
      <c r="CF261" s="147"/>
    </row>
    <row r="262" spans="4:84" ht="8.15" customHeight="1">
      <c r="D262" s="145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6"/>
      <c r="BN262" s="146"/>
      <c r="BO262" s="146"/>
      <c r="BP262" s="146"/>
      <c r="BQ262" s="146"/>
      <c r="BR262" s="146"/>
      <c r="BS262" s="146"/>
      <c r="BT262" s="146"/>
      <c r="BU262" s="146"/>
      <c r="BV262" s="146"/>
      <c r="BW262" s="146"/>
      <c r="BX262" s="146"/>
      <c r="BY262" s="146"/>
      <c r="BZ262" s="146"/>
      <c r="CA262" s="146"/>
      <c r="CB262" s="146"/>
      <c r="CC262" s="146"/>
      <c r="CD262" s="146"/>
      <c r="CE262" s="146"/>
      <c r="CF262" s="147"/>
    </row>
    <row r="263" spans="4:84" ht="8.15" customHeight="1">
      <c r="D263" s="145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6"/>
      <c r="BN263" s="146"/>
      <c r="BO263" s="146"/>
      <c r="BP263" s="146"/>
      <c r="BQ263" s="146"/>
      <c r="BR263" s="146"/>
      <c r="BS263" s="146"/>
      <c r="BT263" s="146"/>
      <c r="BU263" s="146"/>
      <c r="BV263" s="146"/>
      <c r="BW263" s="146"/>
      <c r="BX263" s="146"/>
      <c r="BY263" s="146"/>
      <c r="BZ263" s="146"/>
      <c r="CA263" s="146"/>
      <c r="CB263" s="146"/>
      <c r="CC263" s="146"/>
      <c r="CD263" s="146"/>
      <c r="CE263" s="146"/>
      <c r="CF263" s="147"/>
    </row>
    <row r="264" spans="4:84" ht="8.15" customHeight="1">
      <c r="D264" s="145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6"/>
      <c r="BN264" s="146"/>
      <c r="BO264" s="146"/>
      <c r="BP264" s="146"/>
      <c r="BQ264" s="146"/>
      <c r="BR264" s="146"/>
      <c r="BS264" s="146"/>
      <c r="BT264" s="146"/>
      <c r="BU264" s="146"/>
      <c r="BV264" s="146"/>
      <c r="BW264" s="146"/>
      <c r="BX264" s="146"/>
      <c r="BY264" s="146"/>
      <c r="BZ264" s="146"/>
      <c r="CA264" s="146"/>
      <c r="CB264" s="146"/>
      <c r="CC264" s="146"/>
      <c r="CD264" s="146"/>
      <c r="CE264" s="146"/>
      <c r="CF264" s="147"/>
    </row>
    <row r="265" spans="4:84" ht="8.15" customHeight="1">
      <c r="D265" s="145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6"/>
      <c r="BN265" s="146"/>
      <c r="BO265" s="146"/>
      <c r="BP265" s="146"/>
      <c r="BQ265" s="146"/>
      <c r="BR265" s="146"/>
      <c r="BS265" s="146"/>
      <c r="BT265" s="146"/>
      <c r="BU265" s="146"/>
      <c r="BV265" s="146"/>
      <c r="BW265" s="146"/>
      <c r="BX265" s="146"/>
      <c r="BY265" s="146"/>
      <c r="BZ265" s="146"/>
      <c r="CA265" s="146"/>
      <c r="CB265" s="146"/>
      <c r="CC265" s="146"/>
      <c r="CD265" s="146"/>
      <c r="CE265" s="146"/>
      <c r="CF265" s="147"/>
    </row>
    <row r="266" spans="4:84" ht="8.15" customHeight="1">
      <c r="D266" s="145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  <c r="AA266" s="146"/>
      <c r="AB266" s="146"/>
      <c r="AC266" s="146"/>
      <c r="AD266" s="146"/>
      <c r="AE266" s="146"/>
      <c r="AF266" s="146"/>
      <c r="AG266" s="146"/>
      <c r="AH266" s="146"/>
      <c r="AI266" s="146"/>
      <c r="AJ266" s="146"/>
      <c r="AK266" s="146"/>
      <c r="AL266" s="146"/>
      <c r="AM266" s="146"/>
      <c r="AN266" s="146"/>
      <c r="AO266" s="146"/>
      <c r="AP266" s="146"/>
      <c r="AQ266" s="146"/>
      <c r="AR266" s="146"/>
      <c r="AS266" s="146"/>
      <c r="AT266" s="146"/>
      <c r="AU266" s="146"/>
      <c r="AV266" s="146"/>
      <c r="AW266" s="146"/>
      <c r="AX266" s="146"/>
      <c r="AY266" s="146"/>
      <c r="AZ266" s="146"/>
      <c r="BA266" s="146"/>
      <c r="BB266" s="146"/>
      <c r="BC266" s="146"/>
      <c r="BD266" s="146"/>
      <c r="BE266" s="146"/>
      <c r="BF266" s="146"/>
      <c r="BG266" s="146"/>
      <c r="BH266" s="146"/>
      <c r="BI266" s="146"/>
      <c r="BJ266" s="146"/>
      <c r="BK266" s="146"/>
      <c r="BL266" s="146"/>
      <c r="BM266" s="146"/>
      <c r="BN266" s="146"/>
      <c r="BO266" s="146"/>
      <c r="BP266" s="146"/>
      <c r="BQ266" s="146"/>
      <c r="BR266" s="146"/>
      <c r="BS266" s="146"/>
      <c r="BT266" s="146"/>
      <c r="BU266" s="146"/>
      <c r="BV266" s="146"/>
      <c r="BW266" s="146"/>
      <c r="BX266" s="146"/>
      <c r="BY266" s="146"/>
      <c r="BZ266" s="146"/>
      <c r="CA266" s="146"/>
      <c r="CB266" s="146"/>
      <c r="CC266" s="146"/>
      <c r="CD266" s="146"/>
      <c r="CE266" s="146"/>
      <c r="CF266" s="147"/>
    </row>
    <row r="267" spans="4:84" ht="8.15" customHeight="1">
      <c r="D267" s="145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  <c r="AC267" s="146"/>
      <c r="AD267" s="146"/>
      <c r="AE267" s="146"/>
      <c r="AF267" s="146"/>
      <c r="AG267" s="146"/>
      <c r="AH267" s="146"/>
      <c r="AI267" s="146"/>
      <c r="AJ267" s="146"/>
      <c r="AK267" s="146"/>
      <c r="AL267" s="146"/>
      <c r="AM267" s="146"/>
      <c r="AN267" s="146"/>
      <c r="AO267" s="146"/>
      <c r="AP267" s="146"/>
      <c r="AQ267" s="146"/>
      <c r="AR267" s="146"/>
      <c r="AS267" s="146"/>
      <c r="AT267" s="146"/>
      <c r="AU267" s="146"/>
      <c r="AV267" s="146"/>
      <c r="AW267" s="146"/>
      <c r="AX267" s="146"/>
      <c r="AY267" s="146"/>
      <c r="AZ267" s="146"/>
      <c r="BA267" s="146"/>
      <c r="BB267" s="146"/>
      <c r="BC267" s="146"/>
      <c r="BD267" s="146"/>
      <c r="BE267" s="146"/>
      <c r="BF267" s="146"/>
      <c r="BG267" s="146"/>
      <c r="BH267" s="146"/>
      <c r="BI267" s="146"/>
      <c r="BJ267" s="146"/>
      <c r="BK267" s="146"/>
      <c r="BL267" s="146"/>
      <c r="BM267" s="146"/>
      <c r="BN267" s="146"/>
      <c r="BO267" s="146"/>
      <c r="BP267" s="146"/>
      <c r="BQ267" s="146"/>
      <c r="BR267" s="146"/>
      <c r="BS267" s="146"/>
      <c r="BT267" s="146"/>
      <c r="BU267" s="146"/>
      <c r="BV267" s="146"/>
      <c r="BW267" s="146"/>
      <c r="BX267" s="146"/>
      <c r="BY267" s="146"/>
      <c r="BZ267" s="146"/>
      <c r="CA267" s="146"/>
      <c r="CB267" s="146"/>
      <c r="CC267" s="146"/>
      <c r="CD267" s="146"/>
      <c r="CE267" s="146"/>
      <c r="CF267" s="147"/>
    </row>
    <row r="268" spans="4:84" ht="8.15" customHeight="1">
      <c r="D268" s="145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6"/>
      <c r="AD268" s="146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6"/>
      <c r="AP268" s="146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6"/>
      <c r="BB268" s="146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46"/>
      <c r="BN268" s="146"/>
      <c r="BO268" s="146"/>
      <c r="BP268" s="146"/>
      <c r="BQ268" s="146"/>
      <c r="BR268" s="146"/>
      <c r="BS268" s="146"/>
      <c r="BT268" s="146"/>
      <c r="BU268" s="146"/>
      <c r="BV268" s="146"/>
      <c r="BW268" s="146"/>
      <c r="BX268" s="146"/>
      <c r="BY268" s="146"/>
      <c r="BZ268" s="146"/>
      <c r="CA268" s="146"/>
      <c r="CB268" s="146"/>
      <c r="CC268" s="146"/>
      <c r="CD268" s="146"/>
      <c r="CE268" s="146"/>
      <c r="CF268" s="147"/>
    </row>
    <row r="269" spans="4:84" ht="8.15" customHeight="1">
      <c r="D269" s="145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  <c r="AC269" s="146"/>
      <c r="AD269" s="146"/>
      <c r="AE269" s="146"/>
      <c r="AF269" s="146"/>
      <c r="AG269" s="146"/>
      <c r="AH269" s="146"/>
      <c r="AI269" s="146"/>
      <c r="AJ269" s="146"/>
      <c r="AK269" s="146"/>
      <c r="AL269" s="146"/>
      <c r="AM269" s="146"/>
      <c r="AN269" s="146"/>
      <c r="AO269" s="146"/>
      <c r="AP269" s="146"/>
      <c r="AQ269" s="146"/>
      <c r="AR269" s="146"/>
      <c r="AS269" s="146"/>
      <c r="AT269" s="146"/>
      <c r="AU269" s="146"/>
      <c r="AV269" s="146"/>
      <c r="AW269" s="146"/>
      <c r="AX269" s="146"/>
      <c r="AY269" s="146"/>
      <c r="AZ269" s="146"/>
      <c r="BA269" s="146"/>
      <c r="BB269" s="146"/>
      <c r="BC269" s="146"/>
      <c r="BD269" s="146"/>
      <c r="BE269" s="146"/>
      <c r="BF269" s="146"/>
      <c r="BG269" s="146"/>
      <c r="BH269" s="146"/>
      <c r="BI269" s="146"/>
      <c r="BJ269" s="146"/>
      <c r="BK269" s="146"/>
      <c r="BL269" s="146"/>
      <c r="BM269" s="146"/>
      <c r="BN269" s="146"/>
      <c r="BO269" s="146"/>
      <c r="BP269" s="146"/>
      <c r="BQ269" s="146"/>
      <c r="BR269" s="146"/>
      <c r="BS269" s="146"/>
      <c r="BT269" s="146"/>
      <c r="BU269" s="146"/>
      <c r="BV269" s="146"/>
      <c r="BW269" s="146"/>
      <c r="BX269" s="146"/>
      <c r="BY269" s="146"/>
      <c r="BZ269" s="146"/>
      <c r="CA269" s="146"/>
      <c r="CB269" s="146"/>
      <c r="CC269" s="146"/>
      <c r="CD269" s="146"/>
      <c r="CE269" s="146"/>
      <c r="CF269" s="147"/>
    </row>
    <row r="270" spans="4:84" ht="8.15" customHeight="1">
      <c r="D270" s="145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6"/>
      <c r="AF270" s="146"/>
      <c r="AG270" s="146"/>
      <c r="AH270" s="146"/>
      <c r="AI270" s="146"/>
      <c r="AJ270" s="146"/>
      <c r="AK270" s="146"/>
      <c r="AL270" s="146"/>
      <c r="AM270" s="146"/>
      <c r="AN270" s="146"/>
      <c r="AO270" s="146"/>
      <c r="AP270" s="146"/>
      <c r="AQ270" s="146"/>
      <c r="AR270" s="146"/>
      <c r="AS270" s="146"/>
      <c r="AT270" s="146"/>
      <c r="AU270" s="146"/>
      <c r="AV270" s="146"/>
      <c r="AW270" s="146"/>
      <c r="AX270" s="146"/>
      <c r="AY270" s="146"/>
      <c r="AZ270" s="146"/>
      <c r="BA270" s="146"/>
      <c r="BB270" s="146"/>
      <c r="BC270" s="146"/>
      <c r="BD270" s="146"/>
      <c r="BE270" s="146"/>
      <c r="BF270" s="146"/>
      <c r="BG270" s="146"/>
      <c r="BH270" s="146"/>
      <c r="BI270" s="146"/>
      <c r="BJ270" s="146"/>
      <c r="BK270" s="146"/>
      <c r="BL270" s="146"/>
      <c r="BM270" s="146"/>
      <c r="BN270" s="146"/>
      <c r="BO270" s="146"/>
      <c r="BP270" s="146"/>
      <c r="BQ270" s="146"/>
      <c r="BR270" s="146"/>
      <c r="BS270" s="146"/>
      <c r="BT270" s="146"/>
      <c r="BU270" s="146"/>
      <c r="BV270" s="146"/>
      <c r="BW270" s="146"/>
      <c r="BX270" s="146"/>
      <c r="BY270" s="146"/>
      <c r="BZ270" s="146"/>
      <c r="CA270" s="146"/>
      <c r="CB270" s="146"/>
      <c r="CC270" s="146"/>
      <c r="CD270" s="146"/>
      <c r="CE270" s="146"/>
      <c r="CF270" s="147"/>
    </row>
    <row r="271" spans="4:84" ht="8.15" customHeight="1">
      <c r="D271" s="145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6"/>
      <c r="AF271" s="146"/>
      <c r="AG271" s="146"/>
      <c r="AH271" s="146"/>
      <c r="AI271" s="146"/>
      <c r="AJ271" s="146"/>
      <c r="AK271" s="146"/>
      <c r="AL271" s="146"/>
      <c r="AM271" s="146"/>
      <c r="AN271" s="146"/>
      <c r="AO271" s="146"/>
      <c r="AP271" s="146"/>
      <c r="AQ271" s="146"/>
      <c r="AR271" s="146"/>
      <c r="AS271" s="146"/>
      <c r="AT271" s="146"/>
      <c r="AU271" s="146"/>
      <c r="AV271" s="146"/>
      <c r="AW271" s="146"/>
      <c r="AX271" s="146"/>
      <c r="AY271" s="146"/>
      <c r="AZ271" s="146"/>
      <c r="BA271" s="146"/>
      <c r="BB271" s="146"/>
      <c r="BC271" s="146"/>
      <c r="BD271" s="146"/>
      <c r="BE271" s="146"/>
      <c r="BF271" s="146"/>
      <c r="BG271" s="146"/>
      <c r="BH271" s="146"/>
      <c r="BI271" s="146"/>
      <c r="BJ271" s="146"/>
      <c r="BK271" s="146"/>
      <c r="BL271" s="146"/>
      <c r="BM271" s="146"/>
      <c r="BN271" s="146"/>
      <c r="BO271" s="146"/>
      <c r="BP271" s="146"/>
      <c r="BQ271" s="146"/>
      <c r="BR271" s="146"/>
      <c r="BS271" s="146"/>
      <c r="BT271" s="146"/>
      <c r="BU271" s="146"/>
      <c r="BV271" s="146"/>
      <c r="BW271" s="146"/>
      <c r="BX271" s="146"/>
      <c r="BY271" s="146"/>
      <c r="BZ271" s="146"/>
      <c r="CA271" s="146"/>
      <c r="CB271" s="146"/>
      <c r="CC271" s="146"/>
      <c r="CD271" s="146"/>
      <c r="CE271" s="146"/>
      <c r="CF271" s="147"/>
    </row>
    <row r="272" spans="4:84" ht="8.15" customHeight="1">
      <c r="D272" s="145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  <c r="AA272" s="146"/>
      <c r="AB272" s="146"/>
      <c r="AC272" s="146"/>
      <c r="AD272" s="146"/>
      <c r="AE272" s="146"/>
      <c r="AF272" s="146"/>
      <c r="AG272" s="146"/>
      <c r="AH272" s="146"/>
      <c r="AI272" s="146"/>
      <c r="AJ272" s="146"/>
      <c r="AK272" s="146"/>
      <c r="AL272" s="146"/>
      <c r="AM272" s="146"/>
      <c r="AN272" s="146"/>
      <c r="AO272" s="146"/>
      <c r="AP272" s="146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6"/>
      <c r="BB272" s="146"/>
      <c r="BC272" s="146"/>
      <c r="BD272" s="146"/>
      <c r="BE272" s="146"/>
      <c r="BF272" s="146"/>
      <c r="BG272" s="146"/>
      <c r="BH272" s="146"/>
      <c r="BI272" s="146"/>
      <c r="BJ272" s="146"/>
      <c r="BK272" s="146"/>
      <c r="BL272" s="146"/>
      <c r="BM272" s="146"/>
      <c r="BN272" s="146"/>
      <c r="BO272" s="146"/>
      <c r="BP272" s="146"/>
      <c r="BQ272" s="146"/>
      <c r="BR272" s="146"/>
      <c r="BS272" s="146"/>
      <c r="BT272" s="146"/>
      <c r="BU272" s="146"/>
      <c r="BV272" s="146"/>
      <c r="BW272" s="146"/>
      <c r="BX272" s="146"/>
      <c r="BY272" s="146"/>
      <c r="BZ272" s="146"/>
      <c r="CA272" s="146"/>
      <c r="CB272" s="146"/>
      <c r="CC272" s="146"/>
      <c r="CD272" s="146"/>
      <c r="CE272" s="146"/>
      <c r="CF272" s="147"/>
    </row>
    <row r="273" spans="4:84" ht="8.15" customHeight="1">
      <c r="D273" s="145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  <c r="AC273" s="146"/>
      <c r="AD273" s="146"/>
      <c r="AE273" s="146"/>
      <c r="AF273" s="146"/>
      <c r="AG273" s="146"/>
      <c r="AH273" s="146"/>
      <c r="AI273" s="146"/>
      <c r="AJ273" s="146"/>
      <c r="AK273" s="146"/>
      <c r="AL273" s="146"/>
      <c r="AM273" s="146"/>
      <c r="AN273" s="146"/>
      <c r="AO273" s="146"/>
      <c r="AP273" s="146"/>
      <c r="AQ273" s="146"/>
      <c r="AR273" s="146"/>
      <c r="AS273" s="146"/>
      <c r="AT273" s="146"/>
      <c r="AU273" s="146"/>
      <c r="AV273" s="146"/>
      <c r="AW273" s="146"/>
      <c r="AX273" s="146"/>
      <c r="AY273" s="146"/>
      <c r="AZ273" s="146"/>
      <c r="BA273" s="146"/>
      <c r="BB273" s="146"/>
      <c r="BC273" s="146"/>
      <c r="BD273" s="146"/>
      <c r="BE273" s="146"/>
      <c r="BF273" s="146"/>
      <c r="BG273" s="146"/>
      <c r="BH273" s="146"/>
      <c r="BI273" s="146"/>
      <c r="BJ273" s="146"/>
      <c r="BK273" s="146"/>
      <c r="BL273" s="146"/>
      <c r="BM273" s="146"/>
      <c r="BN273" s="146"/>
      <c r="BO273" s="146"/>
      <c r="BP273" s="146"/>
      <c r="BQ273" s="146"/>
      <c r="BR273" s="146"/>
      <c r="BS273" s="146"/>
      <c r="BT273" s="146"/>
      <c r="BU273" s="146"/>
      <c r="BV273" s="146"/>
      <c r="BW273" s="146"/>
      <c r="BX273" s="146"/>
      <c r="BY273" s="146"/>
      <c r="BZ273" s="146"/>
      <c r="CA273" s="146"/>
      <c r="CB273" s="146"/>
      <c r="CC273" s="146"/>
      <c r="CD273" s="146"/>
      <c r="CE273" s="146"/>
      <c r="CF273" s="147"/>
    </row>
    <row r="274" spans="4:84" ht="8.15" customHeight="1">
      <c r="D274" s="145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  <c r="AA274" s="146"/>
      <c r="AB274" s="146"/>
      <c r="AC274" s="146"/>
      <c r="AD274" s="146"/>
      <c r="AE274" s="146"/>
      <c r="AF274" s="146"/>
      <c r="AG274" s="146"/>
      <c r="AH274" s="146"/>
      <c r="AI274" s="146"/>
      <c r="AJ274" s="146"/>
      <c r="AK274" s="146"/>
      <c r="AL274" s="146"/>
      <c r="AM274" s="146"/>
      <c r="AN274" s="146"/>
      <c r="AO274" s="146"/>
      <c r="AP274" s="146"/>
      <c r="AQ274" s="146"/>
      <c r="AR274" s="146"/>
      <c r="AS274" s="146"/>
      <c r="AT274" s="146"/>
      <c r="AU274" s="146"/>
      <c r="AV274" s="146"/>
      <c r="AW274" s="146"/>
      <c r="AX274" s="146"/>
      <c r="AY274" s="146"/>
      <c r="AZ274" s="146"/>
      <c r="BA274" s="146"/>
      <c r="BB274" s="146"/>
      <c r="BC274" s="146"/>
      <c r="BD274" s="146"/>
      <c r="BE274" s="146"/>
      <c r="BF274" s="146"/>
      <c r="BG274" s="146"/>
      <c r="BH274" s="146"/>
      <c r="BI274" s="146"/>
      <c r="BJ274" s="146"/>
      <c r="BK274" s="146"/>
      <c r="BL274" s="146"/>
      <c r="BM274" s="146"/>
      <c r="BN274" s="146"/>
      <c r="BO274" s="146"/>
      <c r="BP274" s="146"/>
      <c r="BQ274" s="146"/>
      <c r="BR274" s="146"/>
      <c r="BS274" s="146"/>
      <c r="BT274" s="146"/>
      <c r="BU274" s="146"/>
      <c r="BV274" s="146"/>
      <c r="BW274" s="146"/>
      <c r="BX274" s="146"/>
      <c r="BY274" s="146"/>
      <c r="BZ274" s="146"/>
      <c r="CA274" s="146"/>
      <c r="CB274" s="146"/>
      <c r="CC274" s="146"/>
      <c r="CD274" s="146"/>
      <c r="CE274" s="146"/>
      <c r="CF274" s="147"/>
    </row>
    <row r="275" spans="4:84" ht="8.15" customHeight="1">
      <c r="D275" s="145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  <c r="AA275" s="146"/>
      <c r="AB275" s="146"/>
      <c r="AC275" s="146"/>
      <c r="AD275" s="146"/>
      <c r="AE275" s="146"/>
      <c r="AF275" s="146"/>
      <c r="AG275" s="146"/>
      <c r="AH275" s="146"/>
      <c r="AI275" s="146"/>
      <c r="AJ275" s="146"/>
      <c r="AK275" s="146"/>
      <c r="AL275" s="146"/>
      <c r="AM275" s="146"/>
      <c r="AN275" s="146"/>
      <c r="AO275" s="146"/>
      <c r="AP275" s="146"/>
      <c r="AQ275" s="146"/>
      <c r="AR275" s="146"/>
      <c r="AS275" s="146"/>
      <c r="AT275" s="146"/>
      <c r="AU275" s="146"/>
      <c r="AV275" s="146"/>
      <c r="AW275" s="146"/>
      <c r="AX275" s="146"/>
      <c r="AY275" s="146"/>
      <c r="AZ275" s="146"/>
      <c r="BA275" s="146"/>
      <c r="BB275" s="146"/>
      <c r="BC275" s="146"/>
      <c r="BD275" s="146"/>
      <c r="BE275" s="146"/>
      <c r="BF275" s="146"/>
      <c r="BG275" s="146"/>
      <c r="BH275" s="146"/>
      <c r="BI275" s="146"/>
      <c r="BJ275" s="146"/>
      <c r="BK275" s="146"/>
      <c r="BL275" s="146"/>
      <c r="BM275" s="146"/>
      <c r="BN275" s="146"/>
      <c r="BO275" s="146"/>
      <c r="BP275" s="146"/>
      <c r="BQ275" s="146"/>
      <c r="BR275" s="146"/>
      <c r="BS275" s="146"/>
      <c r="BT275" s="146"/>
      <c r="BU275" s="146"/>
      <c r="BV275" s="146"/>
      <c r="BW275" s="146"/>
      <c r="BX275" s="146"/>
      <c r="BY275" s="146"/>
      <c r="BZ275" s="146"/>
      <c r="CA275" s="146"/>
      <c r="CB275" s="146"/>
      <c r="CC275" s="146"/>
      <c r="CD275" s="146"/>
      <c r="CE275" s="146"/>
      <c r="CF275" s="147"/>
    </row>
    <row r="276" spans="4:84" ht="8.15" customHeight="1">
      <c r="D276" s="145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46"/>
      <c r="BN276" s="146"/>
      <c r="BO276" s="146"/>
      <c r="BP276" s="146"/>
      <c r="BQ276" s="146"/>
      <c r="BR276" s="146"/>
      <c r="BS276" s="146"/>
      <c r="BT276" s="146"/>
      <c r="BU276" s="146"/>
      <c r="BV276" s="146"/>
      <c r="BW276" s="146"/>
      <c r="BX276" s="146"/>
      <c r="BY276" s="146"/>
      <c r="BZ276" s="146"/>
      <c r="CA276" s="146"/>
      <c r="CB276" s="146"/>
      <c r="CC276" s="146"/>
      <c r="CD276" s="146"/>
      <c r="CE276" s="146"/>
      <c r="CF276" s="147"/>
    </row>
    <row r="277" spans="4:84" ht="8.15" customHeight="1">
      <c r="D277" s="145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6"/>
      <c r="BN277" s="146"/>
      <c r="BO277" s="146"/>
      <c r="BP277" s="146"/>
      <c r="BQ277" s="146"/>
      <c r="BR277" s="146"/>
      <c r="BS277" s="146"/>
      <c r="BT277" s="146"/>
      <c r="BU277" s="146"/>
      <c r="BV277" s="146"/>
      <c r="BW277" s="146"/>
      <c r="BX277" s="146"/>
      <c r="BY277" s="146"/>
      <c r="BZ277" s="146"/>
      <c r="CA277" s="146"/>
      <c r="CB277" s="146"/>
      <c r="CC277" s="146"/>
      <c r="CD277" s="146"/>
      <c r="CE277" s="146"/>
      <c r="CF277" s="147"/>
    </row>
    <row r="278" spans="4:84" ht="8.15" customHeight="1">
      <c r="D278" s="145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6"/>
      <c r="BN278" s="146"/>
      <c r="BO278" s="146"/>
      <c r="BP278" s="146"/>
      <c r="BQ278" s="146"/>
      <c r="BR278" s="146"/>
      <c r="BS278" s="146"/>
      <c r="BT278" s="146"/>
      <c r="BU278" s="146"/>
      <c r="BV278" s="146"/>
      <c r="BW278" s="146"/>
      <c r="BX278" s="146"/>
      <c r="BY278" s="146"/>
      <c r="BZ278" s="146"/>
      <c r="CA278" s="146"/>
      <c r="CB278" s="146"/>
      <c r="CC278" s="146"/>
      <c r="CD278" s="146"/>
      <c r="CE278" s="146"/>
      <c r="CF278" s="147"/>
    </row>
    <row r="279" spans="4:84" ht="8.15" customHeight="1">
      <c r="D279" s="145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6"/>
      <c r="BN279" s="146"/>
      <c r="BO279" s="146"/>
      <c r="BP279" s="146"/>
      <c r="BQ279" s="146"/>
      <c r="BR279" s="146"/>
      <c r="BS279" s="146"/>
      <c r="BT279" s="146"/>
      <c r="BU279" s="146"/>
      <c r="BV279" s="146"/>
      <c r="BW279" s="146"/>
      <c r="BX279" s="146"/>
      <c r="BY279" s="146"/>
      <c r="BZ279" s="146"/>
      <c r="CA279" s="146"/>
      <c r="CB279" s="146"/>
      <c r="CC279" s="146"/>
      <c r="CD279" s="146"/>
      <c r="CE279" s="146"/>
      <c r="CF279" s="147"/>
    </row>
    <row r="280" spans="4:84" ht="8.15" customHeight="1">
      <c r="D280" s="145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6"/>
      <c r="BN280" s="146"/>
      <c r="BO280" s="146"/>
      <c r="BP280" s="146"/>
      <c r="BQ280" s="146"/>
      <c r="BR280" s="146"/>
      <c r="BS280" s="146"/>
      <c r="BT280" s="146"/>
      <c r="BU280" s="146"/>
      <c r="BV280" s="146"/>
      <c r="BW280" s="146"/>
      <c r="BX280" s="146"/>
      <c r="BY280" s="146"/>
      <c r="BZ280" s="146"/>
      <c r="CA280" s="146"/>
      <c r="CB280" s="146"/>
      <c r="CC280" s="146"/>
      <c r="CD280" s="146"/>
      <c r="CE280" s="146"/>
      <c r="CF280" s="147"/>
    </row>
    <row r="281" spans="4:84" ht="8.15" customHeight="1">
      <c r="D281" s="145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6"/>
      <c r="BN281" s="146"/>
      <c r="BO281" s="146"/>
      <c r="BP281" s="146"/>
      <c r="BQ281" s="146"/>
      <c r="BR281" s="146"/>
      <c r="BS281" s="146"/>
      <c r="BT281" s="146"/>
      <c r="BU281" s="146"/>
      <c r="BV281" s="146"/>
      <c r="BW281" s="146"/>
      <c r="BX281" s="146"/>
      <c r="BY281" s="146"/>
      <c r="BZ281" s="146"/>
      <c r="CA281" s="146"/>
      <c r="CB281" s="146"/>
      <c r="CC281" s="146"/>
      <c r="CD281" s="146"/>
      <c r="CE281" s="146"/>
      <c r="CF281" s="147"/>
    </row>
    <row r="282" spans="4:84" ht="8.15" customHeight="1">
      <c r="D282" s="145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46"/>
      <c r="BN282" s="146"/>
      <c r="BO282" s="146"/>
      <c r="BP282" s="146"/>
      <c r="BQ282" s="146"/>
      <c r="BR282" s="146"/>
      <c r="BS282" s="146"/>
      <c r="BT282" s="146"/>
      <c r="BU282" s="146"/>
      <c r="BV282" s="146"/>
      <c r="BW282" s="146"/>
      <c r="BX282" s="146"/>
      <c r="BY282" s="146"/>
      <c r="BZ282" s="146"/>
      <c r="CA282" s="146"/>
      <c r="CB282" s="146"/>
      <c r="CC282" s="146"/>
      <c r="CD282" s="146"/>
      <c r="CE282" s="146"/>
      <c r="CF282" s="147"/>
    </row>
    <row r="283" spans="4:84" ht="8.15" customHeight="1">
      <c r="D283" s="145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6"/>
      <c r="BN283" s="146"/>
      <c r="BO283" s="146"/>
      <c r="BP283" s="146"/>
      <c r="BQ283" s="146"/>
      <c r="BR283" s="146"/>
      <c r="BS283" s="146"/>
      <c r="BT283" s="146"/>
      <c r="BU283" s="146"/>
      <c r="BV283" s="146"/>
      <c r="BW283" s="146"/>
      <c r="BX283" s="146"/>
      <c r="BY283" s="146"/>
      <c r="BZ283" s="146"/>
      <c r="CA283" s="146"/>
      <c r="CB283" s="146"/>
      <c r="CC283" s="146"/>
      <c r="CD283" s="146"/>
      <c r="CE283" s="146"/>
      <c r="CF283" s="147"/>
    </row>
    <row r="284" spans="4:84" ht="8.15" customHeight="1">
      <c r="D284" s="145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6"/>
      <c r="BN284" s="146"/>
      <c r="BO284" s="146"/>
      <c r="BP284" s="146"/>
      <c r="BQ284" s="146"/>
      <c r="BR284" s="146"/>
      <c r="BS284" s="146"/>
      <c r="BT284" s="146"/>
      <c r="BU284" s="146"/>
      <c r="BV284" s="146"/>
      <c r="BW284" s="146"/>
      <c r="BX284" s="146"/>
      <c r="BY284" s="146"/>
      <c r="BZ284" s="146"/>
      <c r="CA284" s="146"/>
      <c r="CB284" s="146"/>
      <c r="CC284" s="146"/>
      <c r="CD284" s="146"/>
      <c r="CE284" s="146"/>
      <c r="CF284" s="147"/>
    </row>
    <row r="285" spans="4:84" ht="8.15" customHeight="1">
      <c r="D285" s="145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  <c r="AA285" s="146"/>
      <c r="AB285" s="146"/>
      <c r="AC285" s="146"/>
      <c r="AD285" s="146"/>
      <c r="AE285" s="146"/>
      <c r="AF285" s="146"/>
      <c r="AG285" s="146"/>
      <c r="AH285" s="146"/>
      <c r="AI285" s="146"/>
      <c r="AJ285" s="146"/>
      <c r="AK285" s="146"/>
      <c r="AL285" s="146"/>
      <c r="AM285" s="146"/>
      <c r="AN285" s="146"/>
      <c r="AO285" s="146"/>
      <c r="AP285" s="146"/>
      <c r="AQ285" s="146"/>
      <c r="AR285" s="146"/>
      <c r="AS285" s="146"/>
      <c r="AT285" s="146"/>
      <c r="AU285" s="146"/>
      <c r="AV285" s="146"/>
      <c r="AW285" s="146"/>
      <c r="AX285" s="146"/>
      <c r="AY285" s="146"/>
      <c r="AZ285" s="146"/>
      <c r="BA285" s="146"/>
      <c r="BB285" s="146"/>
      <c r="BC285" s="146"/>
      <c r="BD285" s="146"/>
      <c r="BE285" s="146"/>
      <c r="BF285" s="146"/>
      <c r="BG285" s="146"/>
      <c r="BH285" s="146"/>
      <c r="BI285" s="146"/>
      <c r="BJ285" s="146"/>
      <c r="BK285" s="146"/>
      <c r="BL285" s="146"/>
      <c r="BM285" s="146"/>
      <c r="BN285" s="146"/>
      <c r="BO285" s="146"/>
      <c r="BP285" s="146"/>
      <c r="BQ285" s="146"/>
      <c r="BR285" s="146"/>
      <c r="BS285" s="146"/>
      <c r="BT285" s="146"/>
      <c r="BU285" s="146"/>
      <c r="BV285" s="146"/>
      <c r="BW285" s="146"/>
      <c r="BX285" s="146"/>
      <c r="BY285" s="146"/>
      <c r="BZ285" s="146"/>
      <c r="CA285" s="146"/>
      <c r="CB285" s="146"/>
      <c r="CC285" s="146"/>
      <c r="CD285" s="146"/>
      <c r="CE285" s="146"/>
      <c r="CF285" s="147"/>
    </row>
    <row r="286" spans="4:84" ht="8.15" customHeight="1">
      <c r="D286" s="145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  <c r="AA286" s="146"/>
      <c r="AB286" s="146"/>
      <c r="AC286" s="146"/>
      <c r="AD286" s="146"/>
      <c r="AE286" s="146"/>
      <c r="AF286" s="146"/>
      <c r="AG286" s="146"/>
      <c r="AH286" s="146"/>
      <c r="AI286" s="146"/>
      <c r="AJ286" s="146"/>
      <c r="AK286" s="146"/>
      <c r="AL286" s="146"/>
      <c r="AM286" s="146"/>
      <c r="AN286" s="146"/>
      <c r="AO286" s="146"/>
      <c r="AP286" s="146"/>
      <c r="AQ286" s="146"/>
      <c r="AR286" s="146"/>
      <c r="AS286" s="146"/>
      <c r="AT286" s="146"/>
      <c r="AU286" s="146"/>
      <c r="AV286" s="146"/>
      <c r="AW286" s="146"/>
      <c r="AX286" s="146"/>
      <c r="AY286" s="146"/>
      <c r="AZ286" s="146"/>
      <c r="BA286" s="146"/>
      <c r="BB286" s="146"/>
      <c r="BC286" s="146"/>
      <c r="BD286" s="146"/>
      <c r="BE286" s="146"/>
      <c r="BF286" s="146"/>
      <c r="BG286" s="146"/>
      <c r="BH286" s="146"/>
      <c r="BI286" s="146"/>
      <c r="BJ286" s="146"/>
      <c r="BK286" s="146"/>
      <c r="BL286" s="146"/>
      <c r="BM286" s="146"/>
      <c r="BN286" s="146"/>
      <c r="BO286" s="146"/>
      <c r="BP286" s="146"/>
      <c r="BQ286" s="146"/>
      <c r="BR286" s="146"/>
      <c r="BS286" s="146"/>
      <c r="BT286" s="146"/>
      <c r="BU286" s="146"/>
      <c r="BV286" s="146"/>
      <c r="BW286" s="146"/>
      <c r="BX286" s="146"/>
      <c r="BY286" s="146"/>
      <c r="BZ286" s="146"/>
      <c r="CA286" s="146"/>
      <c r="CB286" s="146"/>
      <c r="CC286" s="146"/>
      <c r="CD286" s="146"/>
      <c r="CE286" s="146"/>
      <c r="CF286" s="147"/>
    </row>
    <row r="287" spans="4:84" ht="8.15" customHeight="1">
      <c r="D287" s="145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  <c r="AA287" s="146"/>
      <c r="AB287" s="146"/>
      <c r="AC287" s="146"/>
      <c r="AD287" s="146"/>
      <c r="AE287" s="146"/>
      <c r="AF287" s="146"/>
      <c r="AG287" s="146"/>
      <c r="AH287" s="146"/>
      <c r="AI287" s="146"/>
      <c r="AJ287" s="146"/>
      <c r="AK287" s="146"/>
      <c r="AL287" s="146"/>
      <c r="AM287" s="146"/>
      <c r="AN287" s="146"/>
      <c r="AO287" s="146"/>
      <c r="AP287" s="146"/>
      <c r="AQ287" s="146"/>
      <c r="AR287" s="146"/>
      <c r="AS287" s="146"/>
      <c r="AT287" s="146"/>
      <c r="AU287" s="146"/>
      <c r="AV287" s="146"/>
      <c r="AW287" s="146"/>
      <c r="AX287" s="146"/>
      <c r="AY287" s="146"/>
      <c r="AZ287" s="146"/>
      <c r="BA287" s="146"/>
      <c r="BB287" s="146"/>
      <c r="BC287" s="146"/>
      <c r="BD287" s="146"/>
      <c r="BE287" s="146"/>
      <c r="BF287" s="146"/>
      <c r="BG287" s="146"/>
      <c r="BH287" s="146"/>
      <c r="BI287" s="146"/>
      <c r="BJ287" s="146"/>
      <c r="BK287" s="146"/>
      <c r="BL287" s="146"/>
      <c r="BM287" s="146"/>
      <c r="BN287" s="146"/>
      <c r="BO287" s="146"/>
      <c r="BP287" s="146"/>
      <c r="BQ287" s="146"/>
      <c r="BR287" s="146"/>
      <c r="BS287" s="146"/>
      <c r="BT287" s="146"/>
      <c r="BU287" s="146"/>
      <c r="BV287" s="146"/>
      <c r="BW287" s="146"/>
      <c r="BX287" s="146"/>
      <c r="BY287" s="146"/>
      <c r="BZ287" s="146"/>
      <c r="CA287" s="146"/>
      <c r="CB287" s="146"/>
      <c r="CC287" s="146"/>
      <c r="CD287" s="146"/>
      <c r="CE287" s="146"/>
      <c r="CF287" s="147"/>
    </row>
    <row r="288" spans="4:84" ht="8.15" customHeight="1">
      <c r="D288" s="145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  <c r="AC288" s="146"/>
      <c r="AD288" s="146"/>
      <c r="AE288" s="146"/>
      <c r="AF288" s="146"/>
      <c r="AG288" s="146"/>
      <c r="AH288" s="146"/>
      <c r="AI288" s="146"/>
      <c r="AJ288" s="146"/>
      <c r="AK288" s="146"/>
      <c r="AL288" s="146"/>
      <c r="AM288" s="146"/>
      <c r="AN288" s="146"/>
      <c r="AO288" s="146"/>
      <c r="AP288" s="146"/>
      <c r="AQ288" s="146"/>
      <c r="AR288" s="146"/>
      <c r="AS288" s="146"/>
      <c r="AT288" s="146"/>
      <c r="AU288" s="146"/>
      <c r="AV288" s="146"/>
      <c r="AW288" s="146"/>
      <c r="AX288" s="146"/>
      <c r="AY288" s="146"/>
      <c r="AZ288" s="146"/>
      <c r="BA288" s="146"/>
      <c r="BB288" s="146"/>
      <c r="BC288" s="146"/>
      <c r="BD288" s="146"/>
      <c r="BE288" s="146"/>
      <c r="BF288" s="146"/>
      <c r="BG288" s="146"/>
      <c r="BH288" s="146"/>
      <c r="BI288" s="146"/>
      <c r="BJ288" s="146"/>
      <c r="BK288" s="146"/>
      <c r="BL288" s="146"/>
      <c r="BM288" s="146"/>
      <c r="BN288" s="146"/>
      <c r="BO288" s="146"/>
      <c r="BP288" s="146"/>
      <c r="BQ288" s="146"/>
      <c r="BR288" s="146"/>
      <c r="BS288" s="146"/>
      <c r="BT288" s="146"/>
      <c r="BU288" s="146"/>
      <c r="BV288" s="146"/>
      <c r="BW288" s="146"/>
      <c r="BX288" s="146"/>
      <c r="BY288" s="146"/>
      <c r="BZ288" s="146"/>
      <c r="CA288" s="146"/>
      <c r="CB288" s="146"/>
      <c r="CC288" s="146"/>
      <c r="CD288" s="146"/>
      <c r="CE288" s="146"/>
      <c r="CF288" s="147"/>
    </row>
    <row r="289" spans="4:84" ht="8.15" customHeight="1">
      <c r="D289" s="145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  <c r="AA289" s="146"/>
      <c r="AB289" s="146"/>
      <c r="AC289" s="146"/>
      <c r="AD289" s="146"/>
      <c r="AE289" s="146"/>
      <c r="AF289" s="146"/>
      <c r="AG289" s="146"/>
      <c r="AH289" s="146"/>
      <c r="AI289" s="146"/>
      <c r="AJ289" s="146"/>
      <c r="AK289" s="146"/>
      <c r="AL289" s="146"/>
      <c r="AM289" s="146"/>
      <c r="AN289" s="146"/>
      <c r="AO289" s="146"/>
      <c r="AP289" s="146"/>
      <c r="AQ289" s="146"/>
      <c r="AR289" s="146"/>
      <c r="AS289" s="146"/>
      <c r="AT289" s="146"/>
      <c r="AU289" s="146"/>
      <c r="AV289" s="146"/>
      <c r="AW289" s="146"/>
      <c r="AX289" s="146"/>
      <c r="AY289" s="146"/>
      <c r="AZ289" s="146"/>
      <c r="BA289" s="146"/>
      <c r="BB289" s="146"/>
      <c r="BC289" s="146"/>
      <c r="BD289" s="146"/>
      <c r="BE289" s="146"/>
      <c r="BF289" s="146"/>
      <c r="BG289" s="146"/>
      <c r="BH289" s="146"/>
      <c r="BI289" s="146"/>
      <c r="BJ289" s="146"/>
      <c r="BK289" s="146"/>
      <c r="BL289" s="146"/>
      <c r="BM289" s="146"/>
      <c r="BN289" s="146"/>
      <c r="BO289" s="146"/>
      <c r="BP289" s="146"/>
      <c r="BQ289" s="146"/>
      <c r="BR289" s="146"/>
      <c r="BS289" s="146"/>
      <c r="BT289" s="146"/>
      <c r="BU289" s="146"/>
      <c r="BV289" s="146"/>
      <c r="BW289" s="146"/>
      <c r="BX289" s="146"/>
      <c r="BY289" s="146"/>
      <c r="BZ289" s="146"/>
      <c r="CA289" s="146"/>
      <c r="CB289" s="146"/>
      <c r="CC289" s="146"/>
      <c r="CD289" s="146"/>
      <c r="CE289" s="146"/>
      <c r="CF289" s="147"/>
    </row>
    <row r="290" spans="4:84" ht="8.15" customHeight="1">
      <c r="D290" s="145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  <c r="AC290" s="146"/>
      <c r="AD290" s="146"/>
      <c r="AE290" s="146"/>
      <c r="AF290" s="146"/>
      <c r="AG290" s="146"/>
      <c r="AH290" s="146"/>
      <c r="AI290" s="146"/>
      <c r="AJ290" s="146"/>
      <c r="AK290" s="146"/>
      <c r="AL290" s="146"/>
      <c r="AM290" s="146"/>
      <c r="AN290" s="146"/>
      <c r="AO290" s="146"/>
      <c r="AP290" s="146"/>
      <c r="AQ290" s="146"/>
      <c r="AR290" s="146"/>
      <c r="AS290" s="146"/>
      <c r="AT290" s="146"/>
      <c r="AU290" s="146"/>
      <c r="AV290" s="146"/>
      <c r="AW290" s="146"/>
      <c r="AX290" s="146"/>
      <c r="AY290" s="146"/>
      <c r="AZ290" s="146"/>
      <c r="BA290" s="146"/>
      <c r="BB290" s="146"/>
      <c r="BC290" s="146"/>
      <c r="BD290" s="146"/>
      <c r="BE290" s="146"/>
      <c r="BF290" s="146"/>
      <c r="BG290" s="146"/>
      <c r="BH290" s="146"/>
      <c r="BI290" s="146"/>
      <c r="BJ290" s="146"/>
      <c r="BK290" s="146"/>
      <c r="BL290" s="146"/>
      <c r="BM290" s="146"/>
      <c r="BN290" s="146"/>
      <c r="BO290" s="146"/>
      <c r="BP290" s="146"/>
      <c r="BQ290" s="146"/>
      <c r="BR290" s="146"/>
      <c r="BS290" s="146"/>
      <c r="BT290" s="146"/>
      <c r="BU290" s="146"/>
      <c r="BV290" s="146"/>
      <c r="BW290" s="146"/>
      <c r="BX290" s="146"/>
      <c r="BY290" s="146"/>
      <c r="BZ290" s="146"/>
      <c r="CA290" s="146"/>
      <c r="CB290" s="146"/>
      <c r="CC290" s="146"/>
      <c r="CD290" s="146"/>
      <c r="CE290" s="146"/>
      <c r="CF290" s="147"/>
    </row>
    <row r="291" spans="4:84" ht="8.15" customHeight="1">
      <c r="D291" s="145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  <c r="AC291" s="146"/>
      <c r="AD291" s="146"/>
      <c r="AE291" s="146"/>
      <c r="AF291" s="146"/>
      <c r="AG291" s="146"/>
      <c r="AH291" s="146"/>
      <c r="AI291" s="146"/>
      <c r="AJ291" s="146"/>
      <c r="AK291" s="146"/>
      <c r="AL291" s="146"/>
      <c r="AM291" s="146"/>
      <c r="AN291" s="146"/>
      <c r="AO291" s="146"/>
      <c r="AP291" s="146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6"/>
      <c r="BB291" s="146"/>
      <c r="BC291" s="146"/>
      <c r="BD291" s="146"/>
      <c r="BE291" s="146"/>
      <c r="BF291" s="146"/>
      <c r="BG291" s="146"/>
      <c r="BH291" s="146"/>
      <c r="BI291" s="146"/>
      <c r="BJ291" s="146"/>
      <c r="BK291" s="146"/>
      <c r="BL291" s="146"/>
      <c r="BM291" s="146"/>
      <c r="BN291" s="146"/>
      <c r="BO291" s="146"/>
      <c r="BP291" s="146"/>
      <c r="BQ291" s="146"/>
      <c r="BR291" s="146"/>
      <c r="BS291" s="146"/>
      <c r="BT291" s="146"/>
      <c r="BU291" s="146"/>
      <c r="BV291" s="146"/>
      <c r="BW291" s="146"/>
      <c r="BX291" s="146"/>
      <c r="BY291" s="146"/>
      <c r="BZ291" s="146"/>
      <c r="CA291" s="146"/>
      <c r="CB291" s="146"/>
      <c r="CC291" s="146"/>
      <c r="CD291" s="146"/>
      <c r="CE291" s="146"/>
      <c r="CF291" s="147"/>
    </row>
    <row r="292" spans="4:84" ht="15" customHeight="1">
      <c r="D292" s="145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  <c r="AA292" s="146"/>
      <c r="AB292" s="146"/>
      <c r="AC292" s="146"/>
      <c r="AD292" s="146"/>
      <c r="AE292" s="146"/>
      <c r="AF292" s="146"/>
      <c r="AG292" s="146"/>
      <c r="AH292" s="146"/>
      <c r="AI292" s="146"/>
      <c r="AJ292" s="146"/>
      <c r="AK292" s="146"/>
      <c r="AL292" s="146"/>
      <c r="AM292" s="146"/>
      <c r="AN292" s="146"/>
      <c r="AO292" s="146"/>
      <c r="AP292" s="146"/>
      <c r="AQ292" s="146"/>
      <c r="AR292" s="146"/>
      <c r="AS292" s="146"/>
      <c r="AT292" s="146"/>
      <c r="AU292" s="146"/>
      <c r="AV292" s="146"/>
      <c r="AW292" s="146"/>
      <c r="AX292" s="146"/>
      <c r="AY292" s="146"/>
      <c r="AZ292" s="146"/>
      <c r="BA292" s="146"/>
      <c r="BB292" s="146"/>
      <c r="BC292" s="146"/>
      <c r="BD292" s="146"/>
      <c r="BE292" s="146"/>
      <c r="BF292" s="146"/>
      <c r="BG292" s="146"/>
      <c r="BH292" s="146"/>
      <c r="BI292" s="146"/>
      <c r="BJ292" s="146"/>
      <c r="BK292" s="146"/>
      <c r="BL292" s="146"/>
      <c r="BM292" s="146"/>
      <c r="BN292" s="146"/>
      <c r="BO292" s="146"/>
      <c r="BP292" s="146"/>
      <c r="BQ292" s="146"/>
      <c r="BR292" s="146"/>
      <c r="BS292" s="146"/>
      <c r="BT292" s="146"/>
      <c r="BU292" s="146"/>
      <c r="BV292" s="146"/>
      <c r="BW292" s="146"/>
      <c r="BX292" s="146"/>
      <c r="BY292" s="146"/>
      <c r="BZ292" s="146"/>
      <c r="CA292" s="146"/>
      <c r="CB292" s="146"/>
      <c r="CC292" s="146"/>
      <c r="CD292" s="146"/>
      <c r="CE292" s="146"/>
      <c r="CF292" s="147"/>
    </row>
    <row r="293" spans="4:84" ht="15" customHeight="1">
      <c r="D293" s="145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  <c r="AA293" s="146"/>
      <c r="AB293" s="146"/>
      <c r="AC293" s="146"/>
      <c r="AD293" s="146"/>
      <c r="AE293" s="146"/>
      <c r="AF293" s="146"/>
      <c r="AG293" s="146"/>
      <c r="AH293" s="146"/>
      <c r="AI293" s="146"/>
      <c r="AJ293" s="146"/>
      <c r="AK293" s="146"/>
      <c r="AL293" s="146"/>
      <c r="AM293" s="146"/>
      <c r="AN293" s="146"/>
      <c r="AO293" s="146"/>
      <c r="AP293" s="146"/>
      <c r="AQ293" s="146"/>
      <c r="AR293" s="146"/>
      <c r="AS293" s="146"/>
      <c r="AT293" s="146"/>
      <c r="AU293" s="146"/>
      <c r="AV293" s="146"/>
      <c r="AW293" s="146"/>
      <c r="AX293" s="146"/>
      <c r="AY293" s="146"/>
      <c r="AZ293" s="146"/>
      <c r="BA293" s="146"/>
      <c r="BB293" s="146"/>
      <c r="BC293" s="146"/>
      <c r="BD293" s="146"/>
      <c r="BE293" s="146"/>
      <c r="BF293" s="146"/>
      <c r="BG293" s="146"/>
      <c r="BH293" s="146"/>
      <c r="BI293" s="146"/>
      <c r="BJ293" s="146"/>
      <c r="BK293" s="146"/>
      <c r="BL293" s="146"/>
      <c r="BM293" s="146"/>
      <c r="BN293" s="146"/>
      <c r="BO293" s="146"/>
      <c r="BP293" s="146"/>
      <c r="BQ293" s="146"/>
      <c r="BR293" s="146"/>
      <c r="BS293" s="146"/>
      <c r="BT293" s="146"/>
      <c r="BU293" s="146"/>
      <c r="BV293" s="146"/>
      <c r="BW293" s="146"/>
      <c r="BX293" s="146"/>
      <c r="BY293" s="146"/>
      <c r="BZ293" s="146"/>
      <c r="CA293" s="146"/>
      <c r="CB293" s="146"/>
      <c r="CC293" s="146"/>
      <c r="CD293" s="146"/>
      <c r="CE293" s="146"/>
      <c r="CF293" s="147"/>
    </row>
    <row r="294" spans="4:84" ht="15" customHeight="1">
      <c r="D294" s="145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  <c r="BI294" s="146"/>
      <c r="BJ294" s="146"/>
      <c r="BK294" s="146"/>
      <c r="BL294" s="146"/>
      <c r="BM294" s="146"/>
      <c r="BN294" s="146"/>
      <c r="BO294" s="146"/>
      <c r="BP294" s="146"/>
      <c r="BQ294" s="146"/>
      <c r="BR294" s="146"/>
      <c r="BS294" s="146"/>
      <c r="BT294" s="146"/>
      <c r="BU294" s="146"/>
      <c r="BV294" s="146"/>
      <c r="BW294" s="146"/>
      <c r="BX294" s="146"/>
      <c r="BY294" s="146"/>
      <c r="BZ294" s="146"/>
      <c r="CA294" s="146"/>
      <c r="CB294" s="146"/>
      <c r="CC294" s="146"/>
      <c r="CD294" s="146"/>
      <c r="CE294" s="146"/>
      <c r="CF294" s="147"/>
    </row>
    <row r="295" spans="4:84" ht="15" customHeight="1">
      <c r="D295" s="145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6"/>
      <c r="BN295" s="146"/>
      <c r="BO295" s="146"/>
      <c r="BP295" s="146"/>
      <c r="BQ295" s="146"/>
      <c r="BR295" s="146"/>
      <c r="BS295" s="146"/>
      <c r="BT295" s="146"/>
      <c r="BU295" s="146"/>
      <c r="BV295" s="146"/>
      <c r="BW295" s="146"/>
      <c r="BX295" s="146"/>
      <c r="BY295" s="146"/>
      <c r="BZ295" s="146"/>
      <c r="CA295" s="146"/>
      <c r="CB295" s="146"/>
      <c r="CC295" s="146"/>
      <c r="CD295" s="146"/>
      <c r="CE295" s="146"/>
      <c r="CF295" s="147"/>
    </row>
    <row r="296" spans="4:84" ht="15" customHeight="1">
      <c r="D296" s="145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6"/>
      <c r="BN296" s="146"/>
      <c r="BO296" s="146"/>
      <c r="BP296" s="146"/>
      <c r="BQ296" s="146"/>
      <c r="BR296" s="146"/>
      <c r="BS296" s="146"/>
      <c r="BT296" s="146"/>
      <c r="BU296" s="146"/>
      <c r="BV296" s="146"/>
      <c r="BW296" s="146"/>
      <c r="BX296" s="146"/>
      <c r="BY296" s="146"/>
      <c r="BZ296" s="146"/>
      <c r="CA296" s="146"/>
      <c r="CB296" s="146"/>
      <c r="CC296" s="146"/>
      <c r="CD296" s="146"/>
      <c r="CE296" s="146"/>
      <c r="CF296" s="147"/>
    </row>
    <row r="297" spans="4:84" ht="15" customHeight="1">
      <c r="D297" s="145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6"/>
      <c r="BN297" s="146"/>
      <c r="BO297" s="146"/>
      <c r="BP297" s="146"/>
      <c r="BQ297" s="146"/>
      <c r="BR297" s="146"/>
      <c r="BS297" s="146"/>
      <c r="BT297" s="146"/>
      <c r="BU297" s="146"/>
      <c r="BV297" s="146"/>
      <c r="BW297" s="146"/>
      <c r="BX297" s="146"/>
      <c r="BY297" s="146"/>
      <c r="BZ297" s="146"/>
      <c r="CA297" s="146"/>
      <c r="CB297" s="146"/>
      <c r="CC297" s="146"/>
      <c r="CD297" s="146"/>
      <c r="CE297" s="146"/>
      <c r="CF297" s="147"/>
    </row>
    <row r="298" spans="4:84" ht="15" customHeight="1">
      <c r="D298" s="145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6"/>
      <c r="BN298" s="146"/>
      <c r="BO298" s="146"/>
      <c r="BP298" s="146"/>
      <c r="BQ298" s="146"/>
      <c r="BR298" s="146"/>
      <c r="BS298" s="146"/>
      <c r="BT298" s="146"/>
      <c r="BU298" s="146"/>
      <c r="BV298" s="146"/>
      <c r="BW298" s="146"/>
      <c r="BX298" s="146"/>
      <c r="BY298" s="146"/>
      <c r="BZ298" s="146"/>
      <c r="CA298" s="146"/>
      <c r="CB298" s="146"/>
      <c r="CC298" s="146"/>
      <c r="CD298" s="146"/>
      <c r="CE298" s="146"/>
      <c r="CF298" s="147"/>
    </row>
    <row r="299" spans="4:84" ht="15" customHeight="1">
      <c r="D299" s="145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6"/>
      <c r="BN299" s="146"/>
      <c r="BO299" s="146"/>
      <c r="BP299" s="146"/>
      <c r="BQ299" s="146"/>
      <c r="BR299" s="146"/>
      <c r="BS299" s="146"/>
      <c r="BT299" s="146"/>
      <c r="BU299" s="146"/>
      <c r="BV299" s="146"/>
      <c r="BW299" s="146"/>
      <c r="BX299" s="146"/>
      <c r="BY299" s="146"/>
      <c r="BZ299" s="146"/>
      <c r="CA299" s="146"/>
      <c r="CB299" s="146"/>
      <c r="CC299" s="146"/>
      <c r="CD299" s="146"/>
      <c r="CE299" s="146"/>
      <c r="CF299" s="147"/>
    </row>
    <row r="300" spans="4:84" ht="15" customHeight="1">
      <c r="D300" s="145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46"/>
      <c r="BN300" s="146"/>
      <c r="BO300" s="146"/>
      <c r="BP300" s="146"/>
      <c r="BQ300" s="146"/>
      <c r="BR300" s="146"/>
      <c r="BS300" s="146"/>
      <c r="BT300" s="146"/>
      <c r="BU300" s="146"/>
      <c r="BV300" s="146"/>
      <c r="BW300" s="146"/>
      <c r="BX300" s="146"/>
      <c r="BY300" s="146"/>
      <c r="BZ300" s="146"/>
      <c r="CA300" s="146"/>
      <c r="CB300" s="146"/>
      <c r="CC300" s="146"/>
      <c r="CD300" s="146"/>
      <c r="CE300" s="146"/>
      <c r="CF300" s="147"/>
    </row>
    <row r="301" spans="4:84" ht="15" customHeight="1">
      <c r="D301" s="145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46"/>
      <c r="BN301" s="146"/>
      <c r="BO301" s="146"/>
      <c r="BP301" s="146"/>
      <c r="BQ301" s="146"/>
      <c r="BR301" s="146"/>
      <c r="BS301" s="146"/>
      <c r="BT301" s="146"/>
      <c r="BU301" s="146"/>
      <c r="BV301" s="146"/>
      <c r="BW301" s="146"/>
      <c r="BX301" s="146"/>
      <c r="BY301" s="146"/>
      <c r="BZ301" s="146"/>
      <c r="CA301" s="146"/>
      <c r="CB301" s="146"/>
      <c r="CC301" s="146"/>
      <c r="CD301" s="146"/>
      <c r="CE301" s="146"/>
      <c r="CF301" s="147"/>
    </row>
    <row r="302" spans="4:84" ht="15" customHeight="1">
      <c r="D302" s="145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46"/>
      <c r="BN302" s="146"/>
      <c r="BO302" s="146"/>
      <c r="BP302" s="146"/>
      <c r="BQ302" s="146"/>
      <c r="BR302" s="146"/>
      <c r="BS302" s="146"/>
      <c r="BT302" s="146"/>
      <c r="BU302" s="146"/>
      <c r="BV302" s="146"/>
      <c r="BW302" s="146"/>
      <c r="BX302" s="146"/>
      <c r="BY302" s="146"/>
      <c r="BZ302" s="146"/>
      <c r="CA302" s="146"/>
      <c r="CB302" s="146"/>
      <c r="CC302" s="146"/>
      <c r="CD302" s="146"/>
      <c r="CE302" s="146"/>
      <c r="CF302" s="147"/>
    </row>
    <row r="303" spans="4:84" ht="15" customHeight="1">
      <c r="D303" s="145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  <c r="AA303" s="146"/>
      <c r="AB303" s="146"/>
      <c r="AC303" s="146"/>
      <c r="AD303" s="146"/>
      <c r="AE303" s="146"/>
      <c r="AF303" s="146"/>
      <c r="AG303" s="146"/>
      <c r="AH303" s="146"/>
      <c r="AI303" s="146"/>
      <c r="AJ303" s="146"/>
      <c r="AK303" s="146"/>
      <c r="AL303" s="146"/>
      <c r="AM303" s="146"/>
      <c r="AN303" s="146"/>
      <c r="AO303" s="146"/>
      <c r="AP303" s="146"/>
      <c r="AQ303" s="146"/>
      <c r="AR303" s="146"/>
      <c r="AS303" s="146"/>
      <c r="AT303" s="146"/>
      <c r="AU303" s="146"/>
      <c r="AV303" s="146"/>
      <c r="AW303" s="146"/>
      <c r="AX303" s="146"/>
      <c r="AY303" s="146"/>
      <c r="AZ303" s="146"/>
      <c r="BA303" s="146"/>
      <c r="BB303" s="146"/>
      <c r="BC303" s="146"/>
      <c r="BD303" s="146"/>
      <c r="BE303" s="146"/>
      <c r="BF303" s="146"/>
      <c r="BG303" s="146"/>
      <c r="BH303" s="146"/>
      <c r="BI303" s="146"/>
      <c r="BJ303" s="146"/>
      <c r="BK303" s="146"/>
      <c r="BL303" s="146"/>
      <c r="BM303" s="146"/>
      <c r="BN303" s="146"/>
      <c r="BO303" s="146"/>
      <c r="BP303" s="146"/>
      <c r="BQ303" s="146"/>
      <c r="BR303" s="146"/>
      <c r="BS303" s="146"/>
      <c r="BT303" s="146"/>
      <c r="BU303" s="146"/>
      <c r="BV303" s="146"/>
      <c r="BW303" s="146"/>
      <c r="BX303" s="146"/>
      <c r="BY303" s="146"/>
      <c r="BZ303" s="146"/>
      <c r="CA303" s="146"/>
      <c r="CB303" s="146"/>
      <c r="CC303" s="146"/>
      <c r="CD303" s="146"/>
      <c r="CE303" s="146"/>
      <c r="CF303" s="147"/>
    </row>
    <row r="304" spans="4:84" ht="15" customHeight="1">
      <c r="D304" s="145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  <c r="AA304" s="146"/>
      <c r="AB304" s="146"/>
      <c r="AC304" s="146"/>
      <c r="AD304" s="146"/>
      <c r="AE304" s="146"/>
      <c r="AF304" s="146"/>
      <c r="AG304" s="146"/>
      <c r="AH304" s="146"/>
      <c r="AI304" s="146"/>
      <c r="AJ304" s="146"/>
      <c r="AK304" s="146"/>
      <c r="AL304" s="146"/>
      <c r="AM304" s="146"/>
      <c r="AN304" s="146"/>
      <c r="AO304" s="146"/>
      <c r="AP304" s="146"/>
      <c r="AQ304" s="146"/>
      <c r="AR304" s="146"/>
      <c r="AS304" s="146"/>
      <c r="AT304" s="146"/>
      <c r="AU304" s="146"/>
      <c r="AV304" s="146"/>
      <c r="AW304" s="146"/>
      <c r="AX304" s="146"/>
      <c r="AY304" s="146"/>
      <c r="AZ304" s="146"/>
      <c r="BA304" s="146"/>
      <c r="BB304" s="146"/>
      <c r="BC304" s="146"/>
      <c r="BD304" s="146"/>
      <c r="BE304" s="146"/>
      <c r="BF304" s="146"/>
      <c r="BG304" s="146"/>
      <c r="BH304" s="146"/>
      <c r="BI304" s="146"/>
      <c r="BJ304" s="146"/>
      <c r="BK304" s="146"/>
      <c r="BL304" s="146"/>
      <c r="BM304" s="146"/>
      <c r="BN304" s="146"/>
      <c r="BO304" s="146"/>
      <c r="BP304" s="146"/>
      <c r="BQ304" s="146"/>
      <c r="BR304" s="146"/>
      <c r="BS304" s="146"/>
      <c r="BT304" s="146"/>
      <c r="BU304" s="146"/>
      <c r="BV304" s="146"/>
      <c r="BW304" s="146"/>
      <c r="BX304" s="146"/>
      <c r="BY304" s="146"/>
      <c r="BZ304" s="146"/>
      <c r="CA304" s="146"/>
      <c r="CB304" s="146"/>
      <c r="CC304" s="146"/>
      <c r="CD304" s="146"/>
      <c r="CE304" s="146"/>
      <c r="CF304" s="147"/>
    </row>
    <row r="305" spans="4:84" ht="15" customHeight="1">
      <c r="D305" s="145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  <c r="AA305" s="146"/>
      <c r="AB305" s="146"/>
      <c r="AC305" s="146"/>
      <c r="AD305" s="146"/>
      <c r="AE305" s="146"/>
      <c r="AF305" s="146"/>
      <c r="AG305" s="146"/>
      <c r="AH305" s="146"/>
      <c r="AI305" s="146"/>
      <c r="AJ305" s="146"/>
      <c r="AK305" s="146"/>
      <c r="AL305" s="146"/>
      <c r="AM305" s="146"/>
      <c r="AN305" s="146"/>
      <c r="AO305" s="146"/>
      <c r="AP305" s="146"/>
      <c r="AQ305" s="146"/>
      <c r="AR305" s="146"/>
      <c r="AS305" s="146"/>
      <c r="AT305" s="146"/>
      <c r="AU305" s="146"/>
      <c r="AV305" s="146"/>
      <c r="AW305" s="146"/>
      <c r="AX305" s="146"/>
      <c r="AY305" s="146"/>
      <c r="AZ305" s="146"/>
      <c r="BA305" s="146"/>
      <c r="BB305" s="146"/>
      <c r="BC305" s="146"/>
      <c r="BD305" s="146"/>
      <c r="BE305" s="146"/>
      <c r="BF305" s="146"/>
      <c r="BG305" s="146"/>
      <c r="BH305" s="146"/>
      <c r="BI305" s="146"/>
      <c r="BJ305" s="146"/>
      <c r="BK305" s="146"/>
      <c r="BL305" s="146"/>
      <c r="BM305" s="146"/>
      <c r="BN305" s="146"/>
      <c r="BO305" s="146"/>
      <c r="BP305" s="146"/>
      <c r="BQ305" s="146"/>
      <c r="BR305" s="146"/>
      <c r="BS305" s="146"/>
      <c r="BT305" s="146"/>
      <c r="BU305" s="146"/>
      <c r="BV305" s="146"/>
      <c r="BW305" s="146"/>
      <c r="BX305" s="146"/>
      <c r="BY305" s="146"/>
      <c r="BZ305" s="146"/>
      <c r="CA305" s="146"/>
      <c r="CB305" s="146"/>
      <c r="CC305" s="146"/>
      <c r="CD305" s="146"/>
      <c r="CE305" s="146"/>
      <c r="CF305" s="147"/>
    </row>
    <row r="306" spans="4:84" ht="15" customHeight="1">
      <c r="D306" s="145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146"/>
      <c r="AD306" s="146"/>
      <c r="AE306" s="146"/>
      <c r="AF306" s="146"/>
      <c r="AG306" s="146"/>
      <c r="AH306" s="146"/>
      <c r="AI306" s="146"/>
      <c r="AJ306" s="146"/>
      <c r="AK306" s="146"/>
      <c r="AL306" s="146"/>
      <c r="AM306" s="146"/>
      <c r="AN306" s="146"/>
      <c r="AO306" s="146"/>
      <c r="AP306" s="146"/>
      <c r="AQ306" s="146"/>
      <c r="AR306" s="146"/>
      <c r="AS306" s="146"/>
      <c r="AT306" s="146"/>
      <c r="AU306" s="146"/>
      <c r="AV306" s="146"/>
      <c r="AW306" s="146"/>
      <c r="AX306" s="146"/>
      <c r="AY306" s="146"/>
      <c r="AZ306" s="146"/>
      <c r="BA306" s="146"/>
      <c r="BB306" s="146"/>
      <c r="BC306" s="146"/>
      <c r="BD306" s="146"/>
      <c r="BE306" s="146"/>
      <c r="BF306" s="146"/>
      <c r="BG306" s="146"/>
      <c r="BH306" s="146"/>
      <c r="BI306" s="146"/>
      <c r="BJ306" s="146"/>
      <c r="BK306" s="146"/>
      <c r="BL306" s="146"/>
      <c r="BM306" s="146"/>
      <c r="BN306" s="146"/>
      <c r="BO306" s="146"/>
      <c r="BP306" s="146"/>
      <c r="BQ306" s="146"/>
      <c r="BR306" s="146"/>
      <c r="BS306" s="146"/>
      <c r="BT306" s="146"/>
      <c r="BU306" s="146"/>
      <c r="BV306" s="146"/>
      <c r="BW306" s="146"/>
      <c r="BX306" s="146"/>
      <c r="BY306" s="146"/>
      <c r="BZ306" s="146"/>
      <c r="CA306" s="146"/>
      <c r="CB306" s="146"/>
      <c r="CC306" s="146"/>
      <c r="CD306" s="146"/>
      <c r="CE306" s="146"/>
      <c r="CF306" s="147"/>
    </row>
    <row r="307" spans="4:84" ht="15" customHeight="1">
      <c r="D307" s="145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  <c r="AA307" s="146"/>
      <c r="AB307" s="146"/>
      <c r="AC307" s="146"/>
      <c r="AD307" s="146"/>
      <c r="AE307" s="146"/>
      <c r="AF307" s="146"/>
      <c r="AG307" s="146"/>
      <c r="AH307" s="146"/>
      <c r="AI307" s="146"/>
      <c r="AJ307" s="146"/>
      <c r="AK307" s="146"/>
      <c r="AL307" s="146"/>
      <c r="AM307" s="146"/>
      <c r="AN307" s="146"/>
      <c r="AO307" s="146"/>
      <c r="AP307" s="146"/>
      <c r="AQ307" s="146"/>
      <c r="AR307" s="146"/>
      <c r="AS307" s="146"/>
      <c r="AT307" s="146"/>
      <c r="AU307" s="146"/>
      <c r="AV307" s="146"/>
      <c r="AW307" s="146"/>
      <c r="AX307" s="146"/>
      <c r="AY307" s="146"/>
      <c r="AZ307" s="146"/>
      <c r="BA307" s="146"/>
      <c r="BB307" s="146"/>
      <c r="BC307" s="146"/>
      <c r="BD307" s="146"/>
      <c r="BE307" s="146"/>
      <c r="BF307" s="146"/>
      <c r="BG307" s="146"/>
      <c r="BH307" s="146"/>
      <c r="BI307" s="146"/>
      <c r="BJ307" s="146"/>
      <c r="BK307" s="146"/>
      <c r="BL307" s="146"/>
      <c r="BM307" s="146"/>
      <c r="BN307" s="146"/>
      <c r="BO307" s="146"/>
      <c r="BP307" s="146"/>
      <c r="BQ307" s="146"/>
      <c r="BR307" s="146"/>
      <c r="BS307" s="146"/>
      <c r="BT307" s="146"/>
      <c r="BU307" s="146"/>
      <c r="BV307" s="146"/>
      <c r="BW307" s="146"/>
      <c r="BX307" s="146"/>
      <c r="BY307" s="146"/>
      <c r="BZ307" s="146"/>
      <c r="CA307" s="146"/>
      <c r="CB307" s="146"/>
      <c r="CC307" s="146"/>
      <c r="CD307" s="146"/>
      <c r="CE307" s="146"/>
      <c r="CF307" s="147"/>
    </row>
    <row r="308" spans="4:84" ht="15" customHeight="1">
      <c r="D308" s="145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6"/>
      <c r="AD308" s="146"/>
      <c r="AE308" s="146"/>
      <c r="AF308" s="146"/>
      <c r="AG308" s="146"/>
      <c r="AH308" s="146"/>
      <c r="AI308" s="146"/>
      <c r="AJ308" s="146"/>
      <c r="AK308" s="146"/>
      <c r="AL308" s="146"/>
      <c r="AM308" s="146"/>
      <c r="AN308" s="146"/>
      <c r="AO308" s="146"/>
      <c r="AP308" s="146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6"/>
      <c r="BB308" s="146"/>
      <c r="BC308" s="146"/>
      <c r="BD308" s="146"/>
      <c r="BE308" s="146"/>
      <c r="BF308" s="146"/>
      <c r="BG308" s="146"/>
      <c r="BH308" s="146"/>
      <c r="BI308" s="146"/>
      <c r="BJ308" s="146"/>
      <c r="BK308" s="146"/>
      <c r="BL308" s="146"/>
      <c r="BM308" s="146"/>
      <c r="BN308" s="146"/>
      <c r="BO308" s="146"/>
      <c r="BP308" s="146"/>
      <c r="BQ308" s="146"/>
      <c r="BR308" s="146"/>
      <c r="BS308" s="146"/>
      <c r="BT308" s="146"/>
      <c r="BU308" s="146"/>
      <c r="BV308" s="146"/>
      <c r="BW308" s="146"/>
      <c r="BX308" s="146"/>
      <c r="BY308" s="146"/>
      <c r="BZ308" s="146"/>
      <c r="CA308" s="146"/>
      <c r="CB308" s="146"/>
      <c r="CC308" s="146"/>
      <c r="CD308" s="146"/>
      <c r="CE308" s="146"/>
      <c r="CF308" s="147"/>
    </row>
    <row r="309" spans="4:84" ht="15" customHeight="1">
      <c r="D309" s="145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  <c r="AA309" s="146"/>
      <c r="AB309" s="146"/>
      <c r="AC309" s="146"/>
      <c r="AD309" s="146"/>
      <c r="AE309" s="146"/>
      <c r="AF309" s="146"/>
      <c r="AG309" s="146"/>
      <c r="AH309" s="146"/>
      <c r="AI309" s="146"/>
      <c r="AJ309" s="146"/>
      <c r="AK309" s="146"/>
      <c r="AL309" s="146"/>
      <c r="AM309" s="146"/>
      <c r="AN309" s="146"/>
      <c r="AO309" s="146"/>
      <c r="AP309" s="146"/>
      <c r="AQ309" s="146"/>
      <c r="AR309" s="146"/>
      <c r="AS309" s="146"/>
      <c r="AT309" s="146"/>
      <c r="AU309" s="146"/>
      <c r="AV309" s="146"/>
      <c r="AW309" s="146"/>
      <c r="AX309" s="146"/>
      <c r="AY309" s="146"/>
      <c r="AZ309" s="146"/>
      <c r="BA309" s="146"/>
      <c r="BB309" s="146"/>
      <c r="BC309" s="146"/>
      <c r="BD309" s="146"/>
      <c r="BE309" s="146"/>
      <c r="BF309" s="146"/>
      <c r="BG309" s="146"/>
      <c r="BH309" s="146"/>
      <c r="BI309" s="146"/>
      <c r="BJ309" s="146"/>
      <c r="BK309" s="146"/>
      <c r="BL309" s="146"/>
      <c r="BM309" s="146"/>
      <c r="BN309" s="146"/>
      <c r="BO309" s="146"/>
      <c r="BP309" s="146"/>
      <c r="BQ309" s="146"/>
      <c r="BR309" s="146"/>
      <c r="BS309" s="146"/>
      <c r="BT309" s="146"/>
      <c r="BU309" s="146"/>
      <c r="BV309" s="146"/>
      <c r="BW309" s="146"/>
      <c r="BX309" s="146"/>
      <c r="BY309" s="146"/>
      <c r="BZ309" s="146"/>
      <c r="CA309" s="146"/>
      <c r="CB309" s="146"/>
      <c r="CC309" s="146"/>
      <c r="CD309" s="146"/>
      <c r="CE309" s="146"/>
      <c r="CF309" s="147"/>
    </row>
    <row r="310" spans="4:84" ht="15" customHeight="1">
      <c r="D310" s="145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  <c r="AC310" s="146"/>
      <c r="AD310" s="146"/>
      <c r="AE310" s="146"/>
      <c r="AF310" s="146"/>
      <c r="AG310" s="146"/>
      <c r="AH310" s="146"/>
      <c r="AI310" s="146"/>
      <c r="AJ310" s="146"/>
      <c r="AK310" s="146"/>
      <c r="AL310" s="146"/>
      <c r="AM310" s="146"/>
      <c r="AN310" s="146"/>
      <c r="AO310" s="146"/>
      <c r="AP310" s="146"/>
      <c r="AQ310" s="146"/>
      <c r="AR310" s="146"/>
      <c r="AS310" s="146"/>
      <c r="AT310" s="146"/>
      <c r="AU310" s="146"/>
      <c r="AV310" s="146"/>
      <c r="AW310" s="146"/>
      <c r="AX310" s="146"/>
      <c r="AY310" s="146"/>
      <c r="AZ310" s="146"/>
      <c r="BA310" s="146"/>
      <c r="BB310" s="146"/>
      <c r="BC310" s="146"/>
      <c r="BD310" s="146"/>
      <c r="BE310" s="146"/>
      <c r="BF310" s="146"/>
      <c r="BG310" s="146"/>
      <c r="BH310" s="146"/>
      <c r="BI310" s="146"/>
      <c r="BJ310" s="146"/>
      <c r="BK310" s="146"/>
      <c r="BL310" s="146"/>
      <c r="BM310" s="146"/>
      <c r="BN310" s="146"/>
      <c r="BO310" s="146"/>
      <c r="BP310" s="146"/>
      <c r="BQ310" s="146"/>
      <c r="BR310" s="146"/>
      <c r="BS310" s="146"/>
      <c r="BT310" s="146"/>
      <c r="BU310" s="146"/>
      <c r="BV310" s="146"/>
      <c r="BW310" s="146"/>
      <c r="BX310" s="146"/>
      <c r="BY310" s="146"/>
      <c r="BZ310" s="146"/>
      <c r="CA310" s="146"/>
      <c r="CB310" s="146"/>
      <c r="CC310" s="146"/>
      <c r="CD310" s="146"/>
      <c r="CE310" s="146"/>
      <c r="CF310" s="147"/>
    </row>
    <row r="311" spans="4:84" ht="15" customHeight="1">
      <c r="D311" s="145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  <c r="AA311" s="146"/>
      <c r="AB311" s="146"/>
      <c r="AC311" s="146"/>
      <c r="AD311" s="146"/>
      <c r="AE311" s="146"/>
      <c r="AF311" s="146"/>
      <c r="AG311" s="146"/>
      <c r="AH311" s="146"/>
      <c r="AI311" s="146"/>
      <c r="AJ311" s="146"/>
      <c r="AK311" s="146"/>
      <c r="AL311" s="146"/>
      <c r="AM311" s="146"/>
      <c r="AN311" s="146"/>
      <c r="AO311" s="146"/>
      <c r="AP311" s="146"/>
      <c r="AQ311" s="146"/>
      <c r="AR311" s="146"/>
      <c r="AS311" s="146"/>
      <c r="AT311" s="146"/>
      <c r="AU311" s="146"/>
      <c r="AV311" s="146"/>
      <c r="AW311" s="146"/>
      <c r="AX311" s="146"/>
      <c r="AY311" s="146"/>
      <c r="AZ311" s="146"/>
      <c r="BA311" s="146"/>
      <c r="BB311" s="146"/>
      <c r="BC311" s="146"/>
      <c r="BD311" s="146"/>
      <c r="BE311" s="146"/>
      <c r="BF311" s="146"/>
      <c r="BG311" s="146"/>
      <c r="BH311" s="146"/>
      <c r="BI311" s="146"/>
      <c r="BJ311" s="146"/>
      <c r="BK311" s="146"/>
      <c r="BL311" s="146"/>
      <c r="BM311" s="146"/>
      <c r="BN311" s="146"/>
      <c r="BO311" s="146"/>
      <c r="BP311" s="146"/>
      <c r="BQ311" s="146"/>
      <c r="BR311" s="146"/>
      <c r="BS311" s="146"/>
      <c r="BT311" s="146"/>
      <c r="BU311" s="146"/>
      <c r="BV311" s="146"/>
      <c r="BW311" s="146"/>
      <c r="BX311" s="146"/>
      <c r="BY311" s="146"/>
      <c r="BZ311" s="146"/>
      <c r="CA311" s="146"/>
      <c r="CB311" s="146"/>
      <c r="CC311" s="146"/>
      <c r="CD311" s="146"/>
      <c r="CE311" s="146"/>
      <c r="CF311" s="147"/>
    </row>
    <row r="312" spans="4:84" ht="15" customHeight="1">
      <c r="D312" s="145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6"/>
      <c r="BN312" s="146"/>
      <c r="BO312" s="146"/>
      <c r="BP312" s="146"/>
      <c r="BQ312" s="146"/>
      <c r="BR312" s="146"/>
      <c r="BS312" s="146"/>
      <c r="BT312" s="146"/>
      <c r="BU312" s="146"/>
      <c r="BV312" s="146"/>
      <c r="BW312" s="146"/>
      <c r="BX312" s="146"/>
      <c r="BY312" s="146"/>
      <c r="BZ312" s="146"/>
      <c r="CA312" s="146"/>
      <c r="CB312" s="146"/>
      <c r="CC312" s="146"/>
      <c r="CD312" s="146"/>
      <c r="CE312" s="146"/>
      <c r="CF312" s="147"/>
    </row>
    <row r="313" spans="4:84" ht="15" customHeight="1">
      <c r="D313" s="145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6"/>
      <c r="BN313" s="146"/>
      <c r="BO313" s="146"/>
      <c r="BP313" s="146"/>
      <c r="BQ313" s="146"/>
      <c r="BR313" s="146"/>
      <c r="BS313" s="146"/>
      <c r="BT313" s="146"/>
      <c r="BU313" s="146"/>
      <c r="BV313" s="146"/>
      <c r="BW313" s="146"/>
      <c r="BX313" s="146"/>
      <c r="BY313" s="146"/>
      <c r="BZ313" s="146"/>
      <c r="CA313" s="146"/>
      <c r="CB313" s="146"/>
      <c r="CC313" s="146"/>
      <c r="CD313" s="146"/>
      <c r="CE313" s="146"/>
      <c r="CF313" s="147"/>
    </row>
    <row r="314" spans="4:84" ht="15" customHeight="1">
      <c r="D314" s="145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6"/>
      <c r="BN314" s="146"/>
      <c r="BO314" s="146"/>
      <c r="BP314" s="146"/>
      <c r="BQ314" s="146"/>
      <c r="BR314" s="146"/>
      <c r="BS314" s="146"/>
      <c r="BT314" s="146"/>
      <c r="BU314" s="146"/>
      <c r="BV314" s="146"/>
      <c r="BW314" s="146"/>
      <c r="BX314" s="146"/>
      <c r="BY314" s="146"/>
      <c r="BZ314" s="146"/>
      <c r="CA314" s="146"/>
      <c r="CB314" s="146"/>
      <c r="CC314" s="146"/>
      <c r="CD314" s="146"/>
      <c r="CE314" s="146"/>
      <c r="CF314" s="147"/>
    </row>
    <row r="315" spans="4:84" ht="15" customHeight="1">
      <c r="D315" s="145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6"/>
      <c r="BN315" s="146"/>
      <c r="BO315" s="146"/>
      <c r="BP315" s="146"/>
      <c r="BQ315" s="146"/>
      <c r="BR315" s="146"/>
      <c r="BS315" s="146"/>
      <c r="BT315" s="146"/>
      <c r="BU315" s="146"/>
      <c r="BV315" s="146"/>
      <c r="BW315" s="146"/>
      <c r="BX315" s="146"/>
      <c r="BY315" s="146"/>
      <c r="BZ315" s="146"/>
      <c r="CA315" s="146"/>
      <c r="CB315" s="146"/>
      <c r="CC315" s="146"/>
      <c r="CD315" s="146"/>
      <c r="CE315" s="146"/>
      <c r="CF315" s="147"/>
    </row>
    <row r="316" spans="4:84" ht="15" customHeight="1">
      <c r="D316" s="145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6"/>
      <c r="BN316" s="146"/>
      <c r="BO316" s="146"/>
      <c r="BP316" s="146"/>
      <c r="BQ316" s="146"/>
      <c r="BR316" s="146"/>
      <c r="BS316" s="146"/>
      <c r="BT316" s="146"/>
      <c r="BU316" s="146"/>
      <c r="BV316" s="146"/>
      <c r="BW316" s="146"/>
      <c r="BX316" s="146"/>
      <c r="BY316" s="146"/>
      <c r="BZ316" s="146"/>
      <c r="CA316" s="146"/>
      <c r="CB316" s="146"/>
      <c r="CC316" s="146"/>
      <c r="CD316" s="146"/>
      <c r="CE316" s="146"/>
      <c r="CF316" s="147"/>
    </row>
    <row r="317" spans="4:84" ht="15" customHeight="1">
      <c r="D317" s="145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6"/>
      <c r="BN317" s="146"/>
      <c r="BO317" s="146"/>
      <c r="BP317" s="146"/>
      <c r="BQ317" s="146"/>
      <c r="BR317" s="146"/>
      <c r="BS317" s="146"/>
      <c r="BT317" s="146"/>
      <c r="BU317" s="146"/>
      <c r="BV317" s="146"/>
      <c r="BW317" s="146"/>
      <c r="BX317" s="146"/>
      <c r="BY317" s="146"/>
      <c r="BZ317" s="146"/>
      <c r="CA317" s="146"/>
      <c r="CB317" s="146"/>
      <c r="CC317" s="146"/>
      <c r="CD317" s="146"/>
      <c r="CE317" s="146"/>
      <c r="CF317" s="147"/>
    </row>
    <row r="318" spans="4:84" ht="15" customHeight="1">
      <c r="D318" s="145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46"/>
      <c r="BN318" s="146"/>
      <c r="BO318" s="146"/>
      <c r="BP318" s="146"/>
      <c r="BQ318" s="146"/>
      <c r="BR318" s="146"/>
      <c r="BS318" s="146"/>
      <c r="BT318" s="146"/>
      <c r="BU318" s="146"/>
      <c r="BV318" s="146"/>
      <c r="BW318" s="146"/>
      <c r="BX318" s="146"/>
      <c r="BY318" s="146"/>
      <c r="BZ318" s="146"/>
      <c r="CA318" s="146"/>
      <c r="CB318" s="146"/>
      <c r="CC318" s="146"/>
      <c r="CD318" s="146"/>
      <c r="CE318" s="146"/>
      <c r="CF318" s="147"/>
    </row>
    <row r="319" spans="4:84" ht="15" customHeight="1">
      <c r="D319" s="145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6"/>
      <c r="BN319" s="146"/>
      <c r="BO319" s="146"/>
      <c r="BP319" s="146"/>
      <c r="BQ319" s="146"/>
      <c r="BR319" s="146"/>
      <c r="BS319" s="146"/>
      <c r="BT319" s="146"/>
      <c r="BU319" s="146"/>
      <c r="BV319" s="146"/>
      <c r="BW319" s="146"/>
      <c r="BX319" s="146"/>
      <c r="BY319" s="146"/>
      <c r="BZ319" s="146"/>
      <c r="CA319" s="146"/>
      <c r="CB319" s="146"/>
      <c r="CC319" s="146"/>
      <c r="CD319" s="146"/>
      <c r="CE319" s="146"/>
      <c r="CF319" s="147"/>
    </row>
    <row r="320" spans="4:84" ht="15" customHeight="1">
      <c r="D320" s="145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6"/>
      <c r="BN320" s="146"/>
      <c r="BO320" s="146"/>
      <c r="BP320" s="146"/>
      <c r="BQ320" s="146"/>
      <c r="BR320" s="146"/>
      <c r="BS320" s="146"/>
      <c r="BT320" s="146"/>
      <c r="BU320" s="146"/>
      <c r="BV320" s="146"/>
      <c r="BW320" s="146"/>
      <c r="BX320" s="146"/>
      <c r="BY320" s="146"/>
      <c r="BZ320" s="146"/>
      <c r="CA320" s="146"/>
      <c r="CB320" s="146"/>
      <c r="CC320" s="146"/>
      <c r="CD320" s="146"/>
      <c r="CE320" s="146"/>
      <c r="CF320" s="147"/>
    </row>
    <row r="321" spans="4:84" ht="15" customHeight="1">
      <c r="D321" s="145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  <c r="AA321" s="146"/>
      <c r="AB321" s="146"/>
      <c r="AC321" s="146"/>
      <c r="AD321" s="146"/>
      <c r="AE321" s="146"/>
      <c r="AF321" s="146"/>
      <c r="AG321" s="146"/>
      <c r="AH321" s="146"/>
      <c r="AI321" s="146"/>
      <c r="AJ321" s="146"/>
      <c r="AK321" s="146"/>
      <c r="AL321" s="146"/>
      <c r="AM321" s="146"/>
      <c r="AN321" s="146"/>
      <c r="AO321" s="146"/>
      <c r="AP321" s="146"/>
      <c r="AQ321" s="146"/>
      <c r="AR321" s="146"/>
      <c r="AS321" s="146"/>
      <c r="AT321" s="146"/>
      <c r="AU321" s="146"/>
      <c r="AV321" s="146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  <c r="BG321" s="146"/>
      <c r="BH321" s="146"/>
      <c r="BI321" s="146"/>
      <c r="BJ321" s="146"/>
      <c r="BK321" s="146"/>
      <c r="BL321" s="146"/>
      <c r="BM321" s="146"/>
      <c r="BN321" s="146"/>
      <c r="BO321" s="146"/>
      <c r="BP321" s="146"/>
      <c r="BQ321" s="146"/>
      <c r="BR321" s="146"/>
      <c r="BS321" s="146"/>
      <c r="BT321" s="146"/>
      <c r="BU321" s="146"/>
      <c r="BV321" s="146"/>
      <c r="BW321" s="146"/>
      <c r="BX321" s="146"/>
      <c r="BY321" s="146"/>
      <c r="BZ321" s="146"/>
      <c r="CA321" s="146"/>
      <c r="CB321" s="146"/>
      <c r="CC321" s="146"/>
      <c r="CD321" s="146"/>
      <c r="CE321" s="146"/>
      <c r="CF321" s="147"/>
    </row>
    <row r="322" spans="4:84" ht="15" customHeight="1">
      <c r="D322" s="145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  <c r="AA322" s="146"/>
      <c r="AB322" s="146"/>
      <c r="AC322" s="146"/>
      <c r="AD322" s="146"/>
      <c r="AE322" s="146"/>
      <c r="AF322" s="146"/>
      <c r="AG322" s="146"/>
      <c r="AH322" s="146"/>
      <c r="AI322" s="146"/>
      <c r="AJ322" s="146"/>
      <c r="AK322" s="146"/>
      <c r="AL322" s="146"/>
      <c r="AM322" s="146"/>
      <c r="AN322" s="146"/>
      <c r="AO322" s="146"/>
      <c r="AP322" s="146"/>
      <c r="AQ322" s="146"/>
      <c r="AR322" s="146"/>
      <c r="AS322" s="146"/>
      <c r="AT322" s="146"/>
      <c r="AU322" s="146"/>
      <c r="AV322" s="146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  <c r="BG322" s="146"/>
      <c r="BH322" s="146"/>
      <c r="BI322" s="146"/>
      <c r="BJ322" s="146"/>
      <c r="BK322" s="146"/>
      <c r="BL322" s="146"/>
      <c r="BM322" s="146"/>
      <c r="BN322" s="146"/>
      <c r="BO322" s="146"/>
      <c r="BP322" s="146"/>
      <c r="BQ322" s="146"/>
      <c r="BR322" s="146"/>
      <c r="BS322" s="146"/>
      <c r="BT322" s="146"/>
      <c r="BU322" s="146"/>
      <c r="BV322" s="146"/>
      <c r="BW322" s="146"/>
      <c r="BX322" s="146"/>
      <c r="BY322" s="146"/>
      <c r="BZ322" s="146"/>
      <c r="CA322" s="146"/>
      <c r="CB322" s="146"/>
      <c r="CC322" s="146"/>
      <c r="CD322" s="146"/>
      <c r="CE322" s="146"/>
      <c r="CF322" s="147"/>
    </row>
    <row r="323" spans="4:84" ht="15" customHeight="1">
      <c r="D323" s="145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6"/>
      <c r="AD323" s="146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6"/>
      <c r="AP323" s="146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  <c r="BG323" s="146"/>
      <c r="BH323" s="146"/>
      <c r="BI323" s="146"/>
      <c r="BJ323" s="146"/>
      <c r="BK323" s="146"/>
      <c r="BL323" s="146"/>
      <c r="BM323" s="146"/>
      <c r="BN323" s="146"/>
      <c r="BO323" s="146"/>
      <c r="BP323" s="146"/>
      <c r="BQ323" s="146"/>
      <c r="BR323" s="146"/>
      <c r="BS323" s="146"/>
      <c r="BT323" s="146"/>
      <c r="BU323" s="146"/>
      <c r="BV323" s="146"/>
      <c r="BW323" s="146"/>
      <c r="BX323" s="146"/>
      <c r="BY323" s="146"/>
      <c r="BZ323" s="146"/>
      <c r="CA323" s="146"/>
      <c r="CB323" s="146"/>
      <c r="CC323" s="146"/>
      <c r="CD323" s="146"/>
      <c r="CE323" s="146"/>
      <c r="CF323" s="147"/>
    </row>
    <row r="324" spans="4:84" ht="15" customHeight="1">
      <c r="D324" s="145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  <c r="AA324" s="146"/>
      <c r="AB324" s="146"/>
      <c r="AC324" s="146"/>
      <c r="AD324" s="146"/>
      <c r="AE324" s="146"/>
      <c r="AF324" s="146"/>
      <c r="AG324" s="146"/>
      <c r="AH324" s="146"/>
      <c r="AI324" s="146"/>
      <c r="AJ324" s="146"/>
      <c r="AK324" s="146"/>
      <c r="AL324" s="146"/>
      <c r="AM324" s="146"/>
      <c r="AN324" s="146"/>
      <c r="AO324" s="146"/>
      <c r="AP324" s="146"/>
      <c r="AQ324" s="146"/>
      <c r="AR324" s="146"/>
      <c r="AS324" s="146"/>
      <c r="AT324" s="146"/>
      <c r="AU324" s="146"/>
      <c r="AV324" s="146"/>
      <c r="AW324" s="146"/>
      <c r="AX324" s="146"/>
      <c r="AY324" s="146"/>
      <c r="AZ324" s="146"/>
      <c r="BA324" s="146"/>
      <c r="BB324" s="146"/>
      <c r="BC324" s="146"/>
      <c r="BD324" s="146"/>
      <c r="BE324" s="146"/>
      <c r="BF324" s="146"/>
      <c r="BG324" s="146"/>
      <c r="BH324" s="146"/>
      <c r="BI324" s="146"/>
      <c r="BJ324" s="146"/>
      <c r="BK324" s="146"/>
      <c r="BL324" s="146"/>
      <c r="BM324" s="146"/>
      <c r="BN324" s="146"/>
      <c r="BO324" s="146"/>
      <c r="BP324" s="146"/>
      <c r="BQ324" s="146"/>
      <c r="BR324" s="146"/>
      <c r="BS324" s="146"/>
      <c r="BT324" s="146"/>
      <c r="BU324" s="146"/>
      <c r="BV324" s="146"/>
      <c r="BW324" s="146"/>
      <c r="BX324" s="146"/>
      <c r="BY324" s="146"/>
      <c r="BZ324" s="146"/>
      <c r="CA324" s="146"/>
      <c r="CB324" s="146"/>
      <c r="CC324" s="146"/>
      <c r="CD324" s="146"/>
      <c r="CE324" s="146"/>
      <c r="CF324" s="147"/>
    </row>
    <row r="325" spans="4:84" ht="15" customHeight="1">
      <c r="D325" s="145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  <c r="AA325" s="146"/>
      <c r="AB325" s="146"/>
      <c r="AC325" s="146"/>
      <c r="AD325" s="146"/>
      <c r="AE325" s="146"/>
      <c r="AF325" s="146"/>
      <c r="AG325" s="146"/>
      <c r="AH325" s="146"/>
      <c r="AI325" s="146"/>
      <c r="AJ325" s="146"/>
      <c r="AK325" s="146"/>
      <c r="AL325" s="146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46"/>
      <c r="AX325" s="146"/>
      <c r="AY325" s="146"/>
      <c r="AZ325" s="146"/>
      <c r="BA325" s="146"/>
      <c r="BB325" s="146"/>
      <c r="BC325" s="146"/>
      <c r="BD325" s="146"/>
      <c r="BE325" s="146"/>
      <c r="BF325" s="146"/>
      <c r="BG325" s="146"/>
      <c r="BH325" s="146"/>
      <c r="BI325" s="146"/>
      <c r="BJ325" s="146"/>
      <c r="BK325" s="146"/>
      <c r="BL325" s="146"/>
      <c r="BM325" s="146"/>
      <c r="BN325" s="146"/>
      <c r="BO325" s="146"/>
      <c r="BP325" s="146"/>
      <c r="BQ325" s="146"/>
      <c r="BR325" s="146"/>
      <c r="BS325" s="146"/>
      <c r="BT325" s="146"/>
      <c r="BU325" s="146"/>
      <c r="BV325" s="146"/>
      <c r="BW325" s="146"/>
      <c r="BX325" s="146"/>
      <c r="BY325" s="146"/>
      <c r="BZ325" s="146"/>
      <c r="CA325" s="146"/>
      <c r="CB325" s="146"/>
      <c r="CC325" s="146"/>
      <c r="CD325" s="146"/>
      <c r="CE325" s="146"/>
      <c r="CF325" s="147"/>
    </row>
    <row r="326" spans="4:84" ht="15" customHeight="1">
      <c r="D326" s="145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  <c r="AA326" s="146"/>
      <c r="AB326" s="146"/>
      <c r="AC326" s="146"/>
      <c r="AD326" s="146"/>
      <c r="AE326" s="146"/>
      <c r="AF326" s="146"/>
      <c r="AG326" s="146"/>
      <c r="AH326" s="146"/>
      <c r="AI326" s="146"/>
      <c r="AJ326" s="146"/>
      <c r="AK326" s="146"/>
      <c r="AL326" s="146"/>
      <c r="AM326" s="146"/>
      <c r="AN326" s="146"/>
      <c r="AO326" s="146"/>
      <c r="AP326" s="146"/>
      <c r="AQ326" s="146"/>
      <c r="AR326" s="146"/>
      <c r="AS326" s="146"/>
      <c r="AT326" s="146"/>
      <c r="AU326" s="146"/>
      <c r="AV326" s="146"/>
      <c r="AW326" s="146"/>
      <c r="AX326" s="146"/>
      <c r="AY326" s="146"/>
      <c r="AZ326" s="146"/>
      <c r="BA326" s="146"/>
      <c r="BB326" s="146"/>
      <c r="BC326" s="146"/>
      <c r="BD326" s="146"/>
      <c r="BE326" s="146"/>
      <c r="BF326" s="146"/>
      <c r="BG326" s="146"/>
      <c r="BH326" s="146"/>
      <c r="BI326" s="146"/>
      <c r="BJ326" s="146"/>
      <c r="BK326" s="146"/>
      <c r="BL326" s="146"/>
      <c r="BM326" s="146"/>
      <c r="BN326" s="146"/>
      <c r="BO326" s="146"/>
      <c r="BP326" s="146"/>
      <c r="BQ326" s="146"/>
      <c r="BR326" s="146"/>
      <c r="BS326" s="146"/>
      <c r="BT326" s="146"/>
      <c r="BU326" s="146"/>
      <c r="BV326" s="146"/>
      <c r="BW326" s="146"/>
      <c r="BX326" s="146"/>
      <c r="BY326" s="146"/>
      <c r="BZ326" s="146"/>
      <c r="CA326" s="146"/>
      <c r="CB326" s="146"/>
      <c r="CC326" s="146"/>
      <c r="CD326" s="146"/>
      <c r="CE326" s="146"/>
      <c r="CF326" s="147"/>
    </row>
    <row r="327" spans="4:84" ht="15" customHeight="1">
      <c r="D327" s="145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  <c r="AA327" s="146"/>
      <c r="AB327" s="146"/>
      <c r="AC327" s="146"/>
      <c r="AD327" s="146"/>
      <c r="AE327" s="146"/>
      <c r="AF327" s="146"/>
      <c r="AG327" s="146"/>
      <c r="AH327" s="146"/>
      <c r="AI327" s="146"/>
      <c r="AJ327" s="146"/>
      <c r="AK327" s="146"/>
      <c r="AL327" s="146"/>
      <c r="AM327" s="146"/>
      <c r="AN327" s="146"/>
      <c r="AO327" s="146"/>
      <c r="AP327" s="146"/>
      <c r="AQ327" s="146"/>
      <c r="AR327" s="146"/>
      <c r="AS327" s="146"/>
      <c r="AT327" s="146"/>
      <c r="AU327" s="146"/>
      <c r="AV327" s="146"/>
      <c r="AW327" s="146"/>
      <c r="AX327" s="146"/>
      <c r="AY327" s="146"/>
      <c r="AZ327" s="146"/>
      <c r="BA327" s="146"/>
      <c r="BB327" s="146"/>
      <c r="BC327" s="146"/>
      <c r="BD327" s="146"/>
      <c r="BE327" s="146"/>
      <c r="BF327" s="146"/>
      <c r="BG327" s="146"/>
      <c r="BH327" s="146"/>
      <c r="BI327" s="146"/>
      <c r="BJ327" s="146"/>
      <c r="BK327" s="146"/>
      <c r="BL327" s="146"/>
      <c r="BM327" s="146"/>
      <c r="BN327" s="146"/>
      <c r="BO327" s="146"/>
      <c r="BP327" s="146"/>
      <c r="BQ327" s="146"/>
      <c r="BR327" s="146"/>
      <c r="BS327" s="146"/>
      <c r="BT327" s="146"/>
      <c r="BU327" s="146"/>
      <c r="BV327" s="146"/>
      <c r="BW327" s="146"/>
      <c r="BX327" s="146"/>
      <c r="BY327" s="146"/>
      <c r="BZ327" s="146"/>
      <c r="CA327" s="146"/>
      <c r="CB327" s="146"/>
      <c r="CC327" s="146"/>
      <c r="CD327" s="146"/>
      <c r="CE327" s="146"/>
      <c r="CF327" s="147"/>
    </row>
    <row r="328" spans="4:84" ht="15" customHeight="1">
      <c r="D328" s="145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  <c r="AA328" s="146"/>
      <c r="AB328" s="146"/>
      <c r="AC328" s="146"/>
      <c r="AD328" s="146"/>
      <c r="AE328" s="146"/>
      <c r="AF328" s="146"/>
      <c r="AG328" s="146"/>
      <c r="AH328" s="146"/>
      <c r="AI328" s="146"/>
      <c r="AJ328" s="146"/>
      <c r="AK328" s="146"/>
      <c r="AL328" s="146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46"/>
      <c r="AX328" s="146"/>
      <c r="AY328" s="146"/>
      <c r="AZ328" s="146"/>
      <c r="BA328" s="146"/>
      <c r="BB328" s="146"/>
      <c r="BC328" s="146"/>
      <c r="BD328" s="146"/>
      <c r="BE328" s="146"/>
      <c r="BF328" s="146"/>
      <c r="BG328" s="146"/>
      <c r="BH328" s="146"/>
      <c r="BI328" s="146"/>
      <c r="BJ328" s="146"/>
      <c r="BK328" s="146"/>
      <c r="BL328" s="146"/>
      <c r="BM328" s="146"/>
      <c r="BN328" s="146"/>
      <c r="BO328" s="146"/>
      <c r="BP328" s="146"/>
      <c r="BQ328" s="146"/>
      <c r="BR328" s="146"/>
      <c r="BS328" s="146"/>
      <c r="BT328" s="146"/>
      <c r="BU328" s="146"/>
      <c r="BV328" s="146"/>
      <c r="BW328" s="146"/>
      <c r="BX328" s="146"/>
      <c r="BY328" s="146"/>
      <c r="BZ328" s="146"/>
      <c r="CA328" s="146"/>
      <c r="CB328" s="146"/>
      <c r="CC328" s="146"/>
      <c r="CD328" s="146"/>
      <c r="CE328" s="146"/>
      <c r="CF328" s="147"/>
    </row>
    <row r="329" spans="4:84" ht="15" customHeight="1">
      <c r="D329" s="145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  <c r="AA329" s="146"/>
      <c r="AB329" s="146"/>
      <c r="AC329" s="146"/>
      <c r="AD329" s="146"/>
      <c r="AE329" s="146"/>
      <c r="AF329" s="146"/>
      <c r="AG329" s="146"/>
      <c r="AH329" s="146"/>
      <c r="AI329" s="146"/>
      <c r="AJ329" s="146"/>
      <c r="AK329" s="146"/>
      <c r="AL329" s="146"/>
      <c r="AM329" s="146"/>
      <c r="AN329" s="146"/>
      <c r="AO329" s="146"/>
      <c r="AP329" s="146"/>
      <c r="AQ329" s="146"/>
      <c r="AR329" s="146"/>
      <c r="AS329" s="146"/>
      <c r="AT329" s="146"/>
      <c r="AU329" s="146"/>
      <c r="AV329" s="146"/>
      <c r="AW329" s="146"/>
      <c r="AX329" s="146"/>
      <c r="AY329" s="146"/>
      <c r="AZ329" s="146"/>
      <c r="BA329" s="146"/>
      <c r="BB329" s="146"/>
      <c r="BC329" s="146"/>
      <c r="BD329" s="146"/>
      <c r="BE329" s="146"/>
      <c r="BF329" s="146"/>
      <c r="BG329" s="146"/>
      <c r="BH329" s="146"/>
      <c r="BI329" s="146"/>
      <c r="BJ329" s="146"/>
      <c r="BK329" s="146"/>
      <c r="BL329" s="146"/>
      <c r="BM329" s="146"/>
      <c r="BN329" s="146"/>
      <c r="BO329" s="146"/>
      <c r="BP329" s="146"/>
      <c r="BQ329" s="146"/>
      <c r="BR329" s="146"/>
      <c r="BS329" s="146"/>
      <c r="BT329" s="146"/>
      <c r="BU329" s="146"/>
      <c r="BV329" s="146"/>
      <c r="BW329" s="146"/>
      <c r="BX329" s="146"/>
      <c r="BY329" s="146"/>
      <c r="BZ329" s="146"/>
      <c r="CA329" s="146"/>
      <c r="CB329" s="146"/>
      <c r="CC329" s="146"/>
      <c r="CD329" s="146"/>
      <c r="CE329" s="146"/>
      <c r="CF329" s="147"/>
    </row>
    <row r="330" spans="4:84" ht="15" customHeight="1">
      <c r="D330" s="145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6"/>
      <c r="BN330" s="146"/>
      <c r="BO330" s="146"/>
      <c r="BP330" s="146"/>
      <c r="BQ330" s="146"/>
      <c r="BR330" s="146"/>
      <c r="BS330" s="146"/>
      <c r="BT330" s="146"/>
      <c r="BU330" s="146"/>
      <c r="BV330" s="146"/>
      <c r="BW330" s="146"/>
      <c r="BX330" s="146"/>
      <c r="BY330" s="146"/>
      <c r="BZ330" s="146"/>
      <c r="CA330" s="146"/>
      <c r="CB330" s="146"/>
      <c r="CC330" s="146"/>
      <c r="CD330" s="146"/>
      <c r="CE330" s="146"/>
      <c r="CF330" s="147"/>
    </row>
    <row r="331" spans="4:84" ht="15" customHeight="1">
      <c r="D331" s="145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6"/>
      <c r="BN331" s="146"/>
      <c r="BO331" s="146"/>
      <c r="BP331" s="146"/>
      <c r="BQ331" s="146"/>
      <c r="BR331" s="146"/>
      <c r="BS331" s="146"/>
      <c r="BT331" s="146"/>
      <c r="BU331" s="146"/>
      <c r="BV331" s="146"/>
      <c r="BW331" s="146"/>
      <c r="BX331" s="146"/>
      <c r="BY331" s="146"/>
      <c r="BZ331" s="146"/>
      <c r="CA331" s="146"/>
      <c r="CB331" s="146"/>
      <c r="CC331" s="146"/>
      <c r="CD331" s="146"/>
      <c r="CE331" s="146"/>
      <c r="CF331" s="147"/>
    </row>
    <row r="332" spans="4:84" ht="15" customHeight="1">
      <c r="D332" s="145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6"/>
      <c r="BN332" s="146"/>
      <c r="BO332" s="146"/>
      <c r="BP332" s="146"/>
      <c r="BQ332" s="146"/>
      <c r="BR332" s="146"/>
      <c r="BS332" s="146"/>
      <c r="BT332" s="146"/>
      <c r="BU332" s="146"/>
      <c r="BV332" s="146"/>
      <c r="BW332" s="146"/>
      <c r="BX332" s="146"/>
      <c r="BY332" s="146"/>
      <c r="BZ332" s="146"/>
      <c r="CA332" s="146"/>
      <c r="CB332" s="146"/>
      <c r="CC332" s="146"/>
      <c r="CD332" s="146"/>
      <c r="CE332" s="146"/>
      <c r="CF332" s="147"/>
    </row>
    <row r="333" spans="4:84" ht="15" customHeight="1">
      <c r="D333" s="145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6"/>
      <c r="BN333" s="146"/>
      <c r="BO333" s="146"/>
      <c r="BP333" s="146"/>
      <c r="BQ333" s="146"/>
      <c r="BR333" s="146"/>
      <c r="BS333" s="146"/>
      <c r="BT333" s="146"/>
      <c r="BU333" s="146"/>
      <c r="BV333" s="146"/>
      <c r="BW333" s="146"/>
      <c r="BX333" s="146"/>
      <c r="BY333" s="146"/>
      <c r="BZ333" s="146"/>
      <c r="CA333" s="146"/>
      <c r="CB333" s="146"/>
      <c r="CC333" s="146"/>
      <c r="CD333" s="146"/>
      <c r="CE333" s="146"/>
      <c r="CF333" s="147"/>
    </row>
    <row r="334" spans="4:84" ht="15" customHeight="1">
      <c r="D334" s="145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6"/>
      <c r="BN334" s="146"/>
      <c r="BO334" s="146"/>
      <c r="BP334" s="146"/>
      <c r="BQ334" s="146"/>
      <c r="BR334" s="146"/>
      <c r="BS334" s="146"/>
      <c r="BT334" s="146"/>
      <c r="BU334" s="146"/>
      <c r="BV334" s="146"/>
      <c r="BW334" s="146"/>
      <c r="BX334" s="146"/>
      <c r="BY334" s="146"/>
      <c r="BZ334" s="146"/>
      <c r="CA334" s="146"/>
      <c r="CB334" s="146"/>
      <c r="CC334" s="146"/>
      <c r="CD334" s="146"/>
      <c r="CE334" s="146"/>
      <c r="CF334" s="147"/>
    </row>
    <row r="335" spans="4:84" ht="15" customHeight="1">
      <c r="D335" s="145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6"/>
      <c r="BN335" s="146"/>
      <c r="BO335" s="146"/>
      <c r="BP335" s="146"/>
      <c r="BQ335" s="146"/>
      <c r="BR335" s="146"/>
      <c r="BS335" s="146"/>
      <c r="BT335" s="146"/>
      <c r="BU335" s="146"/>
      <c r="BV335" s="146"/>
      <c r="BW335" s="146"/>
      <c r="BX335" s="146"/>
      <c r="BY335" s="146"/>
      <c r="BZ335" s="146"/>
      <c r="CA335" s="146"/>
      <c r="CB335" s="146"/>
      <c r="CC335" s="146"/>
      <c r="CD335" s="146"/>
      <c r="CE335" s="146"/>
      <c r="CF335" s="147"/>
    </row>
    <row r="336" spans="4:84" ht="15" customHeight="1">
      <c r="D336" s="145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6"/>
      <c r="BN336" s="146"/>
      <c r="BO336" s="146"/>
      <c r="BP336" s="146"/>
      <c r="BQ336" s="146"/>
      <c r="BR336" s="146"/>
      <c r="BS336" s="146"/>
      <c r="BT336" s="146"/>
      <c r="BU336" s="146"/>
      <c r="BV336" s="146"/>
      <c r="BW336" s="146"/>
      <c r="BX336" s="146"/>
      <c r="BY336" s="146"/>
      <c r="BZ336" s="146"/>
      <c r="CA336" s="146"/>
      <c r="CB336" s="146"/>
      <c r="CC336" s="146"/>
      <c r="CD336" s="146"/>
      <c r="CE336" s="146"/>
      <c r="CF336" s="147"/>
    </row>
    <row r="337" spans="4:84" ht="15" customHeight="1"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5"/>
      <c r="BN337" s="145"/>
      <c r="BO337" s="145"/>
      <c r="BP337" s="145"/>
      <c r="BQ337" s="145"/>
      <c r="BR337" s="145"/>
      <c r="BS337" s="145"/>
      <c r="BT337" s="145"/>
      <c r="BU337" s="145"/>
      <c r="BV337" s="145"/>
      <c r="BW337" s="145"/>
      <c r="BX337" s="145"/>
      <c r="BY337" s="145"/>
      <c r="BZ337" s="145"/>
      <c r="CA337" s="145"/>
      <c r="CB337" s="145"/>
      <c r="CC337" s="145"/>
      <c r="CD337" s="145"/>
      <c r="CE337" s="145"/>
      <c r="CF337" s="147"/>
    </row>
    <row r="338" spans="4:84" ht="15" customHeight="1"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5"/>
      <c r="BN338" s="145"/>
      <c r="BO338" s="145"/>
      <c r="BP338" s="145"/>
      <c r="BQ338" s="145"/>
      <c r="BR338" s="145"/>
      <c r="BS338" s="145"/>
      <c r="BT338" s="145"/>
      <c r="BU338" s="145"/>
      <c r="BV338" s="145"/>
      <c r="BW338" s="145"/>
      <c r="BX338" s="145"/>
      <c r="BY338" s="145"/>
      <c r="BZ338" s="145"/>
      <c r="CA338" s="145"/>
      <c r="CB338" s="145"/>
      <c r="CC338" s="145"/>
      <c r="CD338" s="145"/>
      <c r="CE338" s="145"/>
      <c r="CF338" s="147"/>
    </row>
    <row r="339" spans="4:84" ht="15" customHeight="1"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  <c r="BL339" s="145"/>
      <c r="BM339" s="145"/>
      <c r="BN339" s="145"/>
      <c r="BO339" s="145"/>
      <c r="BP339" s="145"/>
      <c r="BQ339" s="145"/>
      <c r="BR339" s="145"/>
      <c r="BS339" s="145"/>
      <c r="BT339" s="145"/>
      <c r="BU339" s="145"/>
      <c r="BV339" s="145"/>
      <c r="BW339" s="145"/>
      <c r="BX339" s="145"/>
      <c r="BY339" s="145"/>
      <c r="BZ339" s="145"/>
      <c r="CA339" s="145"/>
      <c r="CB339" s="145"/>
      <c r="CC339" s="145"/>
      <c r="CD339" s="145"/>
      <c r="CE339" s="145"/>
      <c r="CF339" s="147"/>
    </row>
    <row r="340" spans="4:84" ht="15" customHeight="1"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45"/>
      <c r="AE340" s="145"/>
      <c r="AF340" s="145"/>
      <c r="AG340" s="145"/>
      <c r="AH340" s="145"/>
      <c r="AI340" s="145"/>
      <c r="AJ340" s="145"/>
      <c r="AK340" s="145"/>
      <c r="AL340" s="145"/>
      <c r="AM340" s="145"/>
      <c r="AN340" s="145"/>
      <c r="AO340" s="145"/>
      <c r="AP340" s="145"/>
      <c r="AQ340" s="145"/>
      <c r="AR340" s="145"/>
      <c r="AS340" s="145"/>
      <c r="AT340" s="145"/>
      <c r="AU340" s="145"/>
      <c r="AV340" s="145"/>
      <c r="AW340" s="145"/>
      <c r="AX340" s="145"/>
      <c r="AY340" s="145"/>
      <c r="AZ340" s="145"/>
      <c r="BA340" s="145"/>
      <c r="BB340" s="145"/>
      <c r="BC340" s="145"/>
      <c r="BD340" s="145"/>
      <c r="BE340" s="145"/>
      <c r="BF340" s="145"/>
      <c r="BG340" s="145"/>
      <c r="BH340" s="145"/>
      <c r="BI340" s="145"/>
      <c r="BJ340" s="145"/>
      <c r="BK340" s="145"/>
      <c r="BL340" s="145"/>
      <c r="BM340" s="145"/>
      <c r="BN340" s="145"/>
      <c r="BO340" s="145"/>
      <c r="BP340" s="145"/>
      <c r="BQ340" s="145"/>
      <c r="BR340" s="145"/>
      <c r="BS340" s="145"/>
      <c r="BT340" s="145"/>
      <c r="BU340" s="145"/>
      <c r="BV340" s="145"/>
      <c r="BW340" s="145"/>
      <c r="BX340" s="145"/>
      <c r="BY340" s="145"/>
      <c r="BZ340" s="145"/>
      <c r="CA340" s="145"/>
      <c r="CB340" s="145"/>
      <c r="CC340" s="145"/>
      <c r="CD340" s="145"/>
      <c r="CE340" s="145"/>
      <c r="CF340" s="147"/>
    </row>
    <row r="341" spans="4:84" ht="15" customHeight="1"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  <c r="AA341" s="145"/>
      <c r="AB341" s="145"/>
      <c r="AC341" s="145"/>
      <c r="AD341" s="145"/>
      <c r="AE341" s="145"/>
      <c r="AF341" s="145"/>
      <c r="AG341" s="145"/>
      <c r="AH341" s="145"/>
      <c r="AI341" s="145"/>
      <c r="AJ341" s="145"/>
      <c r="AK341" s="145"/>
      <c r="AL341" s="145"/>
      <c r="AM341" s="145"/>
      <c r="AN341" s="145"/>
      <c r="AO341" s="145"/>
      <c r="AP341" s="145"/>
      <c r="AQ341" s="145"/>
      <c r="AR341" s="145"/>
      <c r="AS341" s="145"/>
      <c r="AT341" s="145"/>
      <c r="AU341" s="145"/>
      <c r="AV341" s="145"/>
      <c r="AW341" s="145"/>
      <c r="AX341" s="145"/>
      <c r="AY341" s="145"/>
      <c r="AZ341" s="145"/>
      <c r="BA341" s="145"/>
      <c r="BB341" s="145"/>
      <c r="BC341" s="145"/>
      <c r="BD341" s="145"/>
      <c r="BE341" s="145"/>
      <c r="BF341" s="145"/>
      <c r="BG341" s="145"/>
      <c r="BH341" s="145"/>
      <c r="BI341" s="145"/>
      <c r="BJ341" s="145"/>
      <c r="BK341" s="145"/>
      <c r="BL341" s="145"/>
      <c r="BM341" s="145"/>
      <c r="BN341" s="145"/>
      <c r="BO341" s="145"/>
      <c r="BP341" s="145"/>
      <c r="BQ341" s="145"/>
      <c r="BR341" s="145"/>
      <c r="BS341" s="145"/>
      <c r="BT341" s="145"/>
      <c r="BU341" s="145"/>
      <c r="BV341" s="145"/>
      <c r="BW341" s="145"/>
      <c r="BX341" s="145"/>
      <c r="BY341" s="145"/>
      <c r="BZ341" s="145"/>
      <c r="CA341" s="145"/>
      <c r="CB341" s="145"/>
      <c r="CC341" s="145"/>
      <c r="CD341" s="145"/>
      <c r="CE341" s="145"/>
      <c r="CF341" s="147"/>
    </row>
    <row r="342" spans="4:84" ht="15" customHeight="1"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5"/>
      <c r="BB342" s="145"/>
      <c r="BC342" s="145"/>
      <c r="BD342" s="145"/>
      <c r="BE342" s="145"/>
      <c r="BF342" s="145"/>
      <c r="BG342" s="145"/>
      <c r="BH342" s="145"/>
      <c r="BI342" s="145"/>
      <c r="BJ342" s="145"/>
      <c r="BK342" s="145"/>
      <c r="BL342" s="145"/>
      <c r="BM342" s="145"/>
      <c r="BN342" s="145"/>
      <c r="BO342" s="145"/>
      <c r="BP342" s="145"/>
      <c r="BQ342" s="145"/>
      <c r="BR342" s="145"/>
      <c r="BS342" s="145"/>
      <c r="BT342" s="145"/>
      <c r="BU342" s="145"/>
      <c r="BV342" s="145"/>
      <c r="BW342" s="145"/>
      <c r="BX342" s="145"/>
      <c r="BY342" s="145"/>
      <c r="BZ342" s="145"/>
      <c r="CA342" s="145"/>
      <c r="CB342" s="145"/>
      <c r="CC342" s="145"/>
      <c r="CD342" s="145"/>
      <c r="CE342" s="145"/>
      <c r="CF342" s="147"/>
    </row>
    <row r="343" spans="4:84" ht="15" customHeight="1"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  <c r="BL343" s="145"/>
      <c r="BM343" s="145"/>
      <c r="BN343" s="145"/>
      <c r="BO343" s="145"/>
      <c r="BP343" s="145"/>
      <c r="BQ343" s="145"/>
      <c r="BR343" s="145"/>
      <c r="BS343" s="145"/>
      <c r="BT343" s="145"/>
      <c r="BU343" s="145"/>
      <c r="BV343" s="145"/>
      <c r="BW343" s="145"/>
      <c r="BX343" s="145"/>
      <c r="BY343" s="145"/>
      <c r="BZ343" s="145"/>
      <c r="CA343" s="145"/>
      <c r="CB343" s="145"/>
      <c r="CC343" s="145"/>
      <c r="CD343" s="145"/>
      <c r="CE343" s="145"/>
      <c r="CF343" s="147"/>
    </row>
    <row r="344" spans="4:84" ht="15" customHeight="1"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5"/>
      <c r="AW344" s="145"/>
      <c r="AX344" s="145"/>
      <c r="AY344" s="145"/>
      <c r="AZ344" s="145"/>
      <c r="BA344" s="145"/>
      <c r="BB344" s="145"/>
      <c r="BC344" s="145"/>
      <c r="BD344" s="145"/>
      <c r="BE344" s="145"/>
      <c r="BF344" s="145"/>
      <c r="BG344" s="145"/>
      <c r="BH344" s="145"/>
      <c r="BI344" s="145"/>
      <c r="BJ344" s="145"/>
      <c r="BK344" s="145"/>
      <c r="BL344" s="145"/>
      <c r="BM344" s="145"/>
      <c r="BN344" s="145"/>
      <c r="BO344" s="145"/>
      <c r="BP344" s="145"/>
      <c r="BQ344" s="145"/>
      <c r="BR344" s="145"/>
      <c r="BS344" s="145"/>
      <c r="BT344" s="145"/>
      <c r="BU344" s="145"/>
      <c r="BV344" s="145"/>
      <c r="BW344" s="145"/>
      <c r="BX344" s="145"/>
      <c r="BY344" s="145"/>
      <c r="BZ344" s="145"/>
      <c r="CA344" s="145"/>
      <c r="CB344" s="145"/>
      <c r="CC344" s="145"/>
      <c r="CD344" s="145"/>
      <c r="CE344" s="145"/>
      <c r="CF344" s="147"/>
    </row>
    <row r="345" spans="4:84" ht="15" customHeight="1"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5"/>
      <c r="AW345" s="145"/>
      <c r="AX345" s="145"/>
      <c r="AY345" s="145"/>
      <c r="AZ345" s="145"/>
      <c r="BA345" s="145"/>
      <c r="BB345" s="145"/>
      <c r="BC345" s="145"/>
      <c r="BD345" s="145"/>
      <c r="BE345" s="145"/>
      <c r="BF345" s="145"/>
      <c r="BG345" s="145"/>
      <c r="BH345" s="145"/>
      <c r="BI345" s="145"/>
      <c r="BJ345" s="145"/>
      <c r="BK345" s="145"/>
      <c r="BL345" s="145"/>
      <c r="BM345" s="145"/>
      <c r="BN345" s="145"/>
      <c r="BO345" s="145"/>
      <c r="BP345" s="145"/>
      <c r="BQ345" s="145"/>
      <c r="BR345" s="145"/>
      <c r="BS345" s="145"/>
      <c r="BT345" s="145"/>
      <c r="BU345" s="145"/>
      <c r="BV345" s="145"/>
      <c r="BW345" s="145"/>
      <c r="BX345" s="145"/>
      <c r="BY345" s="145"/>
      <c r="BZ345" s="145"/>
      <c r="CA345" s="145"/>
      <c r="CB345" s="145"/>
      <c r="CC345" s="145"/>
      <c r="CD345" s="145"/>
      <c r="CE345" s="145"/>
      <c r="CF345" s="147"/>
    </row>
    <row r="346" spans="4:84" ht="15" customHeight="1"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  <c r="AV346" s="145"/>
      <c r="AW346" s="145"/>
      <c r="AX346" s="145"/>
      <c r="AY346" s="145"/>
      <c r="AZ346" s="145"/>
      <c r="BA346" s="145"/>
      <c r="BB346" s="145"/>
      <c r="BC346" s="145"/>
      <c r="BD346" s="145"/>
      <c r="BE346" s="145"/>
      <c r="BF346" s="145"/>
      <c r="BG346" s="145"/>
      <c r="BH346" s="145"/>
      <c r="BI346" s="145"/>
      <c r="BJ346" s="145"/>
      <c r="BK346" s="145"/>
      <c r="BL346" s="145"/>
      <c r="BM346" s="145"/>
      <c r="BN346" s="145"/>
      <c r="BO346" s="145"/>
      <c r="BP346" s="145"/>
      <c r="BQ346" s="145"/>
      <c r="BR346" s="145"/>
      <c r="BS346" s="145"/>
      <c r="BT346" s="145"/>
      <c r="BU346" s="145"/>
      <c r="BV346" s="145"/>
      <c r="BW346" s="145"/>
      <c r="BX346" s="145"/>
      <c r="BY346" s="145"/>
      <c r="BZ346" s="145"/>
      <c r="CA346" s="145"/>
      <c r="CB346" s="145"/>
      <c r="CC346" s="145"/>
      <c r="CD346" s="145"/>
      <c r="CE346" s="145"/>
      <c r="CF346" s="147"/>
    </row>
    <row r="347" spans="4:84" ht="15" customHeight="1"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5"/>
      <c r="AW347" s="145"/>
      <c r="AX347" s="145"/>
      <c r="AY347" s="145"/>
      <c r="AZ347" s="145"/>
      <c r="BA347" s="145"/>
      <c r="BB347" s="145"/>
      <c r="BC347" s="145"/>
      <c r="BD347" s="145"/>
      <c r="BE347" s="145"/>
      <c r="BF347" s="145"/>
      <c r="BG347" s="145"/>
      <c r="BH347" s="145"/>
      <c r="BI347" s="145"/>
      <c r="BJ347" s="145"/>
      <c r="BK347" s="145"/>
      <c r="BL347" s="145"/>
      <c r="BM347" s="145"/>
      <c r="BN347" s="145"/>
      <c r="BO347" s="145"/>
      <c r="BP347" s="145"/>
      <c r="BQ347" s="145"/>
      <c r="BR347" s="145"/>
      <c r="BS347" s="145"/>
      <c r="BT347" s="145"/>
      <c r="BU347" s="145"/>
      <c r="BV347" s="145"/>
      <c r="BW347" s="145"/>
      <c r="BX347" s="145"/>
      <c r="BY347" s="145"/>
      <c r="BZ347" s="145"/>
      <c r="CA347" s="145"/>
      <c r="CB347" s="145"/>
      <c r="CC347" s="145"/>
      <c r="CD347" s="145"/>
      <c r="CE347" s="145"/>
      <c r="CF347" s="147"/>
    </row>
    <row r="348" spans="4:84" ht="15" customHeight="1"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45"/>
      <c r="BN348" s="145"/>
      <c r="BO348" s="145"/>
      <c r="BP348" s="145"/>
      <c r="BQ348" s="145"/>
      <c r="BR348" s="145"/>
      <c r="BS348" s="145"/>
      <c r="BT348" s="145"/>
      <c r="BU348" s="145"/>
      <c r="BV348" s="145"/>
      <c r="BW348" s="145"/>
      <c r="BX348" s="145"/>
      <c r="BY348" s="145"/>
      <c r="BZ348" s="145"/>
      <c r="CA348" s="145"/>
      <c r="CB348" s="145"/>
      <c r="CC348" s="145"/>
      <c r="CD348" s="145"/>
      <c r="CE348" s="145"/>
      <c r="CF348" s="147"/>
    </row>
    <row r="349" spans="4:84" ht="15" customHeight="1"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  <c r="BL349" s="145"/>
      <c r="BM349" s="145"/>
      <c r="BN349" s="145"/>
      <c r="BO349" s="145"/>
      <c r="BP349" s="145"/>
      <c r="BQ349" s="145"/>
      <c r="BR349" s="145"/>
      <c r="BS349" s="145"/>
      <c r="BT349" s="145"/>
      <c r="BU349" s="145"/>
      <c r="BV349" s="145"/>
      <c r="BW349" s="145"/>
      <c r="BX349" s="145"/>
      <c r="BY349" s="145"/>
      <c r="BZ349" s="145"/>
      <c r="CA349" s="145"/>
      <c r="CB349" s="145"/>
      <c r="CC349" s="145"/>
      <c r="CD349" s="145"/>
      <c r="CE349" s="145"/>
      <c r="CF349" s="147"/>
    </row>
    <row r="350" spans="4:84" ht="15" customHeight="1"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  <c r="BL350" s="145"/>
      <c r="BM350" s="145"/>
      <c r="BN350" s="145"/>
      <c r="BO350" s="145"/>
      <c r="BP350" s="145"/>
      <c r="BQ350" s="145"/>
      <c r="BR350" s="145"/>
      <c r="BS350" s="145"/>
      <c r="BT350" s="145"/>
      <c r="BU350" s="145"/>
      <c r="BV350" s="145"/>
      <c r="BW350" s="145"/>
      <c r="BX350" s="145"/>
      <c r="BY350" s="145"/>
      <c r="BZ350" s="145"/>
      <c r="CA350" s="145"/>
      <c r="CB350" s="145"/>
      <c r="CC350" s="145"/>
      <c r="CD350" s="145"/>
      <c r="CE350" s="145"/>
      <c r="CF350" s="147"/>
    </row>
    <row r="351" spans="4:84" ht="15" customHeight="1"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5"/>
      <c r="AW351" s="145"/>
      <c r="AX351" s="145"/>
      <c r="AY351" s="145"/>
      <c r="AZ351" s="145"/>
      <c r="BA351" s="145"/>
      <c r="BB351" s="145"/>
      <c r="BC351" s="145"/>
      <c r="BD351" s="145"/>
      <c r="BE351" s="145"/>
      <c r="BF351" s="145"/>
      <c r="BG351" s="145"/>
      <c r="BH351" s="145"/>
      <c r="BI351" s="145"/>
      <c r="BJ351" s="145"/>
      <c r="BK351" s="145"/>
      <c r="BL351" s="145"/>
      <c r="BM351" s="145"/>
      <c r="BN351" s="145"/>
      <c r="BO351" s="145"/>
      <c r="BP351" s="145"/>
      <c r="BQ351" s="145"/>
      <c r="BR351" s="145"/>
      <c r="BS351" s="145"/>
      <c r="BT351" s="145"/>
      <c r="BU351" s="145"/>
      <c r="BV351" s="145"/>
      <c r="BW351" s="145"/>
      <c r="BX351" s="145"/>
      <c r="BY351" s="145"/>
      <c r="BZ351" s="145"/>
      <c r="CA351" s="145"/>
      <c r="CB351" s="145"/>
      <c r="CC351" s="145"/>
      <c r="CD351" s="145"/>
      <c r="CE351" s="145"/>
      <c r="CF351" s="147"/>
    </row>
    <row r="352" spans="4:84" ht="15" customHeight="1"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  <c r="BL352" s="145"/>
      <c r="BM352" s="145"/>
      <c r="BN352" s="145"/>
      <c r="BO352" s="145"/>
      <c r="BP352" s="145"/>
      <c r="BQ352" s="145"/>
      <c r="BR352" s="145"/>
      <c r="BS352" s="145"/>
      <c r="BT352" s="145"/>
      <c r="BU352" s="145"/>
      <c r="BV352" s="145"/>
      <c r="BW352" s="145"/>
      <c r="BX352" s="145"/>
      <c r="BY352" s="145"/>
      <c r="BZ352" s="145"/>
      <c r="CA352" s="145"/>
      <c r="CB352" s="145"/>
      <c r="CC352" s="145"/>
      <c r="CD352" s="145"/>
      <c r="CE352" s="145"/>
      <c r="CF352" s="147"/>
    </row>
    <row r="353" spans="4:84" ht="15" customHeight="1"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  <c r="BL353" s="145"/>
      <c r="BM353" s="145"/>
      <c r="BN353" s="145"/>
      <c r="BO353" s="145"/>
      <c r="BP353" s="145"/>
      <c r="BQ353" s="145"/>
      <c r="BR353" s="145"/>
      <c r="BS353" s="145"/>
      <c r="BT353" s="145"/>
      <c r="BU353" s="145"/>
      <c r="BV353" s="145"/>
      <c r="BW353" s="145"/>
      <c r="BX353" s="145"/>
      <c r="BY353" s="145"/>
      <c r="BZ353" s="145"/>
      <c r="CA353" s="145"/>
      <c r="CB353" s="145"/>
      <c r="CC353" s="145"/>
      <c r="CD353" s="145"/>
      <c r="CE353" s="145"/>
      <c r="CF353" s="147"/>
    </row>
    <row r="354" spans="4:84" ht="15" customHeight="1"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45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  <c r="BL354" s="145"/>
      <c r="BM354" s="145"/>
      <c r="BN354" s="145"/>
      <c r="BO354" s="145"/>
      <c r="BP354" s="145"/>
      <c r="BQ354" s="145"/>
      <c r="BR354" s="145"/>
      <c r="BS354" s="145"/>
      <c r="BT354" s="145"/>
      <c r="BU354" s="145"/>
      <c r="BV354" s="145"/>
      <c r="BW354" s="145"/>
      <c r="BX354" s="145"/>
      <c r="BY354" s="145"/>
      <c r="BZ354" s="145"/>
      <c r="CA354" s="145"/>
      <c r="CB354" s="145"/>
      <c r="CC354" s="145"/>
      <c r="CD354" s="145"/>
      <c r="CE354" s="145"/>
      <c r="CF354" s="147"/>
    </row>
    <row r="355" spans="4:84" ht="15" customHeight="1"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  <c r="BL355" s="145"/>
      <c r="BM355" s="145"/>
      <c r="BN355" s="145"/>
      <c r="BO355" s="145"/>
      <c r="BP355" s="145"/>
      <c r="BQ355" s="145"/>
      <c r="BR355" s="145"/>
      <c r="BS355" s="145"/>
      <c r="BT355" s="145"/>
      <c r="BU355" s="145"/>
      <c r="BV355" s="145"/>
      <c r="BW355" s="145"/>
      <c r="BX355" s="145"/>
      <c r="BY355" s="145"/>
      <c r="BZ355" s="145"/>
      <c r="CA355" s="145"/>
      <c r="CB355" s="145"/>
      <c r="CC355" s="145"/>
      <c r="CD355" s="145"/>
      <c r="CE355" s="145"/>
      <c r="CF355" s="147"/>
    </row>
    <row r="356" spans="4:84" ht="15" customHeight="1"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145"/>
      <c r="BN356" s="145"/>
      <c r="BO356" s="145"/>
      <c r="BP356" s="145"/>
      <c r="BQ356" s="145"/>
      <c r="BR356" s="145"/>
      <c r="BS356" s="145"/>
      <c r="BT356" s="145"/>
      <c r="BU356" s="145"/>
      <c r="BV356" s="145"/>
      <c r="BW356" s="145"/>
      <c r="BX356" s="145"/>
      <c r="BY356" s="145"/>
      <c r="BZ356" s="145"/>
      <c r="CA356" s="145"/>
      <c r="CB356" s="145"/>
      <c r="CC356" s="145"/>
      <c r="CD356" s="145"/>
      <c r="CE356" s="145"/>
      <c r="CF356" s="147"/>
    </row>
    <row r="357" spans="4:84" ht="15" customHeight="1"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5"/>
      <c r="AW357" s="145"/>
      <c r="AX357" s="145"/>
      <c r="AY357" s="145"/>
      <c r="AZ357" s="145"/>
      <c r="BA357" s="145"/>
      <c r="BB357" s="145"/>
      <c r="BC357" s="145"/>
      <c r="BD357" s="145"/>
      <c r="BE357" s="145"/>
      <c r="BF357" s="145"/>
      <c r="BG357" s="145"/>
      <c r="BH357" s="145"/>
      <c r="BI357" s="145"/>
      <c r="BJ357" s="145"/>
      <c r="BK357" s="145"/>
      <c r="BL357" s="145"/>
      <c r="BM357" s="145"/>
      <c r="BN357" s="145"/>
      <c r="BO357" s="145"/>
      <c r="BP357" s="145"/>
      <c r="BQ357" s="145"/>
      <c r="BR357" s="145"/>
      <c r="BS357" s="145"/>
      <c r="BT357" s="145"/>
      <c r="BU357" s="145"/>
      <c r="BV357" s="145"/>
      <c r="BW357" s="145"/>
      <c r="BX357" s="145"/>
      <c r="BY357" s="145"/>
      <c r="BZ357" s="145"/>
      <c r="CA357" s="145"/>
      <c r="CB357" s="145"/>
      <c r="CC357" s="145"/>
      <c r="CD357" s="145"/>
      <c r="CE357" s="145"/>
      <c r="CF357" s="147"/>
    </row>
    <row r="358" spans="4:84" ht="15" customHeight="1"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45"/>
      <c r="BB358" s="145"/>
      <c r="BC358" s="145"/>
      <c r="BD358" s="145"/>
      <c r="BE358" s="145"/>
      <c r="BF358" s="145"/>
      <c r="BG358" s="145"/>
      <c r="BH358" s="145"/>
      <c r="BI358" s="145"/>
      <c r="BJ358" s="145"/>
      <c r="BK358" s="145"/>
      <c r="BL358" s="145"/>
      <c r="BM358" s="145"/>
      <c r="BN358" s="145"/>
      <c r="BO358" s="145"/>
      <c r="BP358" s="145"/>
      <c r="BQ358" s="145"/>
      <c r="BR358" s="145"/>
      <c r="BS358" s="145"/>
      <c r="BT358" s="145"/>
      <c r="BU358" s="145"/>
      <c r="BV358" s="145"/>
      <c r="BW358" s="145"/>
      <c r="BX358" s="145"/>
      <c r="BY358" s="145"/>
      <c r="BZ358" s="145"/>
      <c r="CA358" s="145"/>
      <c r="CB358" s="145"/>
      <c r="CC358" s="145"/>
      <c r="CD358" s="145"/>
      <c r="CE358" s="145"/>
      <c r="CF358" s="147"/>
    </row>
    <row r="359" spans="4:84" ht="15" customHeight="1"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5"/>
      <c r="AW359" s="145"/>
      <c r="AX359" s="145"/>
      <c r="AY359" s="145"/>
      <c r="AZ359" s="145"/>
      <c r="BA359" s="145"/>
      <c r="BB359" s="145"/>
      <c r="BC359" s="145"/>
      <c r="BD359" s="145"/>
      <c r="BE359" s="145"/>
      <c r="BF359" s="145"/>
      <c r="BG359" s="145"/>
      <c r="BH359" s="145"/>
      <c r="BI359" s="145"/>
      <c r="BJ359" s="145"/>
      <c r="BK359" s="145"/>
      <c r="BL359" s="145"/>
      <c r="BM359" s="145"/>
      <c r="BN359" s="145"/>
      <c r="BO359" s="145"/>
      <c r="BP359" s="145"/>
      <c r="BQ359" s="145"/>
      <c r="BR359" s="145"/>
      <c r="BS359" s="145"/>
      <c r="BT359" s="145"/>
      <c r="BU359" s="145"/>
      <c r="BV359" s="145"/>
      <c r="BW359" s="145"/>
      <c r="BX359" s="145"/>
      <c r="BY359" s="145"/>
      <c r="BZ359" s="145"/>
      <c r="CA359" s="145"/>
      <c r="CB359" s="145"/>
      <c r="CC359" s="145"/>
      <c r="CD359" s="145"/>
      <c r="CE359" s="145"/>
      <c r="CF359" s="147"/>
    </row>
    <row r="360" spans="4:84" ht="15" customHeight="1"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  <c r="BA360" s="145"/>
      <c r="BB360" s="145"/>
      <c r="BC360" s="145"/>
      <c r="BD360" s="145"/>
      <c r="BE360" s="145"/>
      <c r="BF360" s="145"/>
      <c r="BG360" s="145"/>
      <c r="BH360" s="145"/>
      <c r="BI360" s="145"/>
      <c r="BJ360" s="145"/>
      <c r="BK360" s="145"/>
      <c r="BL360" s="145"/>
      <c r="BM360" s="145"/>
      <c r="BN360" s="145"/>
      <c r="BO360" s="145"/>
      <c r="BP360" s="145"/>
      <c r="BQ360" s="145"/>
      <c r="BR360" s="145"/>
      <c r="BS360" s="145"/>
      <c r="BT360" s="145"/>
      <c r="BU360" s="145"/>
      <c r="BV360" s="145"/>
      <c r="BW360" s="145"/>
      <c r="BX360" s="145"/>
      <c r="BY360" s="145"/>
      <c r="BZ360" s="145"/>
      <c r="CA360" s="145"/>
      <c r="CB360" s="145"/>
      <c r="CC360" s="145"/>
      <c r="CD360" s="145"/>
      <c r="CE360" s="145"/>
      <c r="CF360" s="147"/>
    </row>
    <row r="361" spans="4:84" ht="8.15" customHeight="1"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5"/>
      <c r="AW361" s="145"/>
      <c r="AX361" s="145"/>
      <c r="AY361" s="145"/>
      <c r="AZ361" s="145"/>
      <c r="BA361" s="145"/>
      <c r="BB361" s="145"/>
      <c r="BC361" s="145"/>
      <c r="BD361" s="145"/>
      <c r="BE361" s="145"/>
      <c r="BF361" s="145"/>
      <c r="BG361" s="145"/>
      <c r="BH361" s="145"/>
      <c r="BI361" s="145"/>
      <c r="BJ361" s="145"/>
      <c r="BK361" s="145"/>
      <c r="BL361" s="145"/>
      <c r="BM361" s="145"/>
      <c r="BN361" s="145"/>
      <c r="BO361" s="145"/>
      <c r="BP361" s="145"/>
      <c r="BQ361" s="145"/>
      <c r="BR361" s="145"/>
      <c r="BS361" s="145"/>
      <c r="BT361" s="145"/>
      <c r="BU361" s="145"/>
      <c r="BV361" s="145"/>
      <c r="BW361" s="145"/>
      <c r="BX361" s="145"/>
      <c r="BY361" s="145"/>
      <c r="BZ361" s="145"/>
      <c r="CA361" s="145"/>
      <c r="CB361" s="145"/>
      <c r="CC361" s="145"/>
      <c r="CD361" s="145"/>
      <c r="CE361" s="145"/>
      <c r="CF361" s="147"/>
    </row>
    <row r="362" spans="4:84" ht="8.15" customHeight="1"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  <c r="BA362" s="145"/>
      <c r="BB362" s="145"/>
      <c r="BC362" s="145"/>
      <c r="BD362" s="145"/>
      <c r="BE362" s="145"/>
      <c r="BF362" s="145"/>
      <c r="BG362" s="145"/>
      <c r="BH362" s="145"/>
      <c r="BI362" s="145"/>
      <c r="BJ362" s="145"/>
      <c r="BK362" s="145"/>
      <c r="BL362" s="145"/>
      <c r="BM362" s="145"/>
      <c r="BN362" s="145"/>
      <c r="BO362" s="145"/>
      <c r="BP362" s="145"/>
      <c r="BQ362" s="145"/>
      <c r="BR362" s="145"/>
      <c r="BS362" s="145"/>
      <c r="BT362" s="145"/>
      <c r="BU362" s="145"/>
      <c r="BV362" s="145"/>
      <c r="BW362" s="145"/>
      <c r="BX362" s="145"/>
      <c r="BY362" s="145"/>
      <c r="BZ362" s="145"/>
      <c r="CA362" s="145"/>
      <c r="CB362" s="145"/>
      <c r="CC362" s="145"/>
      <c r="CD362" s="145"/>
      <c r="CE362" s="145"/>
      <c r="CF362" s="147"/>
    </row>
    <row r="363" spans="4:84" ht="8.15" customHeight="1"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  <c r="BA363" s="145"/>
      <c r="BB363" s="145"/>
      <c r="BC363" s="145"/>
      <c r="BD363" s="145"/>
      <c r="BE363" s="145"/>
      <c r="BF363" s="145"/>
      <c r="BG363" s="145"/>
      <c r="BH363" s="145"/>
      <c r="BI363" s="145"/>
      <c r="BJ363" s="145"/>
      <c r="BK363" s="145"/>
      <c r="BL363" s="145"/>
      <c r="BM363" s="145"/>
      <c r="BN363" s="145"/>
      <c r="BO363" s="145"/>
      <c r="BP363" s="145"/>
      <c r="BQ363" s="145"/>
      <c r="BR363" s="145"/>
      <c r="BS363" s="145"/>
      <c r="BT363" s="145"/>
      <c r="BU363" s="145"/>
      <c r="BV363" s="145"/>
      <c r="BW363" s="145"/>
      <c r="BX363" s="145"/>
      <c r="BY363" s="145"/>
      <c r="BZ363" s="145"/>
      <c r="CA363" s="145"/>
      <c r="CB363" s="145"/>
      <c r="CC363" s="145"/>
      <c r="CD363" s="145"/>
      <c r="CE363" s="145"/>
      <c r="CF363" s="147"/>
    </row>
    <row r="364" spans="4:84" ht="8.15" customHeight="1"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  <c r="BA364" s="145"/>
      <c r="BB364" s="145"/>
      <c r="BC364" s="145"/>
      <c r="BD364" s="145"/>
      <c r="BE364" s="145"/>
      <c r="BF364" s="145"/>
      <c r="BG364" s="145"/>
      <c r="BH364" s="145"/>
      <c r="BI364" s="145"/>
      <c r="BJ364" s="145"/>
      <c r="BK364" s="145"/>
      <c r="BL364" s="145"/>
      <c r="BM364" s="145"/>
      <c r="BN364" s="145"/>
      <c r="BO364" s="145"/>
      <c r="BP364" s="145"/>
      <c r="BQ364" s="145"/>
      <c r="BR364" s="145"/>
      <c r="BS364" s="145"/>
      <c r="BT364" s="145"/>
      <c r="BU364" s="145"/>
      <c r="BV364" s="145"/>
      <c r="BW364" s="145"/>
      <c r="BX364" s="145"/>
      <c r="BY364" s="145"/>
      <c r="BZ364" s="145"/>
      <c r="CA364" s="145"/>
      <c r="CB364" s="145"/>
      <c r="CC364" s="145"/>
      <c r="CD364" s="145"/>
      <c r="CE364" s="145"/>
      <c r="CF364" s="147"/>
    </row>
    <row r="365" spans="4:84" ht="8.15" customHeight="1"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  <c r="AV365" s="145"/>
      <c r="AW365" s="145"/>
      <c r="AX365" s="145"/>
      <c r="AY365" s="145"/>
      <c r="AZ365" s="145"/>
      <c r="BA365" s="145"/>
      <c r="BB365" s="145"/>
      <c r="BC365" s="145"/>
      <c r="BD365" s="145"/>
      <c r="BE365" s="145"/>
      <c r="BF365" s="145"/>
      <c r="BG365" s="145"/>
      <c r="BH365" s="145"/>
      <c r="BI365" s="145"/>
      <c r="BJ365" s="145"/>
      <c r="BK365" s="145"/>
      <c r="BL365" s="145"/>
      <c r="BM365" s="145"/>
      <c r="BN365" s="145"/>
      <c r="BO365" s="145"/>
      <c r="BP365" s="145"/>
      <c r="BQ365" s="145"/>
      <c r="BR365" s="145"/>
      <c r="BS365" s="145"/>
      <c r="BT365" s="145"/>
      <c r="BU365" s="145"/>
      <c r="BV365" s="145"/>
      <c r="BW365" s="145"/>
      <c r="BX365" s="145"/>
      <c r="BY365" s="145"/>
      <c r="BZ365" s="145"/>
      <c r="CA365" s="145"/>
      <c r="CB365" s="145"/>
      <c r="CC365" s="145"/>
      <c r="CD365" s="145"/>
      <c r="CE365" s="145"/>
      <c r="CF365" s="147"/>
    </row>
    <row r="366" spans="4:84" ht="8.15" customHeight="1"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  <c r="BL366" s="145"/>
      <c r="BM366" s="145"/>
      <c r="BN366" s="145"/>
      <c r="BO366" s="145"/>
      <c r="BP366" s="145"/>
      <c r="BQ366" s="145"/>
      <c r="BR366" s="145"/>
      <c r="BS366" s="145"/>
      <c r="BT366" s="145"/>
      <c r="BU366" s="145"/>
      <c r="BV366" s="145"/>
      <c r="BW366" s="145"/>
      <c r="BX366" s="145"/>
      <c r="BY366" s="145"/>
      <c r="BZ366" s="145"/>
      <c r="CA366" s="145"/>
      <c r="CB366" s="145"/>
      <c r="CC366" s="145"/>
      <c r="CD366" s="145"/>
      <c r="CE366" s="145"/>
      <c r="CF366" s="147"/>
    </row>
    <row r="367" spans="4:84" ht="8.15" customHeight="1"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  <c r="BL367" s="145"/>
      <c r="BM367" s="145"/>
      <c r="BN367" s="145"/>
      <c r="BO367" s="145"/>
      <c r="BP367" s="145"/>
      <c r="BQ367" s="145"/>
      <c r="BR367" s="145"/>
      <c r="BS367" s="145"/>
      <c r="BT367" s="145"/>
      <c r="BU367" s="145"/>
      <c r="BV367" s="145"/>
      <c r="BW367" s="145"/>
      <c r="BX367" s="145"/>
      <c r="BY367" s="145"/>
      <c r="BZ367" s="145"/>
      <c r="CA367" s="145"/>
      <c r="CB367" s="145"/>
      <c r="CC367" s="145"/>
      <c r="CD367" s="145"/>
      <c r="CE367" s="145"/>
      <c r="CF367" s="147"/>
    </row>
    <row r="368" spans="4:84" ht="8.15" customHeight="1"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  <c r="BL368" s="145"/>
      <c r="BM368" s="145"/>
      <c r="BN368" s="145"/>
      <c r="BO368" s="145"/>
      <c r="BP368" s="145"/>
      <c r="BQ368" s="145"/>
      <c r="BR368" s="145"/>
      <c r="BS368" s="145"/>
      <c r="BT368" s="145"/>
      <c r="BU368" s="145"/>
      <c r="BV368" s="145"/>
      <c r="BW368" s="145"/>
      <c r="BX368" s="145"/>
      <c r="BY368" s="145"/>
      <c r="BZ368" s="145"/>
      <c r="CA368" s="145"/>
      <c r="CB368" s="145"/>
      <c r="CC368" s="145"/>
      <c r="CD368" s="145"/>
      <c r="CE368" s="145"/>
      <c r="CF368" s="147"/>
    </row>
    <row r="369" spans="4:84" ht="8.15" customHeight="1"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  <c r="BL369" s="145"/>
      <c r="BM369" s="145"/>
      <c r="BN369" s="145"/>
      <c r="BO369" s="145"/>
      <c r="BP369" s="145"/>
      <c r="BQ369" s="145"/>
      <c r="BR369" s="145"/>
      <c r="BS369" s="145"/>
      <c r="BT369" s="145"/>
      <c r="BU369" s="145"/>
      <c r="BV369" s="145"/>
      <c r="BW369" s="145"/>
      <c r="BX369" s="145"/>
      <c r="BY369" s="145"/>
      <c r="BZ369" s="145"/>
      <c r="CA369" s="145"/>
      <c r="CB369" s="145"/>
      <c r="CC369" s="145"/>
      <c r="CD369" s="145"/>
      <c r="CE369" s="145"/>
      <c r="CF369" s="147"/>
    </row>
    <row r="370" spans="4:84" ht="8.15" customHeight="1"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5"/>
      <c r="BN370" s="145"/>
      <c r="BO370" s="145"/>
      <c r="BP370" s="145"/>
      <c r="BQ370" s="145"/>
      <c r="BR370" s="145"/>
      <c r="BS370" s="145"/>
      <c r="BT370" s="145"/>
      <c r="BU370" s="145"/>
      <c r="BV370" s="145"/>
      <c r="BW370" s="145"/>
      <c r="BX370" s="145"/>
      <c r="BY370" s="145"/>
      <c r="BZ370" s="145"/>
      <c r="CA370" s="145"/>
      <c r="CB370" s="145"/>
      <c r="CC370" s="145"/>
      <c r="CD370" s="145"/>
      <c r="CE370" s="145"/>
      <c r="CF370" s="147"/>
    </row>
    <row r="371" spans="4:84" ht="8.15" customHeight="1"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5"/>
      <c r="BN371" s="145"/>
      <c r="BO371" s="145"/>
      <c r="BP371" s="145"/>
      <c r="BQ371" s="145"/>
      <c r="BR371" s="145"/>
      <c r="BS371" s="145"/>
      <c r="BT371" s="145"/>
      <c r="BU371" s="145"/>
      <c r="BV371" s="145"/>
      <c r="BW371" s="145"/>
      <c r="BX371" s="145"/>
      <c r="BY371" s="145"/>
      <c r="BZ371" s="145"/>
      <c r="CA371" s="145"/>
      <c r="CB371" s="145"/>
      <c r="CC371" s="145"/>
      <c r="CD371" s="145"/>
      <c r="CE371" s="145"/>
      <c r="CF371" s="147"/>
    </row>
    <row r="372" spans="4:84" ht="8.15" customHeight="1"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5"/>
      <c r="BN372" s="145"/>
      <c r="BO372" s="145"/>
      <c r="BP372" s="145"/>
      <c r="BQ372" s="145"/>
      <c r="BR372" s="145"/>
      <c r="BS372" s="145"/>
      <c r="BT372" s="145"/>
      <c r="BU372" s="145"/>
      <c r="BV372" s="145"/>
      <c r="BW372" s="145"/>
      <c r="BX372" s="145"/>
      <c r="BY372" s="145"/>
      <c r="BZ372" s="145"/>
      <c r="CA372" s="145"/>
      <c r="CB372" s="145"/>
      <c r="CC372" s="145"/>
      <c r="CD372" s="145"/>
      <c r="CE372" s="145"/>
      <c r="CF372" s="147"/>
    </row>
    <row r="373" spans="4:84" ht="8.15" customHeight="1"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5"/>
      <c r="BN373" s="145"/>
      <c r="BO373" s="145"/>
      <c r="BP373" s="145"/>
      <c r="BQ373" s="145"/>
      <c r="BR373" s="145"/>
      <c r="BS373" s="145"/>
      <c r="BT373" s="145"/>
      <c r="BU373" s="145"/>
      <c r="BV373" s="145"/>
      <c r="BW373" s="145"/>
      <c r="BX373" s="145"/>
      <c r="BY373" s="145"/>
      <c r="BZ373" s="145"/>
      <c r="CA373" s="145"/>
      <c r="CB373" s="145"/>
      <c r="CC373" s="145"/>
      <c r="CD373" s="145"/>
      <c r="CE373" s="145"/>
      <c r="CF373" s="147"/>
    </row>
    <row r="374" spans="4:84" ht="8.15" customHeight="1"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5"/>
      <c r="BN374" s="145"/>
      <c r="BO374" s="145"/>
      <c r="BP374" s="145"/>
      <c r="BQ374" s="145"/>
      <c r="BR374" s="145"/>
      <c r="BS374" s="145"/>
      <c r="BT374" s="145"/>
      <c r="BU374" s="145"/>
      <c r="BV374" s="145"/>
      <c r="BW374" s="145"/>
      <c r="BX374" s="145"/>
      <c r="BY374" s="145"/>
      <c r="BZ374" s="145"/>
      <c r="CA374" s="145"/>
      <c r="CB374" s="145"/>
      <c r="CC374" s="145"/>
      <c r="CD374" s="145"/>
      <c r="CE374" s="145"/>
      <c r="CF374" s="147"/>
    </row>
    <row r="375" spans="4:84" ht="8.15" customHeight="1"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5"/>
      <c r="AW375" s="145"/>
      <c r="AX375" s="145"/>
      <c r="AY375" s="145"/>
      <c r="AZ375" s="145"/>
      <c r="BA375" s="145"/>
      <c r="BB375" s="145"/>
      <c r="BC375" s="145"/>
      <c r="BD375" s="145"/>
      <c r="BE375" s="145"/>
      <c r="BF375" s="145"/>
      <c r="BG375" s="145"/>
      <c r="BH375" s="145"/>
      <c r="BI375" s="145"/>
      <c r="BJ375" s="145"/>
      <c r="BK375" s="145"/>
      <c r="BL375" s="145"/>
      <c r="BM375" s="145"/>
      <c r="BN375" s="145"/>
      <c r="BO375" s="145"/>
      <c r="BP375" s="145"/>
      <c r="BQ375" s="145"/>
      <c r="BR375" s="145"/>
      <c r="BS375" s="145"/>
      <c r="BT375" s="145"/>
      <c r="BU375" s="145"/>
      <c r="BV375" s="145"/>
      <c r="BW375" s="145"/>
      <c r="BX375" s="145"/>
      <c r="BY375" s="145"/>
      <c r="BZ375" s="145"/>
      <c r="CA375" s="145"/>
      <c r="CB375" s="145"/>
      <c r="CC375" s="145"/>
      <c r="CD375" s="145"/>
      <c r="CE375" s="145"/>
      <c r="CF375" s="147"/>
    </row>
    <row r="376" spans="4:84" ht="8.15" customHeight="1"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5"/>
      <c r="AW376" s="145"/>
      <c r="AX376" s="145"/>
      <c r="AY376" s="145"/>
      <c r="AZ376" s="145"/>
      <c r="BA376" s="145"/>
      <c r="BB376" s="145"/>
      <c r="BC376" s="145"/>
      <c r="BD376" s="145"/>
      <c r="BE376" s="145"/>
      <c r="BF376" s="145"/>
      <c r="BG376" s="145"/>
      <c r="BH376" s="145"/>
      <c r="BI376" s="145"/>
      <c r="BJ376" s="145"/>
      <c r="BK376" s="145"/>
      <c r="BL376" s="145"/>
      <c r="BM376" s="145"/>
      <c r="BN376" s="145"/>
      <c r="BO376" s="145"/>
      <c r="BP376" s="145"/>
      <c r="BQ376" s="145"/>
      <c r="BR376" s="145"/>
      <c r="BS376" s="145"/>
      <c r="BT376" s="145"/>
      <c r="BU376" s="145"/>
      <c r="BV376" s="145"/>
      <c r="BW376" s="145"/>
      <c r="BX376" s="145"/>
      <c r="BY376" s="145"/>
      <c r="BZ376" s="145"/>
      <c r="CA376" s="145"/>
      <c r="CB376" s="145"/>
      <c r="CC376" s="145"/>
      <c r="CD376" s="145"/>
      <c r="CE376" s="145"/>
      <c r="CF376" s="147"/>
    </row>
    <row r="377" spans="4:84" ht="8.15" customHeight="1"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5"/>
      <c r="AW377" s="145"/>
      <c r="AX377" s="145"/>
      <c r="AY377" s="145"/>
      <c r="AZ377" s="145"/>
      <c r="BA377" s="145"/>
      <c r="BB377" s="145"/>
      <c r="BC377" s="145"/>
      <c r="BD377" s="145"/>
      <c r="BE377" s="145"/>
      <c r="BF377" s="145"/>
      <c r="BG377" s="145"/>
      <c r="BH377" s="145"/>
      <c r="BI377" s="145"/>
      <c r="BJ377" s="145"/>
      <c r="BK377" s="145"/>
      <c r="BL377" s="145"/>
      <c r="BM377" s="145"/>
      <c r="BN377" s="145"/>
      <c r="BO377" s="145"/>
      <c r="BP377" s="145"/>
      <c r="BQ377" s="145"/>
      <c r="BR377" s="145"/>
      <c r="BS377" s="145"/>
      <c r="BT377" s="145"/>
      <c r="BU377" s="145"/>
      <c r="BV377" s="145"/>
      <c r="BW377" s="145"/>
      <c r="BX377" s="145"/>
      <c r="BY377" s="145"/>
      <c r="BZ377" s="145"/>
      <c r="CA377" s="145"/>
      <c r="CB377" s="145"/>
      <c r="CC377" s="145"/>
      <c r="CD377" s="145"/>
      <c r="CE377" s="145"/>
      <c r="CF377" s="147"/>
    </row>
    <row r="378" spans="4:84" ht="8.15" customHeight="1"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5"/>
      <c r="AW378" s="145"/>
      <c r="AX378" s="145"/>
      <c r="AY378" s="145"/>
      <c r="AZ378" s="145"/>
      <c r="BA378" s="145"/>
      <c r="BB378" s="145"/>
      <c r="BC378" s="145"/>
      <c r="BD378" s="145"/>
      <c r="BE378" s="145"/>
      <c r="BF378" s="145"/>
      <c r="BG378" s="145"/>
      <c r="BH378" s="145"/>
      <c r="BI378" s="145"/>
      <c r="BJ378" s="145"/>
      <c r="BK378" s="145"/>
      <c r="BL378" s="145"/>
      <c r="BM378" s="145"/>
      <c r="BN378" s="145"/>
      <c r="BO378" s="145"/>
      <c r="BP378" s="145"/>
      <c r="BQ378" s="145"/>
      <c r="BR378" s="145"/>
      <c r="BS378" s="145"/>
      <c r="BT378" s="145"/>
      <c r="BU378" s="145"/>
      <c r="BV378" s="145"/>
      <c r="BW378" s="145"/>
      <c r="BX378" s="145"/>
      <c r="BY378" s="145"/>
      <c r="BZ378" s="145"/>
      <c r="CA378" s="145"/>
      <c r="CB378" s="145"/>
      <c r="CC378" s="145"/>
      <c r="CD378" s="145"/>
      <c r="CE378" s="145"/>
      <c r="CF378" s="147"/>
    </row>
    <row r="379" spans="4:84" ht="8.15" customHeight="1"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5"/>
      <c r="AW379" s="145"/>
      <c r="AX379" s="145"/>
      <c r="AY379" s="145"/>
      <c r="AZ379" s="145"/>
      <c r="BA379" s="145"/>
      <c r="BB379" s="145"/>
      <c r="BC379" s="145"/>
      <c r="BD379" s="145"/>
      <c r="BE379" s="145"/>
      <c r="BF379" s="145"/>
      <c r="BG379" s="145"/>
      <c r="BH379" s="145"/>
      <c r="BI379" s="145"/>
      <c r="BJ379" s="145"/>
      <c r="BK379" s="145"/>
      <c r="BL379" s="145"/>
      <c r="BM379" s="145"/>
      <c r="BN379" s="145"/>
      <c r="BO379" s="145"/>
      <c r="BP379" s="145"/>
      <c r="BQ379" s="145"/>
      <c r="BR379" s="145"/>
      <c r="BS379" s="145"/>
      <c r="BT379" s="145"/>
      <c r="BU379" s="145"/>
      <c r="BV379" s="145"/>
      <c r="BW379" s="145"/>
      <c r="BX379" s="145"/>
      <c r="BY379" s="145"/>
      <c r="BZ379" s="145"/>
      <c r="CA379" s="145"/>
      <c r="CB379" s="145"/>
      <c r="CC379" s="145"/>
      <c r="CD379" s="145"/>
      <c r="CE379" s="145"/>
      <c r="CF379" s="147"/>
    </row>
    <row r="380" spans="4:84" ht="8.15" customHeight="1"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5"/>
      <c r="AW380" s="145"/>
      <c r="AX380" s="145"/>
      <c r="AY380" s="145"/>
      <c r="AZ380" s="145"/>
      <c r="BA380" s="145"/>
      <c r="BB380" s="145"/>
      <c r="BC380" s="145"/>
      <c r="BD380" s="145"/>
      <c r="BE380" s="145"/>
      <c r="BF380" s="145"/>
      <c r="BG380" s="145"/>
      <c r="BH380" s="145"/>
      <c r="BI380" s="145"/>
      <c r="BJ380" s="145"/>
      <c r="BK380" s="145"/>
      <c r="BL380" s="145"/>
      <c r="BM380" s="145"/>
      <c r="BN380" s="145"/>
      <c r="BO380" s="145"/>
      <c r="BP380" s="145"/>
      <c r="BQ380" s="145"/>
      <c r="BR380" s="145"/>
      <c r="BS380" s="145"/>
      <c r="BT380" s="145"/>
      <c r="BU380" s="145"/>
      <c r="BV380" s="145"/>
      <c r="BW380" s="145"/>
      <c r="BX380" s="145"/>
      <c r="BY380" s="145"/>
      <c r="BZ380" s="145"/>
      <c r="CA380" s="145"/>
      <c r="CB380" s="145"/>
      <c r="CC380" s="145"/>
      <c r="CD380" s="145"/>
      <c r="CE380" s="145"/>
      <c r="CF380" s="147"/>
    </row>
    <row r="381" spans="4:84" ht="8.15" customHeight="1"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5"/>
      <c r="BB381" s="145"/>
      <c r="BC381" s="145"/>
      <c r="BD381" s="145"/>
      <c r="BE381" s="145"/>
      <c r="BF381" s="145"/>
      <c r="BG381" s="145"/>
      <c r="BH381" s="145"/>
      <c r="BI381" s="145"/>
      <c r="BJ381" s="145"/>
      <c r="BK381" s="145"/>
      <c r="BL381" s="145"/>
      <c r="BM381" s="145"/>
      <c r="BN381" s="145"/>
      <c r="BO381" s="145"/>
      <c r="BP381" s="145"/>
      <c r="BQ381" s="145"/>
      <c r="BR381" s="145"/>
      <c r="BS381" s="145"/>
      <c r="BT381" s="145"/>
      <c r="BU381" s="145"/>
      <c r="BV381" s="145"/>
      <c r="BW381" s="145"/>
      <c r="BX381" s="145"/>
      <c r="BY381" s="145"/>
      <c r="BZ381" s="145"/>
      <c r="CA381" s="145"/>
      <c r="CB381" s="145"/>
      <c r="CC381" s="145"/>
      <c r="CD381" s="145"/>
      <c r="CE381" s="145"/>
      <c r="CF381" s="147"/>
    </row>
    <row r="382" spans="4:84" ht="8.15" customHeight="1"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  <c r="BA382" s="145"/>
      <c r="BB382" s="145"/>
      <c r="BC382" s="145"/>
      <c r="BD382" s="145"/>
      <c r="BE382" s="145"/>
      <c r="BF382" s="145"/>
      <c r="BG382" s="145"/>
      <c r="BH382" s="145"/>
      <c r="BI382" s="145"/>
      <c r="BJ382" s="145"/>
      <c r="BK382" s="145"/>
      <c r="BL382" s="145"/>
      <c r="BM382" s="145"/>
      <c r="BN382" s="145"/>
      <c r="BO382" s="145"/>
      <c r="BP382" s="145"/>
      <c r="BQ382" s="145"/>
      <c r="BR382" s="145"/>
      <c r="BS382" s="145"/>
      <c r="BT382" s="145"/>
      <c r="BU382" s="145"/>
      <c r="BV382" s="145"/>
      <c r="BW382" s="145"/>
      <c r="BX382" s="145"/>
      <c r="BY382" s="145"/>
      <c r="BZ382" s="145"/>
      <c r="CA382" s="145"/>
      <c r="CB382" s="145"/>
      <c r="CC382" s="145"/>
      <c r="CD382" s="145"/>
      <c r="CE382" s="145"/>
      <c r="CF382" s="147"/>
    </row>
    <row r="383" spans="4:84" ht="8.15" customHeight="1"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5"/>
      <c r="AW383" s="145"/>
      <c r="AX383" s="145"/>
      <c r="AY383" s="145"/>
      <c r="AZ383" s="145"/>
      <c r="BA383" s="145"/>
      <c r="BB383" s="145"/>
      <c r="BC383" s="145"/>
      <c r="BD383" s="145"/>
      <c r="BE383" s="145"/>
      <c r="BF383" s="145"/>
      <c r="BG383" s="145"/>
      <c r="BH383" s="145"/>
      <c r="BI383" s="145"/>
      <c r="BJ383" s="145"/>
      <c r="BK383" s="145"/>
      <c r="BL383" s="145"/>
      <c r="BM383" s="145"/>
      <c r="BN383" s="145"/>
      <c r="BO383" s="145"/>
      <c r="BP383" s="145"/>
      <c r="BQ383" s="145"/>
      <c r="BR383" s="145"/>
      <c r="BS383" s="145"/>
      <c r="BT383" s="145"/>
      <c r="BU383" s="145"/>
      <c r="BV383" s="145"/>
      <c r="BW383" s="145"/>
      <c r="BX383" s="145"/>
      <c r="BY383" s="145"/>
      <c r="BZ383" s="145"/>
      <c r="CA383" s="145"/>
      <c r="CB383" s="145"/>
      <c r="CC383" s="145"/>
      <c r="CD383" s="145"/>
      <c r="CE383" s="145"/>
      <c r="CF383" s="147"/>
    </row>
    <row r="384" spans="4:84" ht="8.15" customHeight="1"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  <c r="BL384" s="145"/>
      <c r="BM384" s="145"/>
      <c r="BN384" s="145"/>
      <c r="BO384" s="145"/>
      <c r="BP384" s="145"/>
      <c r="BQ384" s="145"/>
      <c r="BR384" s="145"/>
      <c r="BS384" s="145"/>
      <c r="BT384" s="145"/>
      <c r="BU384" s="145"/>
      <c r="BV384" s="145"/>
      <c r="BW384" s="145"/>
      <c r="BX384" s="145"/>
      <c r="BY384" s="145"/>
      <c r="BZ384" s="145"/>
      <c r="CA384" s="145"/>
      <c r="CB384" s="145"/>
      <c r="CC384" s="145"/>
      <c r="CD384" s="145"/>
      <c r="CE384" s="145"/>
      <c r="CF384" s="147"/>
    </row>
    <row r="385" spans="4:84" ht="8.15" customHeight="1"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  <c r="BL385" s="145"/>
      <c r="BM385" s="145"/>
      <c r="BN385" s="145"/>
      <c r="BO385" s="145"/>
      <c r="BP385" s="145"/>
      <c r="BQ385" s="145"/>
      <c r="BR385" s="145"/>
      <c r="BS385" s="145"/>
      <c r="BT385" s="145"/>
      <c r="BU385" s="145"/>
      <c r="BV385" s="145"/>
      <c r="BW385" s="145"/>
      <c r="BX385" s="145"/>
      <c r="BY385" s="145"/>
      <c r="BZ385" s="145"/>
      <c r="CA385" s="145"/>
      <c r="CB385" s="145"/>
      <c r="CC385" s="145"/>
      <c r="CD385" s="145"/>
      <c r="CE385" s="145"/>
      <c r="CF385" s="147"/>
    </row>
    <row r="386" spans="4:84" ht="8.15" customHeight="1"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5"/>
      <c r="BN386" s="145"/>
      <c r="BO386" s="145"/>
      <c r="BP386" s="145"/>
      <c r="BQ386" s="145"/>
      <c r="BR386" s="145"/>
      <c r="BS386" s="145"/>
      <c r="BT386" s="145"/>
      <c r="BU386" s="145"/>
      <c r="BV386" s="145"/>
      <c r="BW386" s="145"/>
      <c r="BX386" s="145"/>
      <c r="BY386" s="145"/>
      <c r="BZ386" s="145"/>
      <c r="CA386" s="145"/>
      <c r="CB386" s="145"/>
      <c r="CC386" s="145"/>
      <c r="CD386" s="145"/>
      <c r="CE386" s="145"/>
      <c r="CF386" s="147"/>
    </row>
    <row r="387" spans="4:84" ht="8.15" customHeight="1"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45"/>
      <c r="BN387" s="145"/>
      <c r="BO387" s="145"/>
      <c r="BP387" s="145"/>
      <c r="BQ387" s="145"/>
      <c r="BR387" s="145"/>
      <c r="BS387" s="145"/>
      <c r="BT387" s="145"/>
      <c r="BU387" s="145"/>
      <c r="BV387" s="145"/>
      <c r="BW387" s="145"/>
      <c r="BX387" s="145"/>
      <c r="BY387" s="145"/>
      <c r="BZ387" s="145"/>
      <c r="CA387" s="145"/>
      <c r="CB387" s="145"/>
      <c r="CC387" s="145"/>
      <c r="CD387" s="145"/>
      <c r="CE387" s="145"/>
      <c r="CF387" s="147"/>
    </row>
    <row r="388" spans="4:84" ht="8.15" customHeight="1"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  <c r="BL388" s="145"/>
      <c r="BM388" s="145"/>
      <c r="BN388" s="145"/>
      <c r="BO388" s="145"/>
      <c r="BP388" s="145"/>
      <c r="BQ388" s="145"/>
      <c r="BR388" s="145"/>
      <c r="BS388" s="145"/>
      <c r="BT388" s="145"/>
      <c r="BU388" s="145"/>
      <c r="BV388" s="145"/>
      <c r="BW388" s="145"/>
      <c r="BX388" s="145"/>
      <c r="BY388" s="145"/>
      <c r="BZ388" s="145"/>
      <c r="CA388" s="145"/>
      <c r="CB388" s="145"/>
      <c r="CC388" s="145"/>
      <c r="CD388" s="145"/>
      <c r="CE388" s="145"/>
      <c r="CF388" s="147"/>
    </row>
    <row r="389" spans="4:84" ht="8.15" customHeight="1"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  <c r="BA389" s="145"/>
      <c r="BB389" s="145"/>
      <c r="BC389" s="145"/>
      <c r="BD389" s="145"/>
      <c r="BE389" s="145"/>
      <c r="BF389" s="145"/>
      <c r="BG389" s="145"/>
      <c r="BH389" s="145"/>
      <c r="BI389" s="145"/>
      <c r="BJ389" s="145"/>
      <c r="BK389" s="145"/>
      <c r="BL389" s="145"/>
      <c r="BM389" s="145"/>
      <c r="BN389" s="145"/>
      <c r="BO389" s="145"/>
      <c r="BP389" s="145"/>
      <c r="BQ389" s="145"/>
      <c r="BR389" s="145"/>
      <c r="BS389" s="145"/>
      <c r="BT389" s="145"/>
      <c r="BU389" s="145"/>
      <c r="BV389" s="145"/>
      <c r="BW389" s="145"/>
      <c r="BX389" s="145"/>
      <c r="BY389" s="145"/>
      <c r="BZ389" s="145"/>
      <c r="CA389" s="145"/>
      <c r="CB389" s="145"/>
      <c r="CC389" s="145"/>
      <c r="CD389" s="145"/>
      <c r="CE389" s="145"/>
      <c r="CF389" s="147"/>
    </row>
    <row r="390" spans="4:84" ht="8.15" customHeight="1"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  <c r="BA390" s="145"/>
      <c r="BB390" s="145"/>
      <c r="BC390" s="145"/>
      <c r="BD390" s="145"/>
      <c r="BE390" s="145"/>
      <c r="BF390" s="145"/>
      <c r="BG390" s="145"/>
      <c r="BH390" s="145"/>
      <c r="BI390" s="145"/>
      <c r="BJ390" s="145"/>
      <c r="BK390" s="145"/>
      <c r="BL390" s="145"/>
      <c r="BM390" s="145"/>
      <c r="BN390" s="145"/>
      <c r="BO390" s="145"/>
      <c r="BP390" s="145"/>
      <c r="BQ390" s="145"/>
      <c r="BR390" s="145"/>
      <c r="BS390" s="145"/>
      <c r="BT390" s="145"/>
      <c r="BU390" s="145"/>
      <c r="BV390" s="145"/>
      <c r="BW390" s="145"/>
      <c r="BX390" s="145"/>
      <c r="BY390" s="145"/>
      <c r="BZ390" s="145"/>
      <c r="CA390" s="145"/>
      <c r="CB390" s="145"/>
      <c r="CC390" s="145"/>
      <c r="CD390" s="145"/>
      <c r="CE390" s="145"/>
      <c r="CF390" s="147"/>
    </row>
    <row r="391" spans="4:84" ht="8.15" customHeight="1"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5"/>
      <c r="BB391" s="145"/>
      <c r="BC391" s="145"/>
      <c r="BD391" s="145"/>
      <c r="BE391" s="145"/>
      <c r="BF391" s="145"/>
      <c r="BG391" s="145"/>
      <c r="BH391" s="145"/>
      <c r="BI391" s="145"/>
      <c r="BJ391" s="145"/>
      <c r="BK391" s="145"/>
      <c r="BL391" s="145"/>
      <c r="BM391" s="145"/>
      <c r="BN391" s="145"/>
      <c r="BO391" s="145"/>
      <c r="BP391" s="145"/>
      <c r="BQ391" s="145"/>
      <c r="BR391" s="145"/>
      <c r="BS391" s="145"/>
      <c r="BT391" s="145"/>
      <c r="BU391" s="145"/>
      <c r="BV391" s="145"/>
      <c r="BW391" s="145"/>
      <c r="BX391" s="145"/>
      <c r="BY391" s="145"/>
      <c r="BZ391" s="145"/>
      <c r="CA391" s="145"/>
      <c r="CB391" s="145"/>
      <c r="CC391" s="145"/>
      <c r="CD391" s="145"/>
      <c r="CE391" s="145"/>
      <c r="CF391" s="147"/>
    </row>
    <row r="392" spans="4:84" ht="8.15" customHeight="1"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  <c r="BL392" s="145"/>
      <c r="BM392" s="145"/>
      <c r="BN392" s="145"/>
      <c r="BO392" s="145"/>
      <c r="BP392" s="145"/>
      <c r="BQ392" s="145"/>
      <c r="BR392" s="145"/>
      <c r="BS392" s="145"/>
      <c r="BT392" s="145"/>
      <c r="BU392" s="145"/>
      <c r="BV392" s="145"/>
      <c r="BW392" s="145"/>
      <c r="BX392" s="145"/>
      <c r="BY392" s="145"/>
      <c r="BZ392" s="145"/>
      <c r="CA392" s="145"/>
      <c r="CB392" s="145"/>
      <c r="CC392" s="145"/>
      <c r="CD392" s="145"/>
      <c r="CE392" s="145"/>
      <c r="CF392" s="147"/>
    </row>
    <row r="393" spans="4:84" ht="8.15" customHeight="1"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5"/>
      <c r="AW393" s="145"/>
      <c r="AX393" s="145"/>
      <c r="AY393" s="145"/>
      <c r="AZ393" s="145"/>
      <c r="BA393" s="145"/>
      <c r="BB393" s="145"/>
      <c r="BC393" s="145"/>
      <c r="BD393" s="145"/>
      <c r="BE393" s="145"/>
      <c r="BF393" s="145"/>
      <c r="BG393" s="145"/>
      <c r="BH393" s="145"/>
      <c r="BI393" s="145"/>
      <c r="BJ393" s="145"/>
      <c r="BK393" s="145"/>
      <c r="BL393" s="145"/>
      <c r="BM393" s="145"/>
      <c r="BN393" s="145"/>
      <c r="BO393" s="145"/>
      <c r="BP393" s="145"/>
      <c r="BQ393" s="145"/>
      <c r="BR393" s="145"/>
      <c r="BS393" s="145"/>
      <c r="BT393" s="145"/>
      <c r="BU393" s="145"/>
      <c r="BV393" s="145"/>
      <c r="BW393" s="145"/>
      <c r="BX393" s="145"/>
      <c r="BY393" s="145"/>
      <c r="BZ393" s="145"/>
      <c r="CA393" s="145"/>
      <c r="CB393" s="145"/>
      <c r="CC393" s="145"/>
      <c r="CD393" s="145"/>
      <c r="CE393" s="145"/>
      <c r="CF393" s="147"/>
    </row>
    <row r="394" spans="4:84" ht="8.15" customHeight="1"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5"/>
      <c r="AW394" s="145"/>
      <c r="AX394" s="145"/>
      <c r="AY394" s="145"/>
      <c r="AZ394" s="145"/>
      <c r="BA394" s="145"/>
      <c r="BB394" s="145"/>
      <c r="BC394" s="145"/>
      <c r="BD394" s="145"/>
      <c r="BE394" s="145"/>
      <c r="BF394" s="145"/>
      <c r="BG394" s="145"/>
      <c r="BH394" s="145"/>
      <c r="BI394" s="145"/>
      <c r="BJ394" s="145"/>
      <c r="BK394" s="145"/>
      <c r="BL394" s="145"/>
      <c r="BM394" s="145"/>
      <c r="BN394" s="145"/>
      <c r="BO394" s="145"/>
      <c r="BP394" s="145"/>
      <c r="BQ394" s="145"/>
      <c r="BR394" s="145"/>
      <c r="BS394" s="145"/>
      <c r="BT394" s="145"/>
      <c r="BU394" s="145"/>
      <c r="BV394" s="145"/>
      <c r="BW394" s="145"/>
      <c r="BX394" s="145"/>
      <c r="BY394" s="145"/>
      <c r="BZ394" s="145"/>
      <c r="CA394" s="145"/>
      <c r="CB394" s="145"/>
      <c r="CC394" s="145"/>
      <c r="CD394" s="145"/>
      <c r="CE394" s="145"/>
      <c r="CF394" s="147"/>
    </row>
    <row r="395" spans="4:84" ht="8.15" customHeight="1"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5"/>
      <c r="AW395" s="145"/>
      <c r="AX395" s="145"/>
      <c r="AY395" s="145"/>
      <c r="AZ395" s="145"/>
      <c r="BA395" s="145"/>
      <c r="BB395" s="145"/>
      <c r="BC395" s="145"/>
      <c r="BD395" s="145"/>
      <c r="BE395" s="145"/>
      <c r="BF395" s="145"/>
      <c r="BG395" s="145"/>
      <c r="BH395" s="145"/>
      <c r="BI395" s="145"/>
      <c r="BJ395" s="145"/>
      <c r="BK395" s="145"/>
      <c r="BL395" s="145"/>
      <c r="BM395" s="145"/>
      <c r="BN395" s="145"/>
      <c r="BO395" s="145"/>
      <c r="BP395" s="145"/>
      <c r="BQ395" s="145"/>
      <c r="BR395" s="145"/>
      <c r="BS395" s="145"/>
      <c r="BT395" s="145"/>
      <c r="BU395" s="145"/>
      <c r="BV395" s="145"/>
      <c r="BW395" s="145"/>
      <c r="BX395" s="145"/>
      <c r="BY395" s="145"/>
      <c r="BZ395" s="145"/>
      <c r="CA395" s="145"/>
      <c r="CB395" s="145"/>
      <c r="CC395" s="145"/>
      <c r="CD395" s="145"/>
      <c r="CE395" s="145"/>
      <c r="CF395" s="147"/>
    </row>
    <row r="396" spans="4:84" ht="8.15" customHeight="1"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5"/>
      <c r="AW396" s="145"/>
      <c r="AX396" s="145"/>
      <c r="AY396" s="145"/>
      <c r="AZ396" s="145"/>
      <c r="BA396" s="145"/>
      <c r="BB396" s="145"/>
      <c r="BC396" s="145"/>
      <c r="BD396" s="145"/>
      <c r="BE396" s="145"/>
      <c r="BF396" s="145"/>
      <c r="BG396" s="145"/>
      <c r="BH396" s="145"/>
      <c r="BI396" s="145"/>
      <c r="BJ396" s="145"/>
      <c r="BK396" s="145"/>
      <c r="BL396" s="145"/>
      <c r="BM396" s="145"/>
      <c r="BN396" s="145"/>
      <c r="BO396" s="145"/>
      <c r="BP396" s="145"/>
      <c r="BQ396" s="145"/>
      <c r="BR396" s="145"/>
      <c r="BS396" s="145"/>
      <c r="BT396" s="145"/>
      <c r="BU396" s="145"/>
      <c r="BV396" s="145"/>
      <c r="BW396" s="145"/>
      <c r="BX396" s="145"/>
      <c r="BY396" s="145"/>
      <c r="BZ396" s="145"/>
      <c r="CA396" s="145"/>
      <c r="CB396" s="145"/>
      <c r="CC396" s="145"/>
      <c r="CD396" s="145"/>
      <c r="CE396" s="145"/>
      <c r="CF396" s="147"/>
    </row>
    <row r="397" spans="4:84" ht="8.15" customHeight="1"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5"/>
      <c r="AW397" s="145"/>
      <c r="AX397" s="145"/>
      <c r="AY397" s="145"/>
      <c r="AZ397" s="145"/>
      <c r="BA397" s="145"/>
      <c r="BB397" s="145"/>
      <c r="BC397" s="145"/>
      <c r="BD397" s="145"/>
      <c r="BE397" s="145"/>
      <c r="BF397" s="145"/>
      <c r="BG397" s="145"/>
      <c r="BH397" s="145"/>
      <c r="BI397" s="145"/>
      <c r="BJ397" s="145"/>
      <c r="BK397" s="145"/>
      <c r="BL397" s="145"/>
      <c r="BM397" s="145"/>
      <c r="BN397" s="145"/>
      <c r="BO397" s="145"/>
      <c r="BP397" s="145"/>
      <c r="BQ397" s="145"/>
      <c r="BR397" s="145"/>
      <c r="BS397" s="145"/>
      <c r="BT397" s="145"/>
      <c r="BU397" s="145"/>
      <c r="BV397" s="145"/>
      <c r="BW397" s="145"/>
      <c r="BX397" s="145"/>
      <c r="BY397" s="145"/>
      <c r="BZ397" s="145"/>
      <c r="CA397" s="145"/>
      <c r="CB397" s="145"/>
      <c r="CC397" s="145"/>
      <c r="CD397" s="145"/>
      <c r="CE397" s="145"/>
      <c r="CF397" s="147"/>
    </row>
    <row r="398" spans="4:84" ht="8.15" customHeight="1"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5"/>
      <c r="BB398" s="145"/>
      <c r="BC398" s="145"/>
      <c r="BD398" s="145"/>
      <c r="BE398" s="145"/>
      <c r="BF398" s="145"/>
      <c r="BG398" s="145"/>
      <c r="BH398" s="145"/>
      <c r="BI398" s="145"/>
      <c r="BJ398" s="145"/>
      <c r="BK398" s="145"/>
      <c r="BL398" s="145"/>
      <c r="BM398" s="145"/>
      <c r="BN398" s="145"/>
      <c r="BO398" s="145"/>
      <c r="BP398" s="145"/>
      <c r="BQ398" s="145"/>
      <c r="BR398" s="145"/>
      <c r="BS398" s="145"/>
      <c r="BT398" s="145"/>
      <c r="BU398" s="145"/>
      <c r="BV398" s="145"/>
      <c r="BW398" s="145"/>
      <c r="BX398" s="145"/>
      <c r="BY398" s="145"/>
      <c r="BZ398" s="145"/>
      <c r="CA398" s="145"/>
      <c r="CB398" s="145"/>
      <c r="CC398" s="145"/>
      <c r="CD398" s="145"/>
      <c r="CE398" s="145"/>
      <c r="CF398" s="147"/>
    </row>
    <row r="399" spans="4:84" ht="8.15" customHeight="1"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  <c r="BA399" s="145"/>
      <c r="BB399" s="145"/>
      <c r="BC399" s="145"/>
      <c r="BD399" s="145"/>
      <c r="BE399" s="145"/>
      <c r="BF399" s="145"/>
      <c r="BG399" s="145"/>
      <c r="BH399" s="145"/>
      <c r="BI399" s="145"/>
      <c r="BJ399" s="145"/>
      <c r="BK399" s="145"/>
      <c r="BL399" s="145"/>
      <c r="BM399" s="145"/>
      <c r="BN399" s="145"/>
      <c r="BO399" s="145"/>
      <c r="BP399" s="145"/>
      <c r="BQ399" s="145"/>
      <c r="BR399" s="145"/>
      <c r="BS399" s="145"/>
      <c r="BT399" s="145"/>
      <c r="BU399" s="145"/>
      <c r="BV399" s="145"/>
      <c r="BW399" s="145"/>
      <c r="BX399" s="145"/>
      <c r="BY399" s="145"/>
      <c r="BZ399" s="145"/>
      <c r="CA399" s="145"/>
      <c r="CB399" s="145"/>
      <c r="CC399" s="145"/>
      <c r="CD399" s="145"/>
      <c r="CE399" s="145"/>
      <c r="CF399" s="147"/>
    </row>
    <row r="400" spans="4:84" ht="8.15" customHeight="1"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5"/>
      <c r="AW400" s="145"/>
      <c r="AX400" s="145"/>
      <c r="AY400" s="145"/>
      <c r="AZ400" s="145"/>
      <c r="BA400" s="145"/>
      <c r="BB400" s="145"/>
      <c r="BC400" s="145"/>
      <c r="BD400" s="145"/>
      <c r="BE400" s="145"/>
      <c r="BF400" s="145"/>
      <c r="BG400" s="145"/>
      <c r="BH400" s="145"/>
      <c r="BI400" s="145"/>
      <c r="BJ400" s="145"/>
      <c r="BK400" s="145"/>
      <c r="BL400" s="145"/>
      <c r="BM400" s="145"/>
      <c r="BN400" s="145"/>
      <c r="BO400" s="145"/>
      <c r="BP400" s="145"/>
      <c r="BQ400" s="145"/>
      <c r="BR400" s="145"/>
      <c r="BS400" s="145"/>
      <c r="BT400" s="145"/>
      <c r="BU400" s="145"/>
      <c r="BV400" s="145"/>
      <c r="BW400" s="145"/>
      <c r="BX400" s="145"/>
      <c r="BY400" s="145"/>
      <c r="BZ400" s="145"/>
      <c r="CA400" s="145"/>
      <c r="CB400" s="145"/>
      <c r="CC400" s="145"/>
      <c r="CD400" s="145"/>
      <c r="CE400" s="145"/>
      <c r="CF400" s="147"/>
    </row>
    <row r="401" spans="4:84" ht="8.15" customHeight="1"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  <c r="AV401" s="145"/>
      <c r="AW401" s="145"/>
      <c r="AX401" s="145"/>
      <c r="AY401" s="145"/>
      <c r="AZ401" s="145"/>
      <c r="BA401" s="145"/>
      <c r="BB401" s="145"/>
      <c r="BC401" s="145"/>
      <c r="BD401" s="145"/>
      <c r="BE401" s="145"/>
      <c r="BF401" s="145"/>
      <c r="BG401" s="145"/>
      <c r="BH401" s="145"/>
      <c r="BI401" s="145"/>
      <c r="BJ401" s="145"/>
      <c r="BK401" s="145"/>
      <c r="BL401" s="145"/>
      <c r="BM401" s="145"/>
      <c r="BN401" s="145"/>
      <c r="BO401" s="145"/>
      <c r="BP401" s="145"/>
      <c r="BQ401" s="145"/>
      <c r="BR401" s="145"/>
      <c r="BS401" s="145"/>
      <c r="BT401" s="145"/>
      <c r="BU401" s="145"/>
      <c r="BV401" s="145"/>
      <c r="BW401" s="145"/>
      <c r="BX401" s="145"/>
      <c r="BY401" s="145"/>
      <c r="BZ401" s="145"/>
      <c r="CA401" s="145"/>
      <c r="CB401" s="145"/>
      <c r="CC401" s="145"/>
      <c r="CD401" s="145"/>
      <c r="CE401" s="145"/>
      <c r="CF401" s="147"/>
    </row>
    <row r="402" spans="4:84" ht="8.15" customHeight="1"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5"/>
      <c r="BN402" s="145"/>
      <c r="BO402" s="145"/>
      <c r="BP402" s="145"/>
      <c r="BQ402" s="145"/>
      <c r="BR402" s="145"/>
      <c r="BS402" s="145"/>
      <c r="BT402" s="145"/>
      <c r="BU402" s="145"/>
      <c r="BV402" s="145"/>
      <c r="BW402" s="145"/>
      <c r="BX402" s="145"/>
      <c r="BY402" s="145"/>
      <c r="BZ402" s="145"/>
      <c r="CA402" s="145"/>
      <c r="CB402" s="145"/>
      <c r="CC402" s="145"/>
      <c r="CD402" s="145"/>
      <c r="CE402" s="145"/>
      <c r="CF402" s="147"/>
    </row>
    <row r="403" spans="4:84" ht="8.15" customHeight="1"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5"/>
      <c r="BN403" s="145"/>
      <c r="BO403" s="145"/>
      <c r="BP403" s="145"/>
      <c r="BQ403" s="145"/>
      <c r="BR403" s="145"/>
      <c r="BS403" s="145"/>
      <c r="BT403" s="145"/>
      <c r="BU403" s="145"/>
      <c r="BV403" s="145"/>
      <c r="BW403" s="145"/>
      <c r="BX403" s="145"/>
      <c r="BY403" s="145"/>
      <c r="BZ403" s="145"/>
      <c r="CA403" s="145"/>
      <c r="CB403" s="145"/>
      <c r="CC403" s="145"/>
      <c r="CD403" s="145"/>
      <c r="CE403" s="145"/>
      <c r="CF403" s="147"/>
    </row>
    <row r="404" spans="4:84" ht="8.15" customHeight="1"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5"/>
      <c r="BN404" s="145"/>
      <c r="BO404" s="145"/>
      <c r="BP404" s="145"/>
      <c r="BQ404" s="145"/>
      <c r="BR404" s="145"/>
      <c r="BS404" s="145"/>
      <c r="BT404" s="145"/>
      <c r="BU404" s="145"/>
      <c r="BV404" s="145"/>
      <c r="BW404" s="145"/>
      <c r="BX404" s="145"/>
      <c r="BY404" s="145"/>
      <c r="BZ404" s="145"/>
      <c r="CA404" s="145"/>
      <c r="CB404" s="145"/>
      <c r="CC404" s="145"/>
      <c r="CD404" s="145"/>
      <c r="CE404" s="145"/>
      <c r="CF404" s="147"/>
    </row>
    <row r="405" spans="4:84" ht="8.15" customHeight="1"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5"/>
      <c r="BN405" s="145"/>
      <c r="BO405" s="145"/>
      <c r="BP405" s="145"/>
      <c r="BQ405" s="145"/>
      <c r="BR405" s="145"/>
      <c r="BS405" s="145"/>
      <c r="BT405" s="145"/>
      <c r="BU405" s="145"/>
      <c r="BV405" s="145"/>
      <c r="BW405" s="145"/>
      <c r="BX405" s="145"/>
      <c r="BY405" s="145"/>
      <c r="BZ405" s="145"/>
      <c r="CA405" s="145"/>
      <c r="CB405" s="145"/>
      <c r="CC405" s="145"/>
      <c r="CD405" s="145"/>
      <c r="CE405" s="145"/>
      <c r="CF405" s="147"/>
    </row>
    <row r="406" spans="4:84" ht="8.15" customHeight="1"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5"/>
      <c r="BN406" s="145"/>
      <c r="BO406" s="145"/>
      <c r="BP406" s="145"/>
      <c r="BQ406" s="145"/>
      <c r="BR406" s="145"/>
      <c r="BS406" s="145"/>
      <c r="BT406" s="145"/>
      <c r="BU406" s="145"/>
      <c r="BV406" s="145"/>
      <c r="BW406" s="145"/>
      <c r="BX406" s="145"/>
      <c r="BY406" s="145"/>
      <c r="BZ406" s="145"/>
      <c r="CA406" s="145"/>
      <c r="CB406" s="145"/>
      <c r="CC406" s="145"/>
      <c r="CD406" s="145"/>
      <c r="CE406" s="145"/>
      <c r="CF406" s="147"/>
    </row>
    <row r="407" spans="4:84" ht="8.15" customHeight="1"/>
    <row r="408" spans="4:84" ht="8.15" customHeight="1"/>
    <row r="409" spans="4:84" ht="8.15" customHeight="1"/>
    <row r="410" spans="4:84" ht="8.15" customHeight="1"/>
    <row r="411" spans="4:84" ht="8.15" customHeight="1"/>
    <row r="412" spans="4:84" ht="8.15" customHeight="1"/>
    <row r="413" spans="4:84" ht="8.15" customHeight="1"/>
    <row r="414" spans="4:84" ht="8.15" customHeight="1"/>
    <row r="415" spans="4:84" ht="8.15" customHeight="1"/>
    <row r="416" spans="4:84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Mn63bogD9xRF7MH2CLX0E1oVAfatAbLK4YPYBmcm/R3745SH/rl/piZYdiPzdgEDnP1GbI1ccHiNXopWuRMDAA==" saltValue="x6kj5AFifpxccHWMEdQh5w==" spinCount="100000" sheet="1" formatCells="0"/>
  <mergeCells count="360">
    <mergeCell ref="AX119:BG120"/>
    <mergeCell ref="CF106:CI110"/>
    <mergeCell ref="CF111:CI115"/>
    <mergeCell ref="BQ100:BS101"/>
    <mergeCell ref="BT91:BW105"/>
    <mergeCell ref="BX91:CA105"/>
    <mergeCell ref="CB91:CE105"/>
    <mergeCell ref="BI98:BS99"/>
    <mergeCell ref="BI112:BL113"/>
    <mergeCell ref="BM112:BP113"/>
    <mergeCell ref="BQ112:BS113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I95:BK96"/>
    <mergeCell ref="BE103:BG104"/>
    <mergeCell ref="BJ116:BR117"/>
    <mergeCell ref="AP96:BG98"/>
    <mergeCell ref="AP116:BH118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84:BS85"/>
    <mergeCell ref="BI86:BK87"/>
    <mergeCell ref="BQ70:BS71"/>
    <mergeCell ref="BQ72:BS73"/>
    <mergeCell ref="BQ86:BS87"/>
    <mergeCell ref="BQ88:BS89"/>
    <mergeCell ref="BI55:BS56"/>
    <mergeCell ref="BI51:BK52"/>
    <mergeCell ref="BI61:BS62"/>
    <mergeCell ref="BM57:BP58"/>
    <mergeCell ref="BI49:BS50"/>
    <mergeCell ref="BI53:BK54"/>
    <mergeCell ref="BM86:BP87"/>
    <mergeCell ref="BQ78:BS79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6:BD47"/>
    <mergeCell ref="BE46:BG47"/>
    <mergeCell ref="AP46:AY47"/>
    <mergeCell ref="BI46:BL47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M65:BP66"/>
    <mergeCell ref="BE64:BG65"/>
    <mergeCell ref="AP43:AY44"/>
    <mergeCell ref="AP38:BH42"/>
    <mergeCell ref="BH12:CE13"/>
    <mergeCell ref="AK8:AP9"/>
    <mergeCell ref="AQ8:AU9"/>
    <mergeCell ref="CB49:CE67"/>
    <mergeCell ref="CB33:CE48"/>
    <mergeCell ref="BI14:BP15"/>
    <mergeCell ref="BQ14:CB15"/>
    <mergeCell ref="BT49:BW67"/>
    <mergeCell ref="BX49:CA67"/>
    <mergeCell ref="BI17:BS21"/>
    <mergeCell ref="BT17:CE18"/>
    <mergeCell ref="BT19:BW21"/>
    <mergeCell ref="BX19:CA21"/>
    <mergeCell ref="CB19:CE21"/>
    <mergeCell ref="BT68:BW90"/>
    <mergeCell ref="BX68:CA90"/>
    <mergeCell ref="BI78:BK79"/>
    <mergeCell ref="BI80:BK81"/>
    <mergeCell ref="BM53:BP54"/>
    <mergeCell ref="BM72:BP73"/>
    <mergeCell ref="P12:P13"/>
    <mergeCell ref="AK12:AP13"/>
    <mergeCell ref="AQ12:AZ13"/>
    <mergeCell ref="Q12:AH13"/>
    <mergeCell ref="N27:V32"/>
    <mergeCell ref="F12:O13"/>
    <mergeCell ref="AZ43:BD44"/>
    <mergeCell ref="N17:V21"/>
    <mergeCell ref="W17:AO21"/>
    <mergeCell ref="AP17:BH21"/>
    <mergeCell ref="E22:F90"/>
    <mergeCell ref="G22:I90"/>
    <mergeCell ref="J49:M90"/>
    <mergeCell ref="N49:V67"/>
    <mergeCell ref="AZ61:BD62"/>
    <mergeCell ref="AP61:AY62"/>
    <mergeCell ref="AP64:AY65"/>
    <mergeCell ref="W49:AO6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BK144:BO145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BI132:BS133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I126:BS127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AP111:BH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BX122:CA125"/>
    <mergeCell ref="CB122:CE125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M88:BP89"/>
    <mergeCell ref="N68:V90"/>
    <mergeCell ref="W68:AO90"/>
    <mergeCell ref="AP49:BH53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I88:BK89"/>
    <mergeCell ref="BI68:BS69"/>
    <mergeCell ref="AP54:BH59"/>
    <mergeCell ref="BI65:BK66"/>
    <mergeCell ref="BQ65:BS66"/>
    <mergeCell ref="BI59:BK60"/>
    <mergeCell ref="BM59:BP60"/>
    <mergeCell ref="BI63:BK64"/>
    <mergeCell ref="BM63:BP64"/>
    <mergeCell ref="BQ80:BS81"/>
    <mergeCell ref="AZ64:BD65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AP27:BH29"/>
    <mergeCell ref="BT27:BW29"/>
    <mergeCell ref="BX27:CA29"/>
    <mergeCell ref="BI22:BS23"/>
    <mergeCell ref="BJ25:BP26"/>
    <mergeCell ref="AP25:AS26"/>
    <mergeCell ref="AT25:BD26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BI43:BL44"/>
    <mergeCell ref="W27:AO32"/>
    <mergeCell ref="AP33:BH37"/>
    <mergeCell ref="BE43:BG44"/>
    <mergeCell ref="J22:M26"/>
    <mergeCell ref="N22:V26"/>
    <mergeCell ref="W22:AO26"/>
    <mergeCell ref="AP22:BH24"/>
    <mergeCell ref="E17:M21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P10:P11"/>
    <mergeCell ref="W5:AG6"/>
    <mergeCell ref="AH5:AS6"/>
    <mergeCell ref="Q9:AH1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22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2:BP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12:AZ13" xr:uid="{5B04AF0E-6E88-43C4-8F03-9094DC9F8F4D}">
      <formula1>$DE$4:$DE$9</formula1>
    </dataValidation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AH5:AS6" xr:uid="{388458AE-3781-472E-AD1C-A1089368022E}">
      <formula1>$CS$22:$CS$26</formula1>
    </dataValidation>
    <dataValidation type="list" allowBlank="1" showInputMessage="1" showErrorMessage="1" sqref="BI142" xr:uid="{5B0F2A5A-B560-4B6F-BC40-9761023FAC22}">
      <formula1>$CK$28:$CK$31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Q100:AX101" xr:uid="{36FEE7B3-B130-48E9-8F61-55910D633EA6}">
      <formula1>$CO$108:$CO$110</formula1>
    </dataValidation>
    <dataValidation type="list" allowBlank="1" showInputMessage="1" showErrorMessage="1" sqref="AQ103:AX104" xr:uid="{37E23DB9-B190-4336-A4CE-3507FC68CD4A}">
      <formula1>$CP$108:$CP$110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2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6BE17-AD1D-4772-B6C5-402AE8B15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ENNNUN-2664・2665_T</vt:lpstr>
      <vt:lpstr>'ENNNUN-2664・2665_T'!Print_Area</vt:lpstr>
      <vt:lpstr>'ENNNUN-2664・2665_T'!Print_Titles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2024-06-02T23:28:06Z</cp:lastPrinted>
  <dcterms:created xsi:type="dcterms:W3CDTF">2023-06-07T07:19:53Z</dcterms:created>
  <dcterms:modified xsi:type="dcterms:W3CDTF">2025-06-03T23:43:37Z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2543800</vt:r8>
  </property>
</Properties>
</file>