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tiselevatorjpn-my.sharepoint.com/personal/satotk_otis_com/Documents/デスクトップ/Digital Inspection_個人フォルダ/UCMPシート見直し/★ENNNUN-2799_NGH-A05F/"/>
    </mc:Choice>
  </mc:AlternateContent>
  <xr:revisionPtr revIDLastSave="0" documentId="8_{C3DFBACF-321E-4B1A-895F-A19B2FF3C28A}" xr6:coauthVersionLast="47" xr6:coauthVersionMax="47" xr10:uidLastSave="{00000000-0000-0000-0000-000000000000}"/>
  <bookViews>
    <workbookView xWindow="13550" yWindow="-110" windowWidth="19420" windowHeight="10420" xr2:uid="{2F79EE6C-D4BB-4D2F-8F17-122B12F1A9D7}"/>
  </bookViews>
  <sheets>
    <sheet name="ENNNUN-2799_S" sheetId="3" r:id="rId1"/>
  </sheets>
  <definedNames>
    <definedName name="_xlnm.Print_Area" localSheetId="0">'ENNNUN-2799_S'!$E$3:$CE$165</definedName>
    <definedName name="_xlnm.Print_Titles" localSheetId="0">'ENNNUN-2799_S'!$17:$21</definedName>
    <definedName name="マシン型式">'ENNNUN-2799_S'!$CR$22:$CR$35</definedName>
    <definedName name="型式">#REF!</definedName>
    <definedName name="月">'ENNNUN-2799_S'!$CN$22:$CN$34</definedName>
    <definedName name="仕様">#REF!</definedName>
    <definedName name="積載">'ENNNUN-2799_S'!$CP$22:$CP$31</definedName>
    <definedName name="積載量">#REF!</definedName>
    <definedName name="速度">'ENNNUN-2799_S'!$CQ$22:$CQ$28</definedName>
    <definedName name="大臣認定">#REF!</definedName>
    <definedName name="定格速度">#REF!</definedName>
    <definedName name="日">'ENNNUN-2799_S'!$CO$22:$CO$53</definedName>
    <definedName name="年">'ENNNUN-2799_S'!$CM$22:$CM$55</definedName>
    <definedName name="用途">'ENNNUN-2799_S'!$CO$10:$CO$13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O112" i="3" l="1"/>
  <c r="CO111" i="3"/>
  <c r="BM86" i="3" l="1"/>
  <c r="BM65" i="3"/>
  <c r="BM63" i="3"/>
  <c r="BM46" i="3"/>
  <c r="BN139" i="3" l="1"/>
  <c r="CM114" i="3"/>
  <c r="CB108" i="3" s="1"/>
  <c r="AW110" i="3"/>
  <c r="BT108" i="3" l="1"/>
  <c r="AX116" i="3" l="1"/>
  <c r="CP61" i="3" l="1"/>
  <c r="CO61" i="3"/>
  <c r="CN61" i="3"/>
  <c r="CM61" i="3"/>
  <c r="CQ61" i="3" l="1"/>
  <c r="CM65" i="3" s="1"/>
  <c r="CM63" i="3" l="1"/>
  <c r="H162" i="3" l="1"/>
  <c r="H160" i="3"/>
  <c r="H158" i="3"/>
  <c r="H156" i="3"/>
  <c r="CQ154" i="3"/>
  <c r="CQ153" i="3"/>
  <c r="CQ152" i="3"/>
  <c r="CQ151" i="3"/>
  <c r="CQ150" i="3"/>
  <c r="CP154" i="3"/>
  <c r="CP153" i="3"/>
  <c r="CP152" i="3"/>
  <c r="CP151" i="3"/>
  <c r="CP150" i="3"/>
  <c r="CO154" i="3"/>
  <c r="CO153" i="3"/>
  <c r="CO152" i="3"/>
  <c r="CO151" i="3"/>
  <c r="CN154" i="3"/>
  <c r="CO150" i="3"/>
  <c r="CN153" i="3"/>
  <c r="CN152" i="3"/>
  <c r="CN151" i="3"/>
  <c r="CN150" i="3"/>
  <c r="BT139" i="3" l="1"/>
  <c r="BT113" i="3"/>
  <c r="CP100" i="3"/>
  <c r="CO100" i="3"/>
  <c r="CN100" i="3"/>
  <c r="CM100" i="3"/>
  <c r="CP97" i="3"/>
  <c r="CO85" i="3"/>
  <c r="CO97" i="3"/>
  <c r="CN97" i="3"/>
  <c r="CM97" i="3"/>
  <c r="CN88" i="3"/>
  <c r="CM88" i="3"/>
  <c r="CN85" i="3"/>
  <c r="CM85" i="3"/>
  <c r="CN82" i="3"/>
  <c r="CM82" i="3"/>
  <c r="BM88" i="3"/>
  <c r="CO88" i="3" s="1"/>
  <c r="CN75" i="3"/>
  <c r="CM75" i="3"/>
  <c r="CO72" i="3"/>
  <c r="CN72" i="3"/>
  <c r="CM72" i="3"/>
  <c r="CO75" i="3"/>
  <c r="CN69" i="3"/>
  <c r="CM69" i="3"/>
  <c r="DG64" i="3"/>
  <c r="DF64" i="3"/>
  <c r="DE64" i="3"/>
  <c r="CP72" i="3" l="1"/>
  <c r="CP75" i="3"/>
  <c r="CQ75" i="3"/>
  <c r="CQ72" i="3"/>
  <c r="CR100" i="3"/>
  <c r="CR97" i="3"/>
  <c r="CB139" i="3"/>
  <c r="CQ100" i="3"/>
  <c r="CQ97" i="3"/>
  <c r="CP88" i="3"/>
  <c r="CP85" i="3"/>
  <c r="CQ85" i="3"/>
  <c r="CQ88" i="3"/>
  <c r="CS97" i="3" l="1"/>
  <c r="CS100" i="3"/>
  <c r="CP77" i="3"/>
  <c r="CP90" i="3"/>
  <c r="CQ90" i="3"/>
  <c r="CB68" i="3" s="1"/>
  <c r="CQ77" i="3"/>
  <c r="CB49" i="3" s="1"/>
  <c r="CB33" i="3"/>
  <c r="CB91" i="3" l="1"/>
  <c r="BT91" i="3"/>
  <c r="CN102" i="3"/>
  <c r="BT49" i="3"/>
  <c r="BX49" i="3"/>
  <c r="BT68" i="3"/>
  <c r="BX68" i="3"/>
  <c r="BT33" i="3"/>
  <c r="BX33" i="3"/>
  <c r="BC5" i="3"/>
  <c r="DD64" i="3" s="1"/>
  <c r="DI64" i="3" l="1" a="1"/>
  <c r="DI64" i="3" s="1"/>
  <c r="DK64" i="3" a="1"/>
  <c r="DK64" i="3" s="1"/>
  <c r="DL64" i="3" a="1"/>
  <c r="DL64" i="3" s="1"/>
  <c r="BI100" i="3"/>
  <c r="BI93" i="3"/>
  <c r="CB129" i="3"/>
  <c r="BT129" i="3"/>
  <c r="CB123" i="3"/>
  <c r="BT123" i="3"/>
  <c r="CB113" i="3"/>
  <c r="BT22" i="3" l="1"/>
  <c r="CB22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UTC SOE User</author>
    <author>shirahh</author>
    <author>Takayuki Sato</author>
  </authors>
  <commentList>
    <comment ref="AQ8" authorId="0" shapeId="0" xr:uid="{C8221150-80D6-409B-8133-03BDBDEC5DC9}">
      <text>
        <r>
          <rPr>
            <b/>
            <sz val="9"/>
            <color indexed="81"/>
            <rFont val="ＭＳ Ｐゴシック"/>
            <family val="3"/>
            <charset val="128"/>
          </rPr>
          <t>積載量を選択する</t>
        </r>
      </text>
    </comment>
    <comment ref="AQ10" authorId="0" shapeId="0" xr:uid="{7D059C15-4116-4EF4-9A32-2A29D4C4126E}">
      <text>
        <r>
          <rPr>
            <b/>
            <sz val="9"/>
            <color indexed="81"/>
            <rFont val="ＭＳ Ｐゴシック"/>
            <family val="3"/>
            <charset val="128"/>
          </rPr>
          <t>定格速度を選択する</t>
        </r>
      </text>
    </comment>
    <comment ref="BQ14" authorId="0" shapeId="0" xr:uid="{8FFCB5E2-4B9D-44F5-B0D2-15713CCB92EC}">
      <text>
        <r>
          <rPr>
            <b/>
            <sz val="9"/>
            <color indexed="81"/>
            <rFont val="ＭＳ Ｐゴシック"/>
            <family val="3"/>
            <charset val="128"/>
          </rPr>
          <t>手動にて記入</t>
        </r>
      </text>
    </comment>
    <comment ref="BJ25" authorId="0" shapeId="0" xr:uid="{3D34EF1A-DB51-4448-855D-C4CE1F61A57B}">
      <text>
        <r>
          <rPr>
            <sz val="9"/>
            <color indexed="81"/>
            <rFont val="ＭＳ Ｐゴシック"/>
            <family val="3"/>
            <charset val="128"/>
          </rPr>
          <t>巻上機銘板にて確認する。</t>
        </r>
      </text>
    </comment>
    <comment ref="AZ43" authorId="1" shapeId="0" xr:uid="{F4D3EA48-5764-4ABE-B621-FCC651605057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46" authorId="1" shapeId="0" xr:uid="{A8AEA3F3-1B49-48FA-A04A-36939431C4F1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61" authorId="2" shapeId="0" xr:uid="{032C60CF-5449-4B08-91DF-4B7635E78FF1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64" authorId="2" shapeId="0" xr:uid="{4461398F-566D-4906-AB0E-C87004A9BE84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84" authorId="2" shapeId="0" xr:uid="{FEC611BE-E2D3-4A38-A0BB-F39A52859767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87" authorId="2" shapeId="0" xr:uid="{BFCD8562-CC46-48C6-A718-DB5456639EE3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100" authorId="2" shapeId="0" xr:uid="{1E93624C-0B48-4CDE-94BD-8BA37CEAEBA4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P110" authorId="2" shapeId="0" xr:uid="{2365734F-7577-4BF3-AEDD-7801169DF86D}">
      <text>
        <r>
          <rPr>
            <b/>
            <sz val="9"/>
            <color indexed="81"/>
            <rFont val="MS P ゴシック"/>
            <family val="3"/>
            <charset val="128"/>
          </rPr>
          <t>光電式/磁気誘導式を選択する</t>
        </r>
      </text>
    </comment>
    <comment ref="W113" authorId="0" shapeId="0" xr:uid="{3BA8C22B-1A31-47E7-9662-9FA0B9C5A8B9}">
      <text>
        <r>
          <rPr>
            <sz val="9"/>
            <color indexed="81"/>
            <rFont val="ＭＳ Ｐゴシック"/>
            <family val="3"/>
            <charset val="128"/>
          </rPr>
          <t xml:space="preserve">基盤の型式若しくはプログラムバージョンを目視又は保守ツールにて確認する
</t>
        </r>
      </text>
    </comment>
    <comment ref="BJ116" authorId="0" shapeId="0" xr:uid="{B05AE4B9-BDFB-4127-A031-66C201331746}">
      <text>
        <r>
          <rPr>
            <b/>
            <sz val="9"/>
            <color indexed="81"/>
            <rFont val="ＭＳ Ｐゴシック"/>
            <family val="3"/>
            <charset val="128"/>
          </rPr>
          <t>型式を記載する</t>
        </r>
      </text>
    </comment>
    <comment ref="BK132" authorId="0" shapeId="0" xr:uid="{7C6E7E60-081F-45BB-81FF-D6A9C76C3846}">
      <text>
        <r>
          <rPr>
            <b/>
            <sz val="9"/>
            <color indexed="81"/>
            <rFont val="ＭＳ Ｐゴシック"/>
            <family val="3"/>
            <charset val="128"/>
          </rPr>
          <t>全階測定し、最も広い寸法を記入する</t>
        </r>
      </text>
    </comment>
    <comment ref="BI139" authorId="2" shapeId="0" xr:uid="{47531089-E949-408F-AAB2-CD7832ABBBAB}">
      <text>
        <r>
          <rPr>
            <b/>
            <sz val="9"/>
            <color indexed="81"/>
            <rFont val="MS P ゴシック"/>
            <family val="3"/>
            <charset val="128"/>
          </rPr>
          <t>固定式/可動式を選択する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<sst xmlns="http://schemas.openxmlformats.org/spreadsheetml/2006/main" count="662" uniqueCount="244">
  <si>
    <t>戸開走行保護装置に対する定期検査及び定期点検の項目･事項･方法･判定基準及び検査結果表</t>
    <rPh sb="0" eb="1">
      <t>ト</t>
    </rPh>
    <rPh sb="1" eb="2">
      <t>カイ</t>
    </rPh>
    <rPh sb="2" eb="4">
      <t>ソウコウ</t>
    </rPh>
    <rPh sb="4" eb="6">
      <t>ホゴ</t>
    </rPh>
    <rPh sb="6" eb="8">
      <t>ソウチ</t>
    </rPh>
    <rPh sb="9" eb="10">
      <t>タイ</t>
    </rPh>
    <rPh sb="12" eb="14">
      <t>テイキ</t>
    </rPh>
    <rPh sb="14" eb="16">
      <t>ケンサ</t>
    </rPh>
    <rPh sb="16" eb="17">
      <t>オヨ</t>
    </rPh>
    <rPh sb="18" eb="20">
      <t>テイキ</t>
    </rPh>
    <rPh sb="20" eb="22">
      <t>テンケン</t>
    </rPh>
    <rPh sb="23" eb="25">
      <t>コウモク</t>
    </rPh>
    <rPh sb="26" eb="28">
      <t>ジコウ</t>
    </rPh>
    <rPh sb="29" eb="31">
      <t>ホウホウ</t>
    </rPh>
    <rPh sb="32" eb="34">
      <t>ハンテイ</t>
    </rPh>
    <rPh sb="34" eb="36">
      <t>キジュン</t>
    </rPh>
    <rPh sb="36" eb="37">
      <t>オヨ</t>
    </rPh>
    <rPh sb="38" eb="40">
      <t>ケンサ</t>
    </rPh>
    <rPh sb="40" eb="42">
      <t>ケッカ</t>
    </rPh>
    <rPh sb="42" eb="43">
      <t>ヒョウ</t>
    </rPh>
    <phoneticPr fontId="2"/>
  </si>
  <si>
    <t>型</t>
    <rPh sb="0" eb="1">
      <t>カタ</t>
    </rPh>
    <phoneticPr fontId="2"/>
  </si>
  <si>
    <t>検査項目</t>
    <rPh sb="0" eb="2">
      <t>ケンサ</t>
    </rPh>
    <rPh sb="2" eb="4">
      <t>コウモク</t>
    </rPh>
    <phoneticPr fontId="2"/>
  </si>
  <si>
    <t>検査事項</t>
    <rPh sb="0" eb="2">
      <t>ケンサ</t>
    </rPh>
    <rPh sb="2" eb="4">
      <t>ジコウ</t>
    </rPh>
    <phoneticPr fontId="2"/>
  </si>
  <si>
    <t>検査方法</t>
    <rPh sb="0" eb="2">
      <t>ケンサ</t>
    </rPh>
    <rPh sb="2" eb="4">
      <t>ホウホウ</t>
    </rPh>
    <phoneticPr fontId="2"/>
  </si>
  <si>
    <t>判定基準</t>
    <rPh sb="0" eb="2">
      <t>ハンテイ</t>
    </rPh>
    <rPh sb="2" eb="4">
      <t>キジュン</t>
    </rPh>
    <phoneticPr fontId="2"/>
  </si>
  <si>
    <t>測定値･確認記録</t>
    <rPh sb="0" eb="3">
      <t>ソクテイチ</t>
    </rPh>
    <rPh sb="4" eb="6">
      <t>カクニン</t>
    </rPh>
    <rPh sb="6" eb="8">
      <t>キロク</t>
    </rPh>
    <phoneticPr fontId="2"/>
  </si>
  <si>
    <t>結果</t>
    <rPh sb="0" eb="2">
      <t>ケッカ</t>
    </rPh>
    <phoneticPr fontId="2"/>
  </si>
  <si>
    <t>指摘なし</t>
    <rPh sb="0" eb="2">
      <t>シテキ</t>
    </rPh>
    <phoneticPr fontId="2"/>
  </si>
  <si>
    <t>要重点点検</t>
    <rPh sb="0" eb="1">
      <t>ヨウ</t>
    </rPh>
    <rPh sb="1" eb="3">
      <t>ジュウテン</t>
    </rPh>
    <rPh sb="3" eb="5">
      <t>テンケン</t>
    </rPh>
    <phoneticPr fontId="2"/>
  </si>
  <si>
    <t>要是正</t>
    <rPh sb="0" eb="1">
      <t>ヨウ</t>
    </rPh>
    <rPh sb="1" eb="3">
      <t>ゼセイ</t>
    </rPh>
    <phoneticPr fontId="2"/>
  </si>
  <si>
    <t>(1)</t>
    <phoneticPr fontId="2"/>
  </si>
  <si>
    <t>巻上機</t>
    <phoneticPr fontId="2"/>
  </si>
  <si>
    <t>全体</t>
    <rPh sb="0" eb="2">
      <t>ゼンタイ</t>
    </rPh>
    <phoneticPr fontId="2"/>
  </si>
  <si>
    <t>型式</t>
    <rPh sb="0" eb="2">
      <t>ケイシキ</t>
    </rPh>
    <phoneticPr fontId="2"/>
  </si>
  <si>
    <t>目視により確認する｡</t>
    <phoneticPr fontId="2"/>
  </si>
  <si>
    <t>大臣認定を受けた型式と同一でないこと。</t>
    <phoneticPr fontId="2"/>
  </si>
  <si>
    <t>巻上機型式</t>
    <rPh sb="0" eb="3">
      <t>マキアゲキ</t>
    </rPh>
    <rPh sb="3" eb="5">
      <t>ケイシキ</t>
    </rPh>
    <phoneticPr fontId="2"/>
  </si>
  <si>
    <t>ー</t>
    <phoneticPr fontId="2"/>
  </si>
  <si>
    <t>目視にて巻上機の型式を確認し記入すると自動で判定される。</t>
    <rPh sb="4" eb="7">
      <t>マキアゲキ</t>
    </rPh>
    <rPh sb="8" eb="10">
      <t>ケイシキ</t>
    </rPh>
    <rPh sb="14" eb="16">
      <t>キニュウ</t>
    </rPh>
    <rPh sb="19" eb="21">
      <t>ジドウ</t>
    </rPh>
    <rPh sb="22" eb="24">
      <t>ハンテイ</t>
    </rPh>
    <phoneticPr fontId="2"/>
  </si>
  <si>
    <t>型式：</t>
    <rPh sb="0" eb="2">
      <t>カタシキ</t>
    </rPh>
    <phoneticPr fontId="2"/>
  </si>
  <si>
    <t>制動面の油排出場所</t>
    <rPh sb="5" eb="7">
      <t>ハイシュツ</t>
    </rPh>
    <rPh sb="7" eb="9">
      <t>バショ</t>
    </rPh>
    <phoneticPr fontId="2"/>
  </si>
  <si>
    <t>目視により確認する｡</t>
    <rPh sb="0" eb="2">
      <t>モクシ</t>
    </rPh>
    <rPh sb="5" eb="7">
      <t>カクニン</t>
    </rPh>
    <phoneticPr fontId="2"/>
  </si>
  <si>
    <t>制動面に油が付着していること。</t>
    <rPh sb="0" eb="2">
      <t>セイドウ</t>
    </rPh>
    <rPh sb="2" eb="3">
      <t>メン</t>
    </rPh>
    <rPh sb="4" eb="5">
      <t>アブラ</t>
    </rPh>
    <rPh sb="6" eb="8">
      <t>フチャク</t>
    </rPh>
    <phoneticPr fontId="2"/>
  </si>
  <si>
    <t>手動で判定する。</t>
    <rPh sb="0" eb="2">
      <t>シュドウ</t>
    </rPh>
    <rPh sb="3" eb="5">
      <t>ハンテイ</t>
    </rPh>
    <phoneticPr fontId="2"/>
  </si>
  <si>
    <t>ｼｰﾙ部から油が流出していること。</t>
    <rPh sb="3" eb="4">
      <t>ブ</t>
    </rPh>
    <rPh sb="6" eb="7">
      <t>アブラ</t>
    </rPh>
    <rPh sb="8" eb="10">
      <t>リュウシュツ</t>
    </rPh>
    <phoneticPr fontId="2"/>
  </si>
  <si>
    <t>ブレーキ</t>
    <phoneticPr fontId="2"/>
  </si>
  <si>
    <t>制動力の状況</t>
    <rPh sb="0" eb="3">
      <t>セイドウリョク</t>
    </rPh>
    <rPh sb="4" eb="6">
      <t>ジョウキョウ</t>
    </rPh>
    <phoneticPr fontId="2"/>
  </si>
  <si>
    <t>作動時間の状況</t>
    <rPh sb="0" eb="4">
      <t>サドウジカン</t>
    </rPh>
    <rPh sb="5" eb="7">
      <t>ジョウキョウ</t>
    </rPh>
    <phoneticPr fontId="2"/>
  </si>
  <si>
    <t>(2)</t>
    <phoneticPr fontId="2"/>
  </si>
  <si>
    <t>動力遮断用ｺﾝﾀｸﾀ</t>
    <rPh sb="0" eb="2">
      <t>ドウリョク</t>
    </rPh>
    <rPh sb="2" eb="5">
      <t>シャダンヨウ</t>
    </rPh>
    <phoneticPr fontId="2"/>
  </si>
  <si>
    <t>前回値(ms)</t>
    <rPh sb="0" eb="3">
      <t>ゼンカイチ</t>
    </rPh>
    <phoneticPr fontId="2"/>
  </si>
  <si>
    <t>測定値(ms)</t>
    <rPh sb="0" eb="3">
      <t>ソクテイチ</t>
    </rPh>
    <phoneticPr fontId="2"/>
  </si>
  <si>
    <t>(3)</t>
    <phoneticPr fontId="2"/>
  </si>
  <si>
    <t>ﾌﾞﾚｰｷﾊﾟｯﾄﾞの動作感知装置</t>
    <rPh sb="11" eb="13">
      <t>ドウサ</t>
    </rPh>
    <rPh sb="13" eb="15">
      <t>カンチ</t>
    </rPh>
    <rPh sb="15" eb="17">
      <t>ソウチ</t>
    </rPh>
    <phoneticPr fontId="2"/>
  </si>
  <si>
    <t>ﾌﾞﾚｰｷの開閉と接点信号が一致していないこと。</t>
    <rPh sb="6" eb="8">
      <t>カイヘイ</t>
    </rPh>
    <rPh sb="9" eb="13">
      <t>セッテンシンゴウ</t>
    </rPh>
    <rPh sb="14" eb="16">
      <t>イッチ</t>
    </rPh>
    <phoneticPr fontId="2"/>
  </si>
  <si>
    <t>(4)</t>
    <phoneticPr fontId="2"/>
  </si>
  <si>
    <t>特定距離感知装置</t>
    <rPh sb="0" eb="2">
      <t>トクテイ</t>
    </rPh>
    <rPh sb="2" eb="4">
      <t>キョリ</t>
    </rPh>
    <rPh sb="4" eb="6">
      <t>カンチ</t>
    </rPh>
    <rPh sb="6" eb="8">
      <t>ソウチ</t>
    </rPh>
    <phoneticPr fontId="2"/>
  </si>
  <si>
    <t>mm</t>
    <phoneticPr fontId="2"/>
  </si>
  <si>
    <t>測定値を入力すると自動で判定される</t>
    <rPh sb="0" eb="3">
      <t>ソクテイチ</t>
    </rPh>
    <rPh sb="4" eb="6">
      <t>ニュウリョク</t>
    </rPh>
    <rPh sb="9" eb="11">
      <t>ジドウ</t>
    </rPh>
    <rPh sb="12" eb="14">
      <t>ハンテイ</t>
    </rPh>
    <phoneticPr fontId="2"/>
  </si>
  <si>
    <t>(5)</t>
    <phoneticPr fontId="2"/>
  </si>
  <si>
    <t>安全制御ﾌﾟﾛｸﾞﾗﾑ</t>
    <rPh sb="0" eb="2">
      <t>アンゼン</t>
    </rPh>
    <rPh sb="2" eb="4">
      <t>セイギョ</t>
    </rPh>
    <phoneticPr fontId="2"/>
  </si>
  <si>
    <t>型式</t>
    <rPh sb="0" eb="2">
      <t>カタシキ</t>
    </rPh>
    <phoneticPr fontId="2"/>
  </si>
  <si>
    <t>目視にて基板上の型番を確認し、記入すると自動で判定される。</t>
    <rPh sb="0" eb="2">
      <t>モクシ</t>
    </rPh>
    <rPh sb="4" eb="7">
      <t>キバンジョウ</t>
    </rPh>
    <rPh sb="8" eb="10">
      <t>カタバン</t>
    </rPh>
    <rPh sb="11" eb="13">
      <t>カクニン</t>
    </rPh>
    <rPh sb="15" eb="17">
      <t>キニュウ</t>
    </rPh>
    <rPh sb="20" eb="22">
      <t>ジドウ</t>
    </rPh>
    <rPh sb="23" eb="25">
      <t>ハンテイ</t>
    </rPh>
    <phoneticPr fontId="2"/>
  </si>
  <si>
    <t>電電をｵﾌ、ｵﾝし、ﾌﾟﾛｸﾞﾗﾑが立ち上がることを確認する。</t>
    <rPh sb="0" eb="2">
      <t>デンデン</t>
    </rPh>
    <rPh sb="18" eb="19">
      <t>タ</t>
    </rPh>
    <rPh sb="20" eb="21">
      <t>ア</t>
    </rPh>
    <rPh sb="26" eb="28">
      <t>カクニン</t>
    </rPh>
    <phoneticPr fontId="2"/>
  </si>
  <si>
    <t>ﾌﾟﾛｸﾞﾗﾑが立ち上がらないこと。</t>
    <rPh sb="8" eb="9">
      <t>タ</t>
    </rPh>
    <rPh sb="10" eb="11">
      <t>ア</t>
    </rPh>
    <phoneticPr fontId="2"/>
  </si>
  <si>
    <t>(6)</t>
    <phoneticPr fontId="2"/>
  </si>
  <si>
    <t>かご戸ｽｲｯﾁ</t>
    <rPh sb="2" eb="3">
      <t>ト</t>
    </rPh>
    <phoneticPr fontId="2"/>
  </si>
  <si>
    <t>作動の状況</t>
    <rPh sb="0" eb="2">
      <t>サドウ</t>
    </rPh>
    <rPh sb="3" eb="5">
      <t>ジョウキョウ</t>
    </rPh>
    <phoneticPr fontId="2"/>
  </si>
  <si>
    <t>かご戸を開いた後、徐々に戸を閉め作動の位置を測定する。</t>
    <rPh sb="2" eb="3">
      <t>ト</t>
    </rPh>
    <rPh sb="4" eb="5">
      <t>ヒラ</t>
    </rPh>
    <rPh sb="7" eb="8">
      <t>アト</t>
    </rPh>
    <rPh sb="9" eb="11">
      <t>ジョジョ</t>
    </rPh>
    <rPh sb="12" eb="13">
      <t>ト</t>
    </rPh>
    <rPh sb="14" eb="15">
      <t>シ</t>
    </rPh>
    <rPh sb="16" eb="18">
      <t>サドウ</t>
    </rPh>
    <rPh sb="19" eb="21">
      <t>イチ</t>
    </rPh>
    <rPh sb="22" eb="24">
      <t>ソクテイ</t>
    </rPh>
    <phoneticPr fontId="2"/>
  </si>
  <si>
    <t>全閉位置から25mmを超える位置で動作すること。</t>
    <rPh sb="0" eb="2">
      <t>ゼンペイ</t>
    </rPh>
    <rPh sb="2" eb="4">
      <t>イチ</t>
    </rPh>
    <rPh sb="11" eb="12">
      <t>コ</t>
    </rPh>
    <rPh sb="14" eb="16">
      <t>イチ</t>
    </rPh>
    <rPh sb="17" eb="19">
      <t>ドウサ</t>
    </rPh>
    <phoneticPr fontId="2"/>
  </si>
  <si>
    <t>動作位置</t>
    <rPh sb="0" eb="2">
      <t>ドウサ</t>
    </rPh>
    <rPh sb="2" eb="4">
      <t>イチ</t>
    </rPh>
    <phoneticPr fontId="2"/>
  </si>
  <si>
    <t>測定値を記入すると自動で判定される。</t>
    <rPh sb="0" eb="3">
      <t>ソクテイチ</t>
    </rPh>
    <rPh sb="4" eb="6">
      <t>キニュウ</t>
    </rPh>
    <rPh sb="9" eb="11">
      <t>ジドウ</t>
    </rPh>
    <rPh sb="12" eb="14">
      <t>ハンテイ</t>
    </rPh>
    <phoneticPr fontId="2"/>
  </si>
  <si>
    <t>(7)</t>
    <phoneticPr fontId="2"/>
  </si>
  <si>
    <t>乗場戸を開いた後、徐々に戸を閉め作動の位置を測定する。</t>
    <rPh sb="0" eb="2">
      <t>ノリバ</t>
    </rPh>
    <rPh sb="2" eb="3">
      <t>ト</t>
    </rPh>
    <rPh sb="4" eb="5">
      <t>ヒラ</t>
    </rPh>
    <rPh sb="7" eb="8">
      <t>アト</t>
    </rPh>
    <rPh sb="9" eb="11">
      <t>ジョジョ</t>
    </rPh>
    <rPh sb="12" eb="13">
      <t>ト</t>
    </rPh>
    <rPh sb="14" eb="15">
      <t>シ</t>
    </rPh>
    <rPh sb="16" eb="18">
      <t>サドウ</t>
    </rPh>
    <rPh sb="19" eb="21">
      <t>イチ</t>
    </rPh>
    <rPh sb="22" eb="24">
      <t>ソクテイ</t>
    </rPh>
    <phoneticPr fontId="2"/>
  </si>
  <si>
    <t>最も広い寸法を記入すると自動で判定される。</t>
    <rPh sb="0" eb="1">
      <t>モット</t>
    </rPh>
    <rPh sb="2" eb="3">
      <t>ヒロ</t>
    </rPh>
    <rPh sb="4" eb="6">
      <t>スンポウ</t>
    </rPh>
    <rPh sb="7" eb="9">
      <t>キニュウ</t>
    </rPh>
    <rPh sb="12" eb="14">
      <t>ジドウ</t>
    </rPh>
    <rPh sb="15" eb="17">
      <t>ハンテイ</t>
    </rPh>
    <phoneticPr fontId="2"/>
  </si>
  <si>
    <t>(8)</t>
    <phoneticPr fontId="2"/>
  </si>
  <si>
    <t>外観及び取付けの状況</t>
    <rPh sb="0" eb="2">
      <t>ガイカン</t>
    </rPh>
    <rPh sb="2" eb="3">
      <t>オヨ</t>
    </rPh>
    <rPh sb="4" eb="6">
      <t>トリツ</t>
    </rPh>
    <rPh sb="8" eb="10">
      <t>ジョウキョウ</t>
    </rPh>
    <phoneticPr fontId="2"/>
  </si>
  <si>
    <t>上記( 1 )～( 8 )の検査結果で｢要是正｣又は｢要重点点検｣および別記第一号 1－(14)･3－(3)･4－(11)の検査結果で｢要是正｣又は｢要重点点検｣の判定がある場合は､別記第一号 2－(9)｢戸開走行保護装置｣の検査結果を｢要是正｣又は｢要重点点検｣と判定する｡</t>
    <rPh sb="0" eb="2">
      <t>ジョウキ</t>
    </rPh>
    <rPh sb="14" eb="16">
      <t>ケンサ</t>
    </rPh>
    <rPh sb="16" eb="18">
      <t>ケッカ</t>
    </rPh>
    <rPh sb="36" eb="38">
      <t>ベッキ</t>
    </rPh>
    <rPh sb="38" eb="39">
      <t>ダイ</t>
    </rPh>
    <rPh sb="39" eb="41">
      <t>イチゴウ</t>
    </rPh>
    <rPh sb="62" eb="64">
      <t>ケンサ</t>
    </rPh>
    <rPh sb="64" eb="66">
      <t>ケッカ</t>
    </rPh>
    <rPh sb="68" eb="69">
      <t>ヨウ</t>
    </rPh>
    <rPh sb="69" eb="71">
      <t>ゼセイ</t>
    </rPh>
    <rPh sb="72" eb="73">
      <t>マタ</t>
    </rPh>
    <rPh sb="75" eb="76">
      <t>ヨウ</t>
    </rPh>
    <rPh sb="76" eb="78">
      <t>ジュウテン</t>
    </rPh>
    <rPh sb="78" eb="80">
      <t>テンケン</t>
    </rPh>
    <rPh sb="82" eb="84">
      <t>ハンテイ</t>
    </rPh>
    <rPh sb="87" eb="89">
      <t>バアイ</t>
    </rPh>
    <rPh sb="91" eb="93">
      <t>ベッキ</t>
    </rPh>
    <rPh sb="93" eb="94">
      <t>ダイ</t>
    </rPh>
    <rPh sb="94" eb="96">
      <t>イチゴウ</t>
    </rPh>
    <rPh sb="103" eb="104">
      <t>ト</t>
    </rPh>
    <rPh sb="104" eb="105">
      <t>カイ</t>
    </rPh>
    <rPh sb="105" eb="107">
      <t>ソウコウ</t>
    </rPh>
    <rPh sb="107" eb="109">
      <t>ホゴ</t>
    </rPh>
    <rPh sb="109" eb="111">
      <t>ソウチ</t>
    </rPh>
    <rPh sb="113" eb="115">
      <t>ケンサ</t>
    </rPh>
    <rPh sb="115" eb="117">
      <t>ケッカ</t>
    </rPh>
    <rPh sb="119" eb="120">
      <t>ヨウ</t>
    </rPh>
    <rPh sb="120" eb="122">
      <t>ゼセイ</t>
    </rPh>
    <rPh sb="123" eb="124">
      <t>マタ</t>
    </rPh>
    <rPh sb="126" eb="127">
      <t>ヨウ</t>
    </rPh>
    <rPh sb="127" eb="129">
      <t>ジュウテン</t>
    </rPh>
    <rPh sb="129" eb="131">
      <t>テンケン</t>
    </rPh>
    <rPh sb="133" eb="135">
      <t>ハンテイ</t>
    </rPh>
    <phoneticPr fontId="2"/>
  </si>
  <si>
    <t>特記事項</t>
    <rPh sb="0" eb="2">
      <t>トッキ</t>
    </rPh>
    <rPh sb="2" eb="4">
      <t>ジコウ</t>
    </rPh>
    <phoneticPr fontId="2"/>
  </si>
  <si>
    <t>番号</t>
    <rPh sb="0" eb="2">
      <t>バンゴウ</t>
    </rPh>
    <phoneticPr fontId="2"/>
  </si>
  <si>
    <t>指摘の具体的内容等</t>
    <rPh sb="0" eb="2">
      <t>シテキ</t>
    </rPh>
    <rPh sb="3" eb="6">
      <t>グタイテキ</t>
    </rPh>
    <rPh sb="6" eb="8">
      <t>ナイヨウ</t>
    </rPh>
    <rPh sb="8" eb="9">
      <t>トウ</t>
    </rPh>
    <phoneticPr fontId="2"/>
  </si>
  <si>
    <t>改善策の具体的内容等</t>
    <rPh sb="0" eb="3">
      <t>カイゼンサク</t>
    </rPh>
    <rPh sb="4" eb="7">
      <t>グタイテキ</t>
    </rPh>
    <rPh sb="7" eb="9">
      <t>ナイヨウ</t>
    </rPh>
    <rPh sb="9" eb="10">
      <t>トウ</t>
    </rPh>
    <phoneticPr fontId="2"/>
  </si>
  <si>
    <t>改善（予定）年月</t>
    <rPh sb="0" eb="2">
      <t>カイゼン</t>
    </rPh>
    <rPh sb="3" eb="5">
      <t>ヨテイ</t>
    </rPh>
    <rPh sb="6" eb="8">
      <t>ネンゲツ</t>
    </rPh>
    <phoneticPr fontId="2"/>
  </si>
  <si>
    <t>前回値</t>
    <rPh sb="0" eb="3">
      <t>ゼンカイチ</t>
    </rPh>
    <phoneticPr fontId="2"/>
  </si>
  <si>
    <t>〇</t>
    <phoneticPr fontId="2"/>
  </si>
  <si>
    <t>総合</t>
    <rPh sb="0" eb="2">
      <t>ソウゴウ</t>
    </rPh>
    <phoneticPr fontId="2"/>
  </si>
  <si>
    <t>動作位置を測定する。</t>
    <rPh sb="0" eb="4">
      <t>ドウサイチ</t>
    </rPh>
    <rPh sb="5" eb="7">
      <t>ソクテイ</t>
    </rPh>
    <phoneticPr fontId="2"/>
  </si>
  <si>
    <t>綱車</t>
    <rPh sb="0" eb="2">
      <t>ツナグルマ</t>
    </rPh>
    <phoneticPr fontId="2"/>
  </si>
  <si>
    <t>トラクションの状況</t>
    <rPh sb="7" eb="9">
      <t>ジョウキョウ</t>
    </rPh>
    <phoneticPr fontId="2"/>
  </si>
  <si>
    <t>測定値が『規定値-前回からの変化量』を超えること（要重点点検）</t>
    <rPh sb="0" eb="3">
      <t>ソクテイチ</t>
    </rPh>
    <rPh sb="5" eb="8">
      <t>キテイチ</t>
    </rPh>
    <rPh sb="9" eb="11">
      <t>ゼンカイ</t>
    </rPh>
    <rPh sb="14" eb="17">
      <t>ヘンカリョウ</t>
    </rPh>
    <rPh sb="19" eb="20">
      <t>コ</t>
    </rPh>
    <rPh sb="25" eb="30">
      <t>ヨウジュウテンテンケン</t>
    </rPh>
    <phoneticPr fontId="2"/>
  </si>
  <si>
    <t>測定値:</t>
    <phoneticPr fontId="2"/>
  </si>
  <si>
    <t>前回値:</t>
    <rPh sb="0" eb="3">
      <t>ゼンカイチ</t>
    </rPh>
    <phoneticPr fontId="2"/>
  </si>
  <si>
    <t>BR1：</t>
    <phoneticPr fontId="2"/>
  </si>
  <si>
    <t>BR2：</t>
    <phoneticPr fontId="2"/>
  </si>
  <si>
    <t>変化量規定値：</t>
    <rPh sb="0" eb="3">
      <t>ヘンカリョウ</t>
    </rPh>
    <phoneticPr fontId="2"/>
  </si>
  <si>
    <t>停止距離規定値：</t>
    <phoneticPr fontId="2"/>
  </si>
  <si>
    <t>測定値が規定値を超えること。または、変化量が規定値を超えること。（要是正）</t>
    <rPh sb="0" eb="3">
      <t>ソクテイチ</t>
    </rPh>
    <rPh sb="4" eb="7">
      <t>キテイチ</t>
    </rPh>
    <rPh sb="8" eb="9">
      <t>コ</t>
    </rPh>
    <rPh sb="18" eb="21">
      <t>ヘンカリョウ</t>
    </rPh>
    <rPh sb="22" eb="25">
      <t>キテイチ</t>
    </rPh>
    <rPh sb="26" eb="27">
      <t>コ</t>
    </rPh>
    <rPh sb="33" eb="36">
      <t>ヨウゼセイ</t>
    </rPh>
    <phoneticPr fontId="2"/>
  </si>
  <si>
    <t>変化量(ms)</t>
    <rPh sb="0" eb="3">
      <t>ヘンカリョウ</t>
    </rPh>
    <phoneticPr fontId="2"/>
  </si>
  <si>
    <t>ﾌﾞﾚｰｷ開放時及び締結時の動作感知装置の接点信号動作を確認する。</t>
    <rPh sb="8" eb="9">
      <t>オヨ</t>
    </rPh>
    <rPh sb="10" eb="13">
      <t>テイケツジ</t>
    </rPh>
    <rPh sb="14" eb="16">
      <t>ドウサ</t>
    </rPh>
    <rPh sb="17" eb="19">
      <t>ソウチ</t>
    </rPh>
    <rPh sb="19" eb="20">
      <t>ノ</t>
    </rPh>
    <rPh sb="20" eb="22">
      <t>セッテン</t>
    </rPh>
    <phoneticPr fontId="2"/>
  </si>
  <si>
    <t>安全制御ﾌﾟﾛｸﾞﾗﾑの型式を確認する。</t>
    <rPh sb="0" eb="2">
      <t>アンゼン</t>
    </rPh>
    <rPh sb="2" eb="4">
      <t>セイギョ</t>
    </rPh>
    <rPh sb="12" eb="14">
      <t>カタシキ</t>
    </rPh>
    <rPh sb="15" eb="17">
      <t>カクニン</t>
    </rPh>
    <phoneticPr fontId="2"/>
  </si>
  <si>
    <t>大臣認定を受けた型式と同一でないこと。</t>
    <rPh sb="0" eb="2">
      <t>ダイジン</t>
    </rPh>
    <rPh sb="2" eb="4">
      <t>ニンテイ</t>
    </rPh>
    <rPh sb="5" eb="6">
      <t>ウ</t>
    </rPh>
    <rPh sb="8" eb="10">
      <t>カタシキ</t>
    </rPh>
    <rPh sb="11" eb="13">
      <t>ドウイツ</t>
    </rPh>
    <phoneticPr fontId="2"/>
  </si>
  <si>
    <t>作動の状況</t>
    <phoneticPr fontId="2"/>
  </si>
  <si>
    <t>長さの状況</t>
    <rPh sb="0" eb="1">
      <t>ナガ</t>
    </rPh>
    <rPh sb="3" eb="5">
      <t>ジョウキョウ</t>
    </rPh>
    <phoneticPr fontId="2"/>
  </si>
  <si>
    <t>過度の変形があること。
取り付けが堅固でないこと。</t>
    <rPh sb="0" eb="2">
      <t>カド</t>
    </rPh>
    <rPh sb="3" eb="5">
      <t>ヘンケイ</t>
    </rPh>
    <rPh sb="12" eb="13">
      <t>ト</t>
    </rPh>
    <rPh sb="14" eb="15">
      <t>ツ</t>
    </rPh>
    <rPh sb="17" eb="19">
      <t>ケンゴ</t>
    </rPh>
    <phoneticPr fontId="2"/>
  </si>
  <si>
    <t>かご敷居からｴﾌﾟﾛﾝ直線部までの鉛直距離を測定する｡</t>
    <rPh sb="2" eb="4">
      <t>シキイ</t>
    </rPh>
    <rPh sb="11" eb="14">
      <t>チョクセンブ</t>
    </rPh>
    <rPh sb="17" eb="19">
      <t>エンチョク</t>
    </rPh>
    <rPh sb="19" eb="21">
      <t>キョリ</t>
    </rPh>
    <rPh sb="22" eb="24">
      <t>ソクテイ</t>
    </rPh>
    <phoneticPr fontId="2"/>
  </si>
  <si>
    <t>大臣認定番号</t>
    <rPh sb="0" eb="2">
      <t>ダイジン</t>
    </rPh>
    <rPh sb="2" eb="4">
      <t>ニンテイ</t>
    </rPh>
    <rPh sb="4" eb="6">
      <t>バンゴウ</t>
    </rPh>
    <phoneticPr fontId="2"/>
  </si>
  <si>
    <t>認定番号</t>
    <rPh sb="0" eb="2">
      <t>ニンテイ</t>
    </rPh>
    <rPh sb="2" eb="4">
      <t>バンゴウ</t>
    </rPh>
    <phoneticPr fontId="2"/>
  </si>
  <si>
    <t>UCMP型式</t>
    <rPh sb="4" eb="6">
      <t>カタシキ</t>
    </rPh>
    <phoneticPr fontId="2"/>
  </si>
  <si>
    <t>積載量 :</t>
    <rPh sb="0" eb="3">
      <t>セキサイリョウ</t>
    </rPh>
    <phoneticPr fontId="2"/>
  </si>
  <si>
    <t>積載</t>
    <rPh sb="0" eb="2">
      <t>セキサイ</t>
    </rPh>
    <phoneticPr fontId="2"/>
  </si>
  <si>
    <t>ｋｇ</t>
    <phoneticPr fontId="2"/>
  </si>
  <si>
    <t>用途</t>
    <rPh sb="0" eb="2">
      <t>ヨウト</t>
    </rPh>
    <phoneticPr fontId="2"/>
  </si>
  <si>
    <t xml:space="preserve">建築物等の名称 </t>
    <rPh sb="0" eb="2">
      <t>ケンチク</t>
    </rPh>
    <rPh sb="2" eb="3">
      <t>ブツ</t>
    </rPh>
    <rPh sb="3" eb="4">
      <t>トウ</t>
    </rPh>
    <rPh sb="5" eb="7">
      <t>メイショウ</t>
    </rPh>
    <phoneticPr fontId="2"/>
  </si>
  <si>
    <t>:</t>
    <phoneticPr fontId="2"/>
  </si>
  <si>
    <t>定格速度 :</t>
    <rPh sb="0" eb="2">
      <t>テイカク</t>
    </rPh>
    <rPh sb="2" eb="4">
      <t>ソクド</t>
    </rPh>
    <phoneticPr fontId="2"/>
  </si>
  <si>
    <t>速度</t>
    <rPh sb="0" eb="2">
      <t>ソクド</t>
    </rPh>
    <phoneticPr fontId="2"/>
  </si>
  <si>
    <t xml:space="preserve">登録番号           </t>
    <rPh sb="0" eb="2">
      <t>トウロク</t>
    </rPh>
    <rPh sb="2" eb="4">
      <t>バンゴウ</t>
    </rPh>
    <phoneticPr fontId="2"/>
  </si>
  <si>
    <t>マシン :</t>
    <phoneticPr fontId="2"/>
  </si>
  <si>
    <t>昇降機番号 :</t>
    <rPh sb="0" eb="3">
      <t>ショウコウキ</t>
    </rPh>
    <rPh sb="3" eb="5">
      <t>バンゴウ</t>
    </rPh>
    <phoneticPr fontId="2"/>
  </si>
  <si>
    <t>型</t>
    <rPh sb="0" eb="1">
      <t>カタ</t>
    </rPh>
    <phoneticPr fontId="2"/>
  </si>
  <si>
    <t>積載</t>
    <rPh sb="0" eb="2">
      <t>セキサイ</t>
    </rPh>
    <phoneticPr fontId="2"/>
  </si>
  <si>
    <t>速度</t>
    <rPh sb="0" eb="2">
      <t>ソクド</t>
    </rPh>
    <phoneticPr fontId="2"/>
  </si>
  <si>
    <t>令和</t>
    <rPh sb="0" eb="1">
      <t>レイ</t>
    </rPh>
    <rPh sb="1" eb="2">
      <t>ワ</t>
    </rPh>
    <phoneticPr fontId="2"/>
  </si>
  <si>
    <t>かご戸
ｽｲｯﾁ</t>
    <rPh sb="2" eb="3">
      <t>ト</t>
    </rPh>
    <phoneticPr fontId="2"/>
  </si>
  <si>
    <t>乗場戸
ｽｲｯﾁ</t>
    <rPh sb="0" eb="1">
      <t>ノ</t>
    </rPh>
    <rPh sb="1" eb="2">
      <t>バ</t>
    </rPh>
    <rPh sb="2" eb="3">
      <t>ト</t>
    </rPh>
    <phoneticPr fontId="2"/>
  </si>
  <si>
    <t>安全制御
ﾌﾟﾛｸﾞﾗﾑ</t>
    <rPh sb="0" eb="2">
      <t>アンゼン</t>
    </rPh>
    <rPh sb="2" eb="4">
      <t>セイギョ</t>
    </rPh>
    <phoneticPr fontId="2"/>
  </si>
  <si>
    <t>変化量:</t>
    <rPh sb="0" eb="3">
      <t>ヘンカリョウ</t>
    </rPh>
    <phoneticPr fontId="2"/>
  </si>
  <si>
    <t>前回値(％)Load</t>
    <rPh sb="2" eb="3">
      <t>チ</t>
    </rPh>
    <phoneticPr fontId="2"/>
  </si>
  <si>
    <t>測定値(％)Load</t>
    <rPh sb="0" eb="3">
      <t>ソクテイチ</t>
    </rPh>
    <phoneticPr fontId="2"/>
  </si>
  <si>
    <t>変化量(％)Load</t>
    <rPh sb="0" eb="3">
      <t>ヘンカリョウ</t>
    </rPh>
    <phoneticPr fontId="2"/>
  </si>
  <si>
    <t>%</t>
    <phoneticPr fontId="2"/>
  </si>
  <si>
    <t>測定値が『規定値-前回からの変化量』を超えること（要是正）</t>
    <rPh sb="0" eb="3">
      <t>ソクテイチ</t>
    </rPh>
    <rPh sb="5" eb="8">
      <t>キテイチ</t>
    </rPh>
    <rPh sb="9" eb="11">
      <t>ゼンカイ</t>
    </rPh>
    <rPh sb="14" eb="17">
      <t>ヘンカリョウ</t>
    </rPh>
    <rPh sb="19" eb="20">
      <t>コ</t>
    </rPh>
    <rPh sb="25" eb="28">
      <t>ヨウゼセイ</t>
    </rPh>
    <phoneticPr fontId="2"/>
  </si>
  <si>
    <t>測定値が規定値を超えること。
（要是正）</t>
    <rPh sb="16" eb="19">
      <t>ヨウゼセイ</t>
    </rPh>
    <phoneticPr fontId="2"/>
  </si>
  <si>
    <t>：</t>
    <phoneticPr fontId="2"/>
  </si>
  <si>
    <t>ms</t>
    <phoneticPr fontId="2"/>
  </si>
  <si>
    <t>前回値(ms)</t>
    <rPh sb="2" eb="3">
      <t>チ</t>
    </rPh>
    <phoneticPr fontId="2"/>
  </si>
  <si>
    <t>％</t>
    <phoneticPr fontId="2"/>
  </si>
  <si>
    <t>ｍｓ</t>
    <phoneticPr fontId="2"/>
  </si>
  <si>
    <t>元号</t>
    <rPh sb="0" eb="2">
      <t>ゲンゴウ</t>
    </rPh>
    <phoneticPr fontId="2"/>
  </si>
  <si>
    <t>昭和</t>
    <rPh sb="0" eb="2">
      <t>ショウワ</t>
    </rPh>
    <phoneticPr fontId="2"/>
  </si>
  <si>
    <t>平成</t>
    <rPh sb="0" eb="2">
      <t>ヘイセイ</t>
    </rPh>
    <phoneticPr fontId="2"/>
  </si>
  <si>
    <t>●</t>
    <phoneticPr fontId="2"/>
  </si>
  <si>
    <t>リレー</t>
    <phoneticPr fontId="2"/>
  </si>
  <si>
    <t>つま先保護板</t>
    <rPh sb="2" eb="3">
      <t>サキ</t>
    </rPh>
    <rPh sb="3" eb="5">
      <t>ホゴ</t>
    </rPh>
    <rPh sb="5" eb="6">
      <t>イタ</t>
    </rPh>
    <phoneticPr fontId="2"/>
  </si>
  <si>
    <t>特定距離</t>
    <rPh sb="0" eb="2">
      <t>トクテイ</t>
    </rPh>
    <rPh sb="2" eb="4">
      <t>キョリ</t>
    </rPh>
    <phoneticPr fontId="2"/>
  </si>
  <si>
    <t>DBGP-1B</t>
    <phoneticPr fontId="2"/>
  </si>
  <si>
    <t>DBGP-2B</t>
  </si>
  <si>
    <t>20220AV252</t>
    <phoneticPr fontId="2"/>
  </si>
  <si>
    <t>20220AV254</t>
    <phoneticPr fontId="2"/>
  </si>
  <si>
    <t>20220AV452</t>
    <phoneticPr fontId="2"/>
  </si>
  <si>
    <t>20220AV454</t>
    <phoneticPr fontId="2"/>
  </si>
  <si>
    <t>マシン型式</t>
    <rPh sb="3" eb="5">
      <t>カタシキ</t>
    </rPh>
    <phoneticPr fontId="2"/>
  </si>
  <si>
    <t>20220BC303</t>
    <phoneticPr fontId="2"/>
  </si>
  <si>
    <t>20220BC313</t>
    <phoneticPr fontId="2"/>
  </si>
  <si>
    <t>UCMP_TYPE</t>
    <phoneticPr fontId="2"/>
  </si>
  <si>
    <t>積載</t>
    <rPh sb="0" eb="2">
      <t>セキサイ</t>
    </rPh>
    <phoneticPr fontId="2"/>
  </si>
  <si>
    <t>速度</t>
    <rPh sb="0" eb="2">
      <t>ソクド</t>
    </rPh>
    <phoneticPr fontId="2"/>
  </si>
  <si>
    <t>マシン</t>
    <phoneticPr fontId="2"/>
  </si>
  <si>
    <t>用途</t>
    <rPh sb="0" eb="2">
      <t>ヨウト</t>
    </rPh>
    <phoneticPr fontId="2"/>
  </si>
  <si>
    <t>型式</t>
    <rPh sb="0" eb="2">
      <t>ケイシキ</t>
    </rPh>
    <phoneticPr fontId="2"/>
  </si>
  <si>
    <t>住宅用</t>
    <rPh sb="0" eb="3">
      <t>ジュウタクヨウ</t>
    </rPh>
    <phoneticPr fontId="2"/>
  </si>
  <si>
    <t>乗用</t>
    <rPh sb="0" eb="2">
      <t>ジョウヨウ</t>
    </rPh>
    <phoneticPr fontId="2"/>
  </si>
  <si>
    <t>寝台用</t>
    <rPh sb="0" eb="3">
      <t>シンダイヨウ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</si>
  <si>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</si>
  <si>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</si>
  <si>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ヒ</t>
    </rPh>
    <phoneticPr fontId="2"/>
  </si>
  <si>
    <t>油の流出状況</t>
    <rPh sb="0" eb="1">
      <t>アブラ</t>
    </rPh>
    <rPh sb="2" eb="4">
      <t>リュウシュツ</t>
    </rPh>
    <rPh sb="4" eb="6">
      <t>ジョウキョウ</t>
    </rPh>
    <phoneticPr fontId="2"/>
  </si>
  <si>
    <t>目視及び触診により確認する。</t>
    <rPh sb="0" eb="2">
      <t>モクシ</t>
    </rPh>
    <rPh sb="2" eb="3">
      <t>オヨ</t>
    </rPh>
    <rPh sb="4" eb="6">
      <t>ショクシン</t>
    </rPh>
    <rPh sb="9" eb="11">
      <t>カクニン</t>
    </rPh>
    <phoneticPr fontId="2"/>
  </si>
  <si>
    <t>DBG2-1A</t>
    <phoneticPr fontId="2"/>
  </si>
  <si>
    <t>P04B</t>
    <phoneticPr fontId="2"/>
  </si>
  <si>
    <t>1.5T-L</t>
    <phoneticPr fontId="2"/>
  </si>
  <si>
    <t>1.5T-H</t>
    <phoneticPr fontId="2"/>
  </si>
  <si>
    <t>2.5T-L</t>
    <phoneticPr fontId="2"/>
  </si>
  <si>
    <t>2.5T-H</t>
    <phoneticPr fontId="2"/>
  </si>
  <si>
    <t>測定値が規定値を超えること。または、変化量が規定値を超えること。ﾌﾞﾚｰｷの動作が円滑でないこと。または、異常音、異常振動があること（要是正）</t>
    <rPh sb="0" eb="3">
      <t>ソクテイチ</t>
    </rPh>
    <rPh sb="4" eb="7">
      <t>キテイチ</t>
    </rPh>
    <rPh sb="8" eb="9">
      <t>コ</t>
    </rPh>
    <rPh sb="18" eb="21">
      <t>ヘンカリョウ</t>
    </rPh>
    <rPh sb="22" eb="25">
      <t>キテイチ</t>
    </rPh>
    <rPh sb="26" eb="27">
      <t>コ</t>
    </rPh>
    <rPh sb="38" eb="40">
      <t>ドウサ</t>
    </rPh>
    <rPh sb="41" eb="43">
      <t>エンカツ</t>
    </rPh>
    <rPh sb="53" eb="56">
      <t>イジョウオン</t>
    </rPh>
    <rPh sb="57" eb="61">
      <t>イジョウシンドウ</t>
    </rPh>
    <rPh sb="67" eb="70">
      <t>ヨウゼセイ</t>
    </rPh>
    <phoneticPr fontId="2"/>
  </si>
  <si>
    <t>両側ﾌﾞﾚｰｷによる無積載上昇時のかご停止距離を測定する。また、前回検査時からの変化量を確認する。（変化量がﾏｲﾅｽの時は変化なしとする。）</t>
    <rPh sb="0" eb="2">
      <t>リョウガワ</t>
    </rPh>
    <rPh sb="10" eb="16">
      <t>ムセキサイジョウショウジ</t>
    </rPh>
    <rPh sb="19" eb="21">
      <t>テイシ</t>
    </rPh>
    <rPh sb="21" eb="23">
      <t>キョリ</t>
    </rPh>
    <rPh sb="24" eb="26">
      <t>ソクテイ</t>
    </rPh>
    <rPh sb="32" eb="34">
      <t>ゼンカイ</t>
    </rPh>
    <rPh sb="34" eb="37">
      <t>ケンサジ</t>
    </rPh>
    <rPh sb="40" eb="43">
      <t>ヘンカリョウ</t>
    </rPh>
    <rPh sb="44" eb="46">
      <t>カクニン</t>
    </rPh>
    <rPh sb="50" eb="53">
      <t>ヘンカリョウ</t>
    </rPh>
    <rPh sb="59" eb="60">
      <t>トキ</t>
    </rPh>
    <rPh sb="61" eb="63">
      <t>ヘンカ</t>
    </rPh>
    <phoneticPr fontId="2"/>
  </si>
  <si>
    <t>補助ﾌﾞﾚｰｷ（BR2)を開放し、主たるﾌﾞﾚｰｷ(BR1)を締結した状態で、無積載上昇方向に電動機にﾄﾙｸを印加し、制動ﾄﾙｸを測定する。また、前回検査時からの変化量を確認する。（変化量がﾌﾟﾗｽの時は変化なしとする。）続いて、主たるﾌﾞﾚｰｷを開放し、補助ﾌﾞﾚｰｷを締結した状態で、同様の確認を行う。＊ﾌﾞﾚｰｷﾄﾙｸが測定方法による最大ﾄﾙｸを超える場合は、最大ﾄﾙｸを測定値とする。</t>
    <rPh sb="0" eb="2">
      <t>ホジョ</t>
    </rPh>
    <rPh sb="13" eb="15">
      <t>カイホウ</t>
    </rPh>
    <rPh sb="17" eb="18">
      <t>シュ</t>
    </rPh>
    <rPh sb="31" eb="33">
      <t>テイケツ</t>
    </rPh>
    <rPh sb="35" eb="37">
      <t>ジョウタイ</t>
    </rPh>
    <rPh sb="44" eb="46">
      <t>ホウコウ</t>
    </rPh>
    <rPh sb="47" eb="50">
      <t>デンドウキ</t>
    </rPh>
    <rPh sb="59" eb="61">
      <t>セイドウ</t>
    </rPh>
    <rPh sb="65" eb="67">
      <t>ソクテイ</t>
    </rPh>
    <rPh sb="73" eb="75">
      <t>ゼンカイ</t>
    </rPh>
    <rPh sb="75" eb="77">
      <t>ケンサ</t>
    </rPh>
    <rPh sb="77" eb="78">
      <t>ジ</t>
    </rPh>
    <rPh sb="81" eb="84">
      <t>ヘンカリョウ</t>
    </rPh>
    <rPh sb="85" eb="87">
      <t>カクニン</t>
    </rPh>
    <rPh sb="91" eb="94">
      <t>ヘンカリョウ</t>
    </rPh>
    <rPh sb="100" eb="101">
      <t>トキ</t>
    </rPh>
    <phoneticPr fontId="2"/>
  </si>
  <si>
    <r>
      <t>ｺｲﾙ電流遮断から常開接点</t>
    </r>
    <r>
      <rPr>
        <sz val="9"/>
        <color theme="1"/>
        <rFont val="ＭＳ Ｐゴシック"/>
        <family val="3"/>
        <charset val="128"/>
      </rPr>
      <t>が開</t>
    </r>
    <r>
      <rPr>
        <sz val="9"/>
        <rFont val="ＭＳ Ｐゴシック"/>
        <family val="3"/>
        <charset val="128"/>
      </rPr>
      <t>状態または常閉接点が閉状態になるまでの作動時間を測定する。また、前回検査時からの変化量を確認する。（変化量がﾏｲﾅｽの時は変化なしとする。）</t>
    </r>
    <rPh sb="3" eb="5">
      <t>デンリュウ</t>
    </rPh>
    <rPh sb="5" eb="7">
      <t>シャダン</t>
    </rPh>
    <rPh sb="9" eb="11">
      <t>ジョウカイ</t>
    </rPh>
    <rPh sb="11" eb="13">
      <t>セッテン</t>
    </rPh>
    <rPh sb="14" eb="15">
      <t>カイ</t>
    </rPh>
    <rPh sb="15" eb="17">
      <t>ジョウタイ</t>
    </rPh>
    <rPh sb="20" eb="22">
      <t>ジョウヘイ</t>
    </rPh>
    <rPh sb="22" eb="24">
      <t>セッテン</t>
    </rPh>
    <rPh sb="25" eb="26">
      <t>ヘイ</t>
    </rPh>
    <rPh sb="26" eb="28">
      <t>ジョウタイ</t>
    </rPh>
    <rPh sb="34" eb="36">
      <t>サドウ</t>
    </rPh>
    <rPh sb="36" eb="38">
      <t>ジカン</t>
    </rPh>
    <rPh sb="39" eb="41">
      <t>ソクテイ</t>
    </rPh>
    <rPh sb="47" eb="49">
      <t>ゼンカイ</t>
    </rPh>
    <rPh sb="49" eb="51">
      <t>ケンサ</t>
    </rPh>
    <rPh sb="51" eb="52">
      <t>ジ</t>
    </rPh>
    <rPh sb="55" eb="57">
      <t>ヘンカ</t>
    </rPh>
    <rPh sb="57" eb="58">
      <t>リョウ</t>
    </rPh>
    <rPh sb="59" eb="61">
      <t>カクニン</t>
    </rPh>
    <rPh sb="65" eb="67">
      <t>ヘンカ</t>
    </rPh>
    <rPh sb="67" eb="68">
      <t>リョウ</t>
    </rPh>
    <rPh sb="74" eb="75">
      <t>トキ</t>
    </rPh>
    <rPh sb="76" eb="78">
      <t>ヘンカ</t>
    </rPh>
    <phoneticPr fontId="2"/>
  </si>
  <si>
    <t>ｴﾌﾟﾛﾝ
つま先
保護板</t>
    <rPh sb="8" eb="9">
      <t>サキ</t>
    </rPh>
    <rPh sb="10" eb="12">
      <t>ホゴ</t>
    </rPh>
    <rPh sb="12" eb="13">
      <t>バン</t>
    </rPh>
    <phoneticPr fontId="2"/>
  </si>
  <si>
    <t>P07B</t>
    <phoneticPr fontId="2"/>
  </si>
  <si>
    <t>P04C</t>
    <phoneticPr fontId="2"/>
  </si>
  <si>
    <t>ﾌﾟﾛｸﾞﾗﾑVer.</t>
    <phoneticPr fontId="2"/>
  </si>
  <si>
    <t>停止距離規定値</t>
    <rPh sb="0" eb="4">
      <t>テイシキョリ</t>
    </rPh>
    <rPh sb="4" eb="7">
      <t>キテイチ</t>
    </rPh>
    <phoneticPr fontId="2"/>
  </si>
  <si>
    <t>変化量規定値</t>
    <rPh sb="0" eb="3">
      <t>ヘンカリョウ</t>
    </rPh>
    <rPh sb="3" eb="6">
      <t>キテイチ</t>
    </rPh>
    <phoneticPr fontId="2"/>
  </si>
  <si>
    <t>測定値</t>
    <rPh sb="0" eb="3">
      <t>ソクテイチ</t>
    </rPh>
    <phoneticPr fontId="2"/>
  </si>
  <si>
    <t>変化量</t>
    <rPh sb="0" eb="3">
      <t>ヘンカリョウ</t>
    </rPh>
    <phoneticPr fontId="2"/>
  </si>
  <si>
    <t>要重点点検</t>
    <rPh sb="0" eb="5">
      <t>ヨウジュウテンテンケン</t>
    </rPh>
    <phoneticPr fontId="2"/>
  </si>
  <si>
    <t>要是正</t>
    <rPh sb="0" eb="3">
      <t>ヨウゼセイ</t>
    </rPh>
    <phoneticPr fontId="2"/>
  </si>
  <si>
    <t>ﾄﾙｸ規定値</t>
    <rPh sb="3" eb="6">
      <t>キテイチ</t>
    </rPh>
    <phoneticPr fontId="2"/>
  </si>
  <si>
    <t>変化量規定値</t>
    <rPh sb="0" eb="6">
      <t>ヘンカリョウキテイチ</t>
    </rPh>
    <phoneticPr fontId="2"/>
  </si>
  <si>
    <t>BR1</t>
    <phoneticPr fontId="2"/>
  </si>
  <si>
    <t>BR2</t>
    <phoneticPr fontId="2"/>
  </si>
  <si>
    <t>規定値、前回値、測定値を記入すると自動で判定される。</t>
    <rPh sb="0" eb="3">
      <t>キテイチ</t>
    </rPh>
    <rPh sb="4" eb="7">
      <t>ゼンカイチ</t>
    </rPh>
    <phoneticPr fontId="2"/>
  </si>
  <si>
    <t>作動時間規定値</t>
    <rPh sb="0" eb="4">
      <t>サドウジカン</t>
    </rPh>
    <rPh sb="4" eb="6">
      <t>キテイ</t>
    </rPh>
    <rPh sb="6" eb="7">
      <t>チ</t>
    </rPh>
    <phoneticPr fontId="2"/>
  </si>
  <si>
    <t>規定値</t>
    <rPh sb="0" eb="3">
      <t>キテイチ</t>
    </rPh>
    <phoneticPr fontId="2"/>
  </si>
  <si>
    <t>要是正1</t>
    <rPh sb="0" eb="3">
      <t>ヨウゼセイ</t>
    </rPh>
    <phoneticPr fontId="2"/>
  </si>
  <si>
    <t>要是正2</t>
    <rPh sb="0" eb="3">
      <t>ヨウゼセイ</t>
    </rPh>
    <phoneticPr fontId="2"/>
  </si>
  <si>
    <t>判定</t>
    <rPh sb="0" eb="2">
      <t>ハンテイ</t>
    </rPh>
    <phoneticPr fontId="2"/>
  </si>
  <si>
    <t>固定式</t>
    <rPh sb="0" eb="3">
      <t>コテイシキ</t>
    </rPh>
    <phoneticPr fontId="2"/>
  </si>
  <si>
    <t>可動式</t>
    <rPh sb="0" eb="3">
      <t>カドウシキ</t>
    </rPh>
    <phoneticPr fontId="2"/>
  </si>
  <si>
    <t>?</t>
    <phoneticPr fontId="2"/>
  </si>
  <si>
    <t>(2)</t>
  </si>
  <si>
    <t>(3)</t>
  </si>
  <si>
    <t>(4)</t>
  </si>
  <si>
    <t>(5)</t>
  </si>
  <si>
    <t>(6)</t>
  </si>
  <si>
    <t>(7)</t>
  </si>
  <si>
    <t>(8)</t>
  </si>
  <si>
    <t>■番号■</t>
    <rPh sb="1" eb="3">
      <t>バンゴウ</t>
    </rPh>
    <phoneticPr fontId="2"/>
  </si>
  <si>
    <t>検査項目</t>
    <phoneticPr fontId="2"/>
  </si>
  <si>
    <t>検査事項1</t>
    <phoneticPr fontId="2"/>
  </si>
  <si>
    <t>検査事項2</t>
  </si>
  <si>
    <t>検査事項3</t>
  </si>
  <si>
    <t>検査事項4</t>
  </si>
  <si>
    <t>検査項目プルダウン(1)</t>
    <phoneticPr fontId="2"/>
  </si>
  <si>
    <t>検査項目プルダウン(2)</t>
  </si>
  <si>
    <t>検査項目プルダウン(3)</t>
  </si>
  <si>
    <t>検査項目プルダウン(4)</t>
    <phoneticPr fontId="2"/>
  </si>
  <si>
    <t>巻上機</t>
    <rPh sb="0" eb="3">
      <t>マキアゲキ</t>
    </rPh>
    <phoneticPr fontId="2"/>
  </si>
  <si>
    <t>検査事項5</t>
    <phoneticPr fontId="2"/>
  </si>
  <si>
    <t>ﾌﾞﾚｰｷﾊﾟｯﾄﾞの動作感知装置</t>
    <rPh sb="11" eb="13">
      <t>ドウサ</t>
    </rPh>
    <rPh sb="13" eb="17">
      <t>カンチソウチ</t>
    </rPh>
    <phoneticPr fontId="2"/>
  </si>
  <si>
    <t>特定距離感知装置</t>
    <rPh sb="0" eb="4">
      <t>トクテイキョリ</t>
    </rPh>
    <rPh sb="4" eb="8">
      <t>カンチソウチ</t>
    </rPh>
    <phoneticPr fontId="2"/>
  </si>
  <si>
    <t>乗場戸ｽｲｯﾁ</t>
    <rPh sb="0" eb="2">
      <t>ノリバ</t>
    </rPh>
    <rPh sb="2" eb="3">
      <t>ト</t>
    </rPh>
    <phoneticPr fontId="2"/>
  </si>
  <si>
    <t>ｴﾌﾟﾛﾝ（つま先保護板）</t>
    <rPh sb="8" eb="9">
      <t>サキ</t>
    </rPh>
    <rPh sb="9" eb="12">
      <t>ホゴバン</t>
    </rPh>
    <phoneticPr fontId="2"/>
  </si>
  <si>
    <t>外観及び取付の状況</t>
    <rPh sb="0" eb="2">
      <t>ガイカン</t>
    </rPh>
    <rPh sb="2" eb="3">
      <t>オヨ</t>
    </rPh>
    <rPh sb="4" eb="6">
      <t>トリツケ</t>
    </rPh>
    <rPh sb="7" eb="9">
      <t>ジョウキョウ</t>
    </rPh>
    <phoneticPr fontId="2"/>
  </si>
  <si>
    <t>なし</t>
    <phoneticPr fontId="2"/>
  </si>
  <si>
    <t>m/min</t>
    <phoneticPr fontId="2"/>
  </si>
  <si>
    <t>制動ﾄﾙｸ規定値：</t>
    <rPh sb="0" eb="2">
      <t>セイドウ</t>
    </rPh>
    <rPh sb="5" eb="8">
      <t>キテイチ</t>
    </rPh>
    <phoneticPr fontId="2"/>
  </si>
  <si>
    <t>変化量規定値：</t>
    <rPh sb="0" eb="3">
      <t>ヘンカリョウ</t>
    </rPh>
    <rPh sb="3" eb="6">
      <t>キテイチ</t>
    </rPh>
    <phoneticPr fontId="2"/>
  </si>
  <si>
    <t>作動時間規定値：</t>
    <rPh sb="0" eb="4">
      <t>サドウジカン</t>
    </rPh>
    <rPh sb="4" eb="7">
      <t>キテイチ</t>
    </rPh>
    <phoneticPr fontId="2"/>
  </si>
  <si>
    <t>型式規定値</t>
    <rPh sb="0" eb="2">
      <t>カタシキ</t>
    </rPh>
    <rPh sb="2" eb="5">
      <t>キテイチ</t>
    </rPh>
    <phoneticPr fontId="2"/>
  </si>
  <si>
    <t>20220AV252/254</t>
    <phoneticPr fontId="2"/>
  </si>
  <si>
    <t>20220AV452/454</t>
    <phoneticPr fontId="2"/>
  </si>
  <si>
    <t>20220BC303/313</t>
    <phoneticPr fontId="2"/>
  </si>
  <si>
    <t>?</t>
  </si>
  <si>
    <t>ENNNUN-2799</t>
  </si>
  <si>
    <t>ENNNUN-2799</t>
    <phoneticPr fontId="2"/>
  </si>
  <si>
    <t>DBN-2A</t>
    <phoneticPr fontId="2"/>
  </si>
  <si>
    <t>JAA31942BAA</t>
    <phoneticPr fontId="2"/>
  </si>
  <si>
    <t>5.2T</t>
  </si>
  <si>
    <t>5.2T</t>
    <phoneticPr fontId="2"/>
  </si>
  <si>
    <t>20220AT332</t>
  </si>
  <si>
    <t>20220AT332</t>
    <phoneticPr fontId="2"/>
  </si>
  <si>
    <t>UCM2</t>
    <phoneticPr fontId="2"/>
  </si>
  <si>
    <t>UCM1</t>
    <phoneticPr fontId="2"/>
  </si>
  <si>
    <t>規定位置で動作しないこと。</t>
    <rPh sb="0" eb="2">
      <t>キテイ</t>
    </rPh>
    <rPh sb="2" eb="4">
      <t>イチ</t>
    </rPh>
    <rPh sb="5" eb="7">
      <t>ドウサ</t>
    </rPh>
    <phoneticPr fontId="2"/>
  </si>
  <si>
    <t>光電式</t>
    <rPh sb="0" eb="3">
      <t>コウデンシキ</t>
    </rPh>
    <phoneticPr fontId="2"/>
  </si>
  <si>
    <t>±75±15 mm</t>
    <phoneticPr fontId="2"/>
  </si>
  <si>
    <t>±75±10 mm</t>
    <phoneticPr fontId="2"/>
  </si>
  <si>
    <t>磁気誘導式</t>
    <rPh sb="0" eb="2">
      <t>ジキ</t>
    </rPh>
    <rPh sb="2" eb="4">
      <t>ユウドウ</t>
    </rPh>
    <rPh sb="4" eb="5">
      <t>シキ</t>
    </rPh>
    <phoneticPr fontId="2"/>
  </si>
  <si>
    <t>装置タイプ</t>
    <rPh sb="0" eb="2">
      <t>ソウチ</t>
    </rPh>
    <phoneticPr fontId="2"/>
  </si>
  <si>
    <t>規定値 ?</t>
    <rPh sb="0" eb="3">
      <t>キテイチ</t>
    </rPh>
    <phoneticPr fontId="2"/>
  </si>
  <si>
    <t>規定寸法（固定式:675mm又は可動式:790mm)未満であること。</t>
    <rPh sb="0" eb="2">
      <t>キテイ</t>
    </rPh>
    <rPh sb="2" eb="4">
      <t>スンポウ</t>
    </rPh>
    <rPh sb="5" eb="8">
      <t>コテイシキ</t>
    </rPh>
    <rPh sb="14" eb="15">
      <t>マタ</t>
    </rPh>
    <rPh sb="16" eb="19">
      <t>カドウシキ</t>
    </rPh>
    <rPh sb="26" eb="28">
      <t>ミマン</t>
    </rPh>
    <phoneticPr fontId="2"/>
  </si>
  <si>
    <t>BS1：</t>
    <phoneticPr fontId="2"/>
  </si>
  <si>
    <t>BS2：</t>
    <phoneticPr fontId="2"/>
  </si>
  <si>
    <t>BS1</t>
    <phoneticPr fontId="2"/>
  </si>
  <si>
    <t>BS2</t>
    <phoneticPr fontId="2"/>
  </si>
  <si>
    <t>主たるﾌﾞﾚｰｷの電源を遮断し、ﾌﾞﾚｰｷｺｲﾙ電源遮断からﾌﾞﾚｰｷパッドの動作感知装置作動までの時間を測定する。また、前回検査時からの変化量を確認する。（変化量がﾏｲﾅｽの時は変化なしとする。）続いて、補助ﾌﾞﾚｰｷにつき同様の確認を行う。</t>
    <rPh sb="0" eb="1">
      <t>シュ</t>
    </rPh>
    <rPh sb="9" eb="11">
      <t>デンゲン</t>
    </rPh>
    <rPh sb="12" eb="14">
      <t>シャダン</t>
    </rPh>
    <rPh sb="24" eb="28">
      <t>デンゲンシャダン</t>
    </rPh>
    <rPh sb="39" eb="41">
      <t>ドウサ</t>
    </rPh>
    <phoneticPr fontId="2"/>
  </si>
  <si>
    <t>測定値が『規定値-前回からの変化量』を超えること。（要重点点検）</t>
  </si>
  <si>
    <t>測定値が『規定値＋前回からの変化量』未満であること（要重点点検）</t>
    <phoneticPr fontId="2"/>
  </si>
  <si>
    <t>測定値が規定値未満であること。または、変化量が規定値を超えること。（要是正）</t>
    <rPh sb="0" eb="3">
      <t>ソクテイチ</t>
    </rPh>
    <rPh sb="4" eb="7">
      <t>キテイチ</t>
    </rPh>
    <rPh sb="7" eb="9">
      <t>ミマン</t>
    </rPh>
    <rPh sb="19" eb="22">
      <t>ヘンカリョウ</t>
    </rPh>
    <rPh sb="23" eb="26">
      <t>キテイチ</t>
    </rPh>
    <rPh sb="27" eb="28">
      <t>コ</t>
    </rPh>
    <rPh sb="34" eb="37">
      <t>ヨウゼセイ</t>
    </rPh>
    <phoneticPr fontId="2"/>
  </si>
  <si>
    <t>プログラム型式</t>
    <rPh sb="5" eb="7">
      <t>カタシキ</t>
    </rPh>
    <phoneticPr fontId="2"/>
  </si>
  <si>
    <t>発行 :令和　6 年　8 月　1 日Ver.1</t>
    <rPh sb="4" eb="5">
      <t>レイ</t>
    </rPh>
    <rPh sb="5" eb="6">
      <t>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</si>
</sst>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.0_ "/>
    <numFmt numFmtId="177" formatCode="0.00_ "/>
    <numFmt numFmtId="178" formatCode="#,##0_ "/>
    <numFmt numFmtId="179" formatCode="0_ "/>
  </numFmts>
  <fonts count="23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0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9"/>
      <name val="ＭＳ Ｐゴシック"/>
      <family val="3"/>
      <charset val="128"/>
    </font>
    <font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u/>
      <sz val="16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b/>
      <sz val="9"/>
      <color indexed="81"/>
      <name val="MS P ゴシック"/>
      <family val="3"/>
      <charset val="128"/>
    </font>
    <font>
      <sz val="9"/>
      <color indexed="81"/>
      <name val="MS P ゴシック"/>
      <family val="3"/>
      <charset val="128"/>
    </font>
    <font>
      <sz val="9"/>
      <color rgb="FFFF000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9"/>
      <color theme="0"/>
      <name val="ＭＳ Ｐゴシック"/>
      <family val="3"/>
      <charset val="128"/>
    </font>
    <font>
      <sz val="9"/>
      <color theme="1"/>
      <name val="Meiryo UI"/>
      <family val="3"/>
      <charset val="128"/>
    </font>
    <font>
      <u/>
      <sz val="9"/>
      <color theme="1"/>
      <name val="ＭＳ Ｐゴシック"/>
      <family val="3"/>
      <charset val="128"/>
    </font>
    <font>
      <sz val="9.5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5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725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1" fillId="0" borderId="0" xfId="0" applyFont="1" applyBorder="1">
      <alignment vertical="center"/>
    </xf>
    <xf numFmtId="0" fontId="5" fillId="0" borderId="0" xfId="0" applyFont="1" applyBorder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5" fillId="0" borderId="5" xfId="0" applyFont="1" applyFill="1" applyBorder="1" applyAlignment="1">
      <alignment horizontal="left" vertical="center" wrapText="1"/>
    </xf>
    <xf numFmtId="0" fontId="5" fillId="0" borderId="0" xfId="0" applyFont="1">
      <alignment vertical="center"/>
    </xf>
    <xf numFmtId="0" fontId="5" fillId="0" borderId="0" xfId="0" applyFont="1" applyBorder="1" applyAlignment="1"/>
    <xf numFmtId="0" fontId="0" fillId="0" borderId="0" xfId="0" applyBorder="1" applyAlignment="1">
      <alignment horizontal="left" vertical="center" wrapText="1" shrinkToFit="1"/>
    </xf>
    <xf numFmtId="177" fontId="0" fillId="2" borderId="0" xfId="0" applyNumberFormat="1" applyFill="1" applyBorder="1" applyAlignment="1" applyProtection="1">
      <alignment horizontal="center" vertical="center" shrinkToFit="1"/>
      <protection locked="0"/>
    </xf>
    <xf numFmtId="0" fontId="5" fillId="0" borderId="5" xfId="0" applyFont="1" applyFill="1" applyBorder="1" applyAlignment="1">
      <alignment vertical="center" wrapText="1"/>
    </xf>
    <xf numFmtId="0" fontId="16" fillId="0" borderId="0" xfId="0" applyFont="1">
      <alignment vertical="center"/>
    </xf>
    <xf numFmtId="0" fontId="16" fillId="0" borderId="48" xfId="0" applyFont="1" applyBorder="1">
      <alignment vertical="center"/>
    </xf>
    <xf numFmtId="0" fontId="15" fillId="0" borderId="48" xfId="0" applyFont="1" applyBorder="1">
      <alignment vertical="center"/>
    </xf>
    <xf numFmtId="3" fontId="16" fillId="0" borderId="48" xfId="0" applyNumberFormat="1" applyFont="1" applyBorder="1">
      <alignment vertical="center"/>
    </xf>
    <xf numFmtId="0" fontId="15" fillId="0" borderId="0" xfId="0" applyFont="1">
      <alignment vertical="center"/>
    </xf>
    <xf numFmtId="0" fontId="16" fillId="0" borderId="0" xfId="0" applyFont="1" applyBorder="1">
      <alignment vertical="center"/>
    </xf>
    <xf numFmtId="0" fontId="15" fillId="0" borderId="0" xfId="0" applyFont="1" applyFill="1" applyBorder="1" applyAlignment="1">
      <alignment horizontal="left" vertical="center" wrapText="1"/>
    </xf>
    <xf numFmtId="0" fontId="15" fillId="0" borderId="0" xfId="0" applyFont="1" applyFill="1" applyBorder="1" applyAlignment="1">
      <alignment vertical="center" wrapText="1"/>
    </xf>
    <xf numFmtId="0" fontId="15" fillId="0" borderId="0" xfId="0" applyFont="1" applyAlignment="1">
      <alignment vertical="center" wrapText="1"/>
    </xf>
    <xf numFmtId="0" fontId="17" fillId="0" borderId="48" xfId="0" applyFont="1" applyBorder="1">
      <alignment vertical="center"/>
    </xf>
    <xf numFmtId="3" fontId="17" fillId="0" borderId="48" xfId="0" applyNumberFormat="1" applyFont="1" applyBorder="1">
      <alignment vertical="center"/>
    </xf>
    <xf numFmtId="0" fontId="18" fillId="0" borderId="48" xfId="0" applyFont="1" applyBorder="1">
      <alignment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5" fillId="0" borderId="0" xfId="0" applyFont="1" applyFill="1" applyBorder="1" applyAlignment="1">
      <alignment horizontal="left" vertical="center" wrapText="1"/>
    </xf>
    <xf numFmtId="0" fontId="18" fillId="0" borderId="0" xfId="0" applyFont="1">
      <alignment vertical="center"/>
    </xf>
    <xf numFmtId="0" fontId="17" fillId="0" borderId="0" xfId="0" applyFont="1">
      <alignment vertical="center"/>
    </xf>
    <xf numFmtId="0" fontId="5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/>
    </xf>
    <xf numFmtId="0" fontId="5" fillId="0" borderId="0" xfId="0" applyFont="1" applyBorder="1" applyAlignment="1">
      <alignment horizontal="center" vertical="center"/>
    </xf>
    <xf numFmtId="177" fontId="0" fillId="0" borderId="0" xfId="0" applyNumberFormat="1" applyBorder="1" applyAlignment="1">
      <alignment horizontal="center" vertical="center"/>
    </xf>
    <xf numFmtId="177" fontId="0" fillId="2" borderId="0" xfId="0" applyNumberFormat="1" applyFill="1" applyBorder="1" applyAlignment="1" applyProtection="1">
      <alignment horizontal="center" vertical="center"/>
      <protection locked="0"/>
    </xf>
    <xf numFmtId="0" fontId="0" fillId="0" borderId="0" xfId="0" applyBorder="1" applyAlignment="1">
      <alignment horizontal="center" vertical="center"/>
    </xf>
    <xf numFmtId="176" fontId="0" fillId="0" borderId="0" xfId="0" applyNumberForma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left"/>
    </xf>
    <xf numFmtId="0" fontId="5" fillId="0" borderId="0" xfId="0" applyFont="1" applyBorder="1" applyAlignment="1">
      <alignment horizontal="left" vertical="center"/>
    </xf>
    <xf numFmtId="0" fontId="16" fillId="0" borderId="40" xfId="0" applyFont="1" applyBorder="1">
      <alignment vertical="center"/>
    </xf>
    <xf numFmtId="0" fontId="16" fillId="0" borderId="51" xfId="0" applyFont="1" applyBorder="1">
      <alignment vertical="center"/>
    </xf>
    <xf numFmtId="0" fontId="16" fillId="0" borderId="1" xfId="0" applyFont="1" applyBorder="1">
      <alignment vertical="center"/>
    </xf>
    <xf numFmtId="0" fontId="16" fillId="0" borderId="2" xfId="0" applyFont="1" applyBorder="1">
      <alignment vertical="center"/>
    </xf>
    <xf numFmtId="178" fontId="18" fillId="0" borderId="48" xfId="0" applyNumberFormat="1" applyFont="1" applyBorder="1">
      <alignment vertical="center"/>
    </xf>
    <xf numFmtId="0" fontId="18" fillId="0" borderId="48" xfId="0" applyFont="1" applyFill="1" applyBorder="1" applyAlignment="1">
      <alignment vertical="center" wrapText="1"/>
    </xf>
    <xf numFmtId="178" fontId="18" fillId="0" borderId="48" xfId="0" applyNumberFormat="1" applyFont="1" applyFill="1" applyBorder="1" applyAlignment="1">
      <alignment vertical="center" wrapText="1"/>
    </xf>
    <xf numFmtId="0" fontId="18" fillId="0" borderId="49" xfId="0" applyFont="1" applyBorder="1">
      <alignment vertical="center"/>
    </xf>
    <xf numFmtId="0" fontId="18" fillId="0" borderId="51" xfId="0" applyFont="1" applyBorder="1">
      <alignment vertical="center"/>
    </xf>
    <xf numFmtId="0" fontId="18" fillId="0" borderId="0" xfId="0" applyFont="1" applyBorder="1">
      <alignment vertical="center"/>
    </xf>
    <xf numFmtId="0" fontId="18" fillId="0" borderId="5" xfId="0" applyFont="1" applyBorder="1">
      <alignment vertical="center"/>
    </xf>
    <xf numFmtId="0" fontId="18" fillId="0" borderId="7" xfId="0" applyFont="1" applyBorder="1">
      <alignment vertical="center"/>
    </xf>
    <xf numFmtId="0" fontId="18" fillId="0" borderId="1" xfId="0" applyFont="1" applyBorder="1">
      <alignment vertical="center"/>
    </xf>
    <xf numFmtId="0" fontId="18" fillId="0" borderId="49" xfId="0" applyFont="1" applyFill="1" applyBorder="1" applyAlignment="1">
      <alignment vertical="center" wrapText="1"/>
    </xf>
    <xf numFmtId="0" fontId="18" fillId="0" borderId="38" xfId="0" applyFont="1" applyBorder="1">
      <alignment vertical="center"/>
    </xf>
    <xf numFmtId="0" fontId="18" fillId="0" borderId="40" xfId="0" applyFont="1" applyBorder="1">
      <alignment vertical="center"/>
    </xf>
    <xf numFmtId="0" fontId="18" fillId="0" borderId="2" xfId="0" applyFont="1" applyBorder="1">
      <alignment vertical="center"/>
    </xf>
    <xf numFmtId="0" fontId="18" fillId="0" borderId="48" xfId="0" applyFont="1" applyFill="1" applyBorder="1" applyAlignment="1">
      <alignment horizontal="left" vertical="center" wrapText="1"/>
    </xf>
    <xf numFmtId="178" fontId="18" fillId="0" borderId="48" xfId="0" applyNumberFormat="1" applyFont="1" applyFill="1" applyBorder="1" applyAlignment="1">
      <alignment horizontal="left" vertical="center" wrapText="1"/>
    </xf>
    <xf numFmtId="0" fontId="18" fillId="0" borderId="50" xfId="0" applyFont="1" applyBorder="1">
      <alignment vertical="center"/>
    </xf>
    <xf numFmtId="0" fontId="18" fillId="0" borderId="48" xfId="0" applyFont="1" applyBorder="1" applyAlignment="1">
      <alignment horizontal="center" vertical="center"/>
    </xf>
    <xf numFmtId="49" fontId="16" fillId="0" borderId="0" xfId="0" applyNumberFormat="1" applyFont="1">
      <alignment vertical="center"/>
    </xf>
    <xf numFmtId="0" fontId="5" fillId="0" borderId="48" xfId="0" applyFont="1" applyBorder="1">
      <alignment vertical="center"/>
    </xf>
    <xf numFmtId="0" fontId="20" fillId="0" borderId="48" xfId="0" applyFont="1" applyBorder="1">
      <alignment vertical="center"/>
    </xf>
    <xf numFmtId="49" fontId="17" fillId="0" borderId="48" xfId="0" applyNumberFormat="1" applyFont="1" applyBorder="1">
      <alignment vertical="center"/>
    </xf>
    <xf numFmtId="0" fontId="5" fillId="3" borderId="48" xfId="0" applyFont="1" applyFill="1" applyBorder="1">
      <alignment vertical="center"/>
    </xf>
    <xf numFmtId="0" fontId="0" fillId="0" borderId="0" xfId="0" applyBorder="1">
      <alignment vertical="center"/>
    </xf>
    <xf numFmtId="0" fontId="0" fillId="0" borderId="0" xfId="0" applyBorder="1" applyAlignment="1">
      <alignment vertical="center"/>
    </xf>
    <xf numFmtId="0" fontId="8" fillId="0" borderId="0" xfId="0" applyFont="1" applyBorder="1" applyAlignment="1">
      <alignment wrapText="1"/>
    </xf>
    <xf numFmtId="0" fontId="8" fillId="0" borderId="0" xfId="0" applyFont="1" applyBorder="1" applyAlignment="1"/>
    <xf numFmtId="0" fontId="0" fillId="0" borderId="0" xfId="0" applyBorder="1" applyAlignment="1"/>
    <xf numFmtId="0" fontId="1" fillId="0" borderId="0" xfId="0" applyFont="1" applyBorder="1" applyAlignment="1"/>
    <xf numFmtId="0" fontId="5" fillId="0" borderId="0" xfId="0" applyFont="1" applyBorder="1" applyAlignment="1">
      <alignment horizontal="center" vertical="center" shrinkToFit="1"/>
    </xf>
    <xf numFmtId="0" fontId="10" fillId="0" borderId="0" xfId="0" applyFont="1" applyBorder="1">
      <alignment vertical="center"/>
    </xf>
    <xf numFmtId="0" fontId="0" fillId="0" borderId="0" xfId="0" applyBorder="1" applyAlignment="1">
      <alignment horizontal="left" vertical="center"/>
    </xf>
    <xf numFmtId="0" fontId="0" fillId="0" borderId="0" xfId="0" applyBorder="1" applyAlignment="1">
      <alignment horizontal="center" vertical="center" textRotation="255"/>
    </xf>
    <xf numFmtId="176" fontId="1" fillId="0" borderId="0" xfId="0" applyNumberFormat="1" applyFont="1" applyBorder="1" applyAlignment="1">
      <alignment horizontal="left" vertical="center"/>
    </xf>
    <xf numFmtId="176" fontId="1" fillId="2" borderId="0" xfId="0" applyNumberFormat="1" applyFont="1" applyFill="1" applyBorder="1" applyAlignment="1" applyProtection="1">
      <alignment horizontal="left" vertical="center"/>
      <protection locked="0"/>
    </xf>
    <xf numFmtId="177" fontId="5" fillId="0" borderId="0" xfId="0" applyNumberFormat="1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Alignment="1" applyProtection="1">
      <alignment horizontal="center" vertical="center"/>
    </xf>
    <xf numFmtId="177" fontId="5" fillId="2" borderId="0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 textRotation="255" shrinkToFit="1"/>
    </xf>
    <xf numFmtId="0" fontId="0" fillId="2" borderId="0" xfId="0" applyFont="1" applyFill="1" applyBorder="1" applyAlignment="1" applyProtection="1">
      <alignment horizontal="center" vertical="center"/>
      <protection locked="0"/>
    </xf>
    <xf numFmtId="0" fontId="8" fillId="0" borderId="0" xfId="0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0" fontId="3" fillId="0" borderId="0" xfId="0" applyFont="1" applyFill="1" applyProtection="1">
      <alignment vertical="center"/>
      <protection hidden="1"/>
    </xf>
    <xf numFmtId="0" fontId="1" fillId="0" borderId="0" xfId="0" applyFont="1" applyFill="1" applyProtection="1">
      <alignment vertical="center"/>
      <protection hidden="1"/>
    </xf>
    <xf numFmtId="0" fontId="4" fillId="0" borderId="0" xfId="0" applyFont="1" applyFill="1" applyProtection="1">
      <alignment vertical="center"/>
      <protection hidden="1"/>
    </xf>
    <xf numFmtId="0" fontId="4" fillId="0" borderId="0" xfId="0" applyFont="1" applyFill="1" applyAlignment="1" applyProtection="1">
      <alignment vertical="center"/>
      <protection hidden="1"/>
    </xf>
    <xf numFmtId="0" fontId="1" fillId="0" borderId="0" xfId="0" applyFon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protection locked="0" hidden="1"/>
    </xf>
    <xf numFmtId="0" fontId="1" fillId="0" borderId="0" xfId="0" applyFont="1" applyProtection="1">
      <alignment vertical="center"/>
      <protection hidden="1"/>
    </xf>
    <xf numFmtId="0" fontId="1" fillId="0" borderId="0" xfId="0" applyFont="1" applyFill="1" applyAlignment="1" applyProtection="1">
      <alignment wrapText="1"/>
      <protection locked="0" hidden="1"/>
    </xf>
    <xf numFmtId="0" fontId="1" fillId="0" borderId="0" xfId="0" applyFont="1" applyAlignment="1" applyProtection="1">
      <protection hidden="1"/>
    </xf>
    <xf numFmtId="0" fontId="5" fillId="0" borderId="0" xfId="0" applyFont="1" applyBorder="1" applyAlignment="1" applyProtection="1">
      <protection hidden="1"/>
    </xf>
    <xf numFmtId="0" fontId="5" fillId="0" borderId="0" xfId="0" applyFont="1" applyAlignment="1" applyProtection="1">
      <protection hidden="1"/>
    </xf>
    <xf numFmtId="0" fontId="0" fillId="0" borderId="0" xfId="0" applyProtection="1">
      <alignment vertical="center"/>
      <protection hidden="1"/>
    </xf>
    <xf numFmtId="0" fontId="5" fillId="0" borderId="0" xfId="0" applyFont="1" applyProtection="1">
      <alignment vertical="center"/>
      <protection hidden="1"/>
    </xf>
    <xf numFmtId="0" fontId="0" fillId="0" borderId="1" xfId="0" applyFont="1" applyFill="1" applyBorder="1" applyAlignment="1" applyProtection="1">
      <alignment vertical="center"/>
      <protection hidden="1"/>
    </xf>
    <xf numFmtId="0" fontId="0" fillId="0" borderId="1" xfId="0" applyFont="1" applyFill="1" applyBorder="1" applyAlignment="1" applyProtection="1">
      <alignment horizontal="right" vertical="center"/>
      <protection hidden="1"/>
    </xf>
    <xf numFmtId="0" fontId="5" fillId="0" borderId="2" xfId="0" applyFont="1" applyBorder="1" applyAlignment="1" applyProtection="1">
      <alignment vertical="center"/>
      <protection locked="0" hidden="1"/>
    </xf>
    <xf numFmtId="0" fontId="5" fillId="0" borderId="2" xfId="0" applyFont="1" applyBorder="1" applyProtection="1">
      <alignment vertical="center"/>
      <protection locked="0" hidden="1"/>
    </xf>
    <xf numFmtId="0" fontId="5" fillId="0" borderId="0" xfId="0" applyFont="1" applyBorder="1" applyAlignment="1" applyProtection="1">
      <alignment vertical="center"/>
      <protection locked="0" hidden="1"/>
    </xf>
    <xf numFmtId="0" fontId="5" fillId="0" borderId="0" xfId="0" applyFont="1" applyBorder="1" applyProtection="1">
      <alignment vertical="center"/>
      <protection locked="0" hidden="1"/>
    </xf>
    <xf numFmtId="0" fontId="15" fillId="0" borderId="6" xfId="0" applyFont="1" applyBorder="1">
      <alignment vertical="center"/>
    </xf>
    <xf numFmtId="0" fontId="15" fillId="0" borderId="0" xfId="0" applyFont="1" applyBorder="1">
      <alignment vertical="center"/>
    </xf>
    <xf numFmtId="0" fontId="5" fillId="0" borderId="0" xfId="0" applyFont="1" applyAlignment="1" applyProtection="1">
      <alignment horizontal="right"/>
      <protection hidden="1"/>
    </xf>
    <xf numFmtId="0" fontId="5" fillId="0" borderId="0" xfId="0" applyFont="1" applyAlignment="1" applyProtection="1">
      <alignment horizontal="center"/>
      <protection locked="0" hidden="1"/>
    </xf>
    <xf numFmtId="0" fontId="5" fillId="0" borderId="0" xfId="0" applyFont="1" applyAlignment="1" applyProtection="1">
      <alignment horizontal="right"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5" fillId="0" borderId="5" xfId="0" applyFont="1" applyFill="1" applyBorder="1" applyProtection="1">
      <alignment vertical="center"/>
      <protection hidden="1"/>
    </xf>
    <xf numFmtId="0" fontId="5" fillId="0" borderId="0" xfId="0" applyFont="1" applyFill="1" applyProtection="1">
      <alignment vertical="center"/>
      <protection hidden="1"/>
    </xf>
    <xf numFmtId="0" fontId="6" fillId="0" borderId="0" xfId="0" applyFont="1" applyFill="1" applyAlignment="1" applyProtection="1">
      <alignment horizontal="center" vertical="center"/>
      <protection hidden="1"/>
    </xf>
    <xf numFmtId="0" fontId="6" fillId="0" borderId="0" xfId="0" applyFont="1" applyFill="1" applyProtection="1">
      <alignment vertical="center"/>
      <protection hidden="1"/>
    </xf>
    <xf numFmtId="0" fontId="6" fillId="0" borderId="1" xfId="0" applyFont="1" applyFill="1" applyBorder="1" applyProtection="1">
      <alignment vertical="center"/>
      <protection hidden="1"/>
    </xf>
    <xf numFmtId="0" fontId="5" fillId="0" borderId="3" xfId="0" applyFont="1" applyFill="1" applyBorder="1" applyProtection="1">
      <alignment vertical="center"/>
      <protection hidden="1"/>
    </xf>
    <xf numFmtId="0" fontId="5" fillId="0" borderId="2" xfId="0" applyFont="1" applyFill="1" applyBorder="1" applyProtection="1">
      <alignment vertical="center"/>
      <protection hidden="1"/>
    </xf>
    <xf numFmtId="0" fontId="5" fillId="0" borderId="21" xfId="0" applyFont="1" applyFill="1" applyBorder="1" applyProtection="1">
      <alignment vertical="center"/>
      <protection hidden="1"/>
    </xf>
    <xf numFmtId="0" fontId="5" fillId="0" borderId="22" xfId="0" applyFont="1" applyFill="1" applyBorder="1" applyProtection="1">
      <alignment vertical="center"/>
      <protection hidden="1"/>
    </xf>
    <xf numFmtId="0" fontId="5" fillId="0" borderId="7" xfId="0" applyFont="1" applyFill="1" applyBorder="1" applyProtection="1">
      <alignment vertical="center"/>
      <protection hidden="1"/>
    </xf>
    <xf numFmtId="0" fontId="5" fillId="0" borderId="1" xfId="0" applyFont="1" applyFill="1" applyBorder="1" applyProtection="1">
      <alignment vertical="center"/>
      <protection hidden="1"/>
    </xf>
    <xf numFmtId="0" fontId="5" fillId="0" borderId="0" xfId="0" applyFont="1" applyFill="1" applyBorder="1" applyProtection="1">
      <alignment vertical="center"/>
      <protection hidden="1"/>
    </xf>
    <xf numFmtId="0" fontId="5" fillId="0" borderId="0" xfId="0" applyFont="1" applyFill="1" applyBorder="1" applyAlignment="1" applyProtection="1">
      <alignment vertical="center"/>
      <protection hidden="1"/>
    </xf>
    <xf numFmtId="177" fontId="5" fillId="0" borderId="0" xfId="0" applyNumberFormat="1" applyFont="1" applyFill="1" applyBorder="1" applyAlignment="1" applyProtection="1">
      <alignment vertical="center"/>
      <protection hidden="1"/>
    </xf>
    <xf numFmtId="177" fontId="5" fillId="0" borderId="6" xfId="0" applyNumberFormat="1" applyFont="1" applyFill="1" applyBorder="1" applyAlignment="1" applyProtection="1">
      <alignment vertical="center"/>
      <protection hidden="1"/>
    </xf>
    <xf numFmtId="0" fontId="1" fillId="0" borderId="6" xfId="0" applyFont="1" applyFill="1" applyBorder="1" applyProtection="1">
      <alignment vertical="center"/>
      <protection hidden="1"/>
    </xf>
    <xf numFmtId="0" fontId="1" fillId="0" borderId="0" xfId="0" applyFont="1" applyFill="1" applyBorder="1" applyProtection="1">
      <alignment vertical="center"/>
      <protection hidden="1"/>
    </xf>
    <xf numFmtId="0" fontId="1" fillId="0" borderId="1" xfId="0" applyFont="1" applyFill="1" applyBorder="1" applyProtection="1">
      <alignment vertical="center"/>
      <protection hidden="1"/>
    </xf>
    <xf numFmtId="0" fontId="5" fillId="0" borderId="1" xfId="0" applyFont="1" applyFill="1" applyBorder="1" applyAlignment="1" applyProtection="1">
      <alignment vertical="center"/>
      <protection hidden="1"/>
    </xf>
    <xf numFmtId="0" fontId="5" fillId="0" borderId="8" xfId="0" applyFont="1" applyFill="1" applyBorder="1" applyAlignment="1" applyProtection="1">
      <alignment vertical="center"/>
      <protection hidden="1"/>
    </xf>
    <xf numFmtId="0" fontId="5" fillId="0" borderId="2" xfId="0" applyFont="1" applyFill="1" applyBorder="1" applyAlignment="1" applyProtection="1">
      <alignment horizontal="left" vertical="center" wrapText="1"/>
      <protection hidden="1"/>
    </xf>
    <xf numFmtId="0" fontId="5" fillId="0" borderId="4" xfId="0" applyFont="1" applyFill="1" applyBorder="1" applyAlignment="1" applyProtection="1">
      <alignment horizontal="left" vertical="center" wrapText="1"/>
      <protection hidden="1"/>
    </xf>
    <xf numFmtId="179" fontId="5" fillId="0" borderId="1" xfId="0" applyNumberFormat="1" applyFont="1" applyFill="1" applyBorder="1" applyAlignment="1" applyProtection="1">
      <alignment vertical="center"/>
      <protection hidden="1"/>
    </xf>
    <xf numFmtId="0" fontId="5" fillId="0" borderId="0" xfId="0" applyFont="1" applyFill="1" applyBorder="1" applyAlignment="1" applyProtection="1">
      <alignment horizontal="center"/>
      <protection hidden="1"/>
    </xf>
    <xf numFmtId="178" fontId="3" fillId="0" borderId="0" xfId="0" applyNumberFormat="1" applyFont="1" applyFill="1" applyBorder="1" applyAlignment="1" applyProtection="1">
      <alignment horizontal="right"/>
      <protection locked="0" hidden="1"/>
    </xf>
    <xf numFmtId="178" fontId="5" fillId="0" borderId="0" xfId="0" applyNumberFormat="1" applyFont="1" applyFill="1" applyBorder="1" applyAlignment="1" applyProtection="1">
      <alignment horizontal="center"/>
      <protection hidden="1"/>
    </xf>
    <xf numFmtId="0" fontId="5" fillId="0" borderId="7" xfId="0" applyFont="1" applyFill="1" applyBorder="1" applyAlignment="1" applyProtection="1">
      <alignment vertical="center"/>
      <protection hidden="1"/>
    </xf>
    <xf numFmtId="0" fontId="1" fillId="0" borderId="1" xfId="0" applyFont="1" applyFill="1" applyBorder="1" applyAlignment="1" applyProtection="1">
      <alignment vertical="center"/>
      <protection hidden="1"/>
    </xf>
    <xf numFmtId="179" fontId="5" fillId="0" borderId="8" xfId="0" applyNumberFormat="1" applyFont="1" applyFill="1" applyBorder="1" applyAlignment="1" applyProtection="1">
      <alignment vertical="center"/>
      <protection hidden="1"/>
    </xf>
    <xf numFmtId="0" fontId="5" fillId="0" borderId="3" xfId="0" applyFont="1" applyFill="1" applyBorder="1" applyAlignment="1" applyProtection="1">
      <alignment horizontal="left" vertical="center" wrapText="1"/>
      <protection hidden="1"/>
    </xf>
    <xf numFmtId="0" fontId="5" fillId="0" borderId="5" xfId="0" applyFont="1" applyFill="1" applyBorder="1" applyAlignment="1" applyProtection="1">
      <alignment horizontal="center" vertical="center"/>
      <protection hidden="1"/>
    </xf>
    <xf numFmtId="179" fontId="5" fillId="0" borderId="0" xfId="0" applyNumberFormat="1" applyFont="1" applyFill="1" applyBorder="1" applyAlignment="1" applyProtection="1">
      <alignment vertical="center"/>
      <protection hidden="1"/>
    </xf>
    <xf numFmtId="179" fontId="5" fillId="0" borderId="6" xfId="0" applyNumberFormat="1" applyFont="1" applyFill="1" applyBorder="1" applyAlignment="1" applyProtection="1">
      <alignment horizontal="center" vertical="center"/>
      <protection hidden="1"/>
    </xf>
    <xf numFmtId="0" fontId="1" fillId="0" borderId="5" xfId="0" applyFont="1" applyFill="1" applyBorder="1" applyProtection="1">
      <alignment vertical="center"/>
      <protection hidden="1"/>
    </xf>
    <xf numFmtId="178" fontId="3" fillId="0" borderId="2" xfId="0" applyNumberFormat="1" applyFont="1" applyFill="1" applyBorder="1" applyAlignment="1" applyProtection="1">
      <alignment horizontal="right"/>
      <protection locked="0" hidden="1"/>
    </xf>
    <xf numFmtId="178" fontId="3" fillId="0" borderId="1" xfId="0" applyNumberFormat="1" applyFont="1" applyFill="1" applyBorder="1" applyAlignment="1" applyProtection="1">
      <alignment horizontal="right"/>
      <protection locked="0" hidden="1"/>
    </xf>
    <xf numFmtId="178" fontId="5" fillId="0" borderId="1" xfId="0" applyNumberFormat="1" applyFont="1" applyFill="1" applyBorder="1" applyAlignment="1" applyProtection="1">
      <alignment horizontal="center"/>
      <protection hidden="1"/>
    </xf>
    <xf numFmtId="0" fontId="5" fillId="0" borderId="5" xfId="0" applyFont="1" applyFill="1" applyBorder="1" applyAlignment="1" applyProtection="1">
      <alignment vertical="center"/>
      <protection hidden="1"/>
    </xf>
    <xf numFmtId="0" fontId="5" fillId="0" borderId="5" xfId="0" applyFont="1" applyFill="1" applyBorder="1" applyAlignment="1" applyProtection="1">
      <protection hidden="1"/>
    </xf>
    <xf numFmtId="0" fontId="5" fillId="0" borderId="5" xfId="0" applyFont="1" applyFill="1" applyBorder="1" applyAlignment="1" applyProtection="1">
      <alignment vertical="top"/>
      <protection hidden="1"/>
    </xf>
    <xf numFmtId="0" fontId="5" fillId="0" borderId="3" xfId="0" applyFont="1" applyFill="1" applyBorder="1" applyAlignment="1" applyProtection="1">
      <alignment vertical="top"/>
      <protection hidden="1"/>
    </xf>
    <xf numFmtId="0" fontId="5" fillId="0" borderId="2" xfId="0" applyFont="1" applyFill="1" applyBorder="1" applyAlignment="1" applyProtection="1">
      <alignment vertical="top"/>
      <protection hidden="1"/>
    </xf>
    <xf numFmtId="0" fontId="5" fillId="0" borderId="4" xfId="0" applyFont="1" applyFill="1" applyBorder="1" applyAlignment="1" applyProtection="1">
      <alignment vertical="top"/>
      <protection hidden="1"/>
    </xf>
    <xf numFmtId="0" fontId="5" fillId="0" borderId="0" xfId="0" applyFont="1" applyFill="1" applyBorder="1" applyAlignment="1" applyProtection="1">
      <alignment vertical="top" wrapText="1"/>
      <protection hidden="1"/>
    </xf>
    <xf numFmtId="0" fontId="5" fillId="0" borderId="0" xfId="0" applyFont="1" applyFill="1" applyAlignment="1" applyProtection="1">
      <alignment vertical="top"/>
      <protection hidden="1"/>
    </xf>
    <xf numFmtId="0" fontId="5" fillId="0" borderId="0" xfId="0" applyFont="1" applyFill="1" applyAlignment="1" applyProtection="1">
      <alignment vertical="top" wrapText="1"/>
      <protection hidden="1"/>
    </xf>
    <xf numFmtId="0" fontId="5" fillId="0" borderId="7" xfId="0" applyFont="1" applyFill="1" applyBorder="1" applyAlignment="1" applyProtection="1">
      <alignment vertical="top" wrapText="1"/>
      <protection hidden="1"/>
    </xf>
    <xf numFmtId="0" fontId="5" fillId="0" borderId="1" xfId="0" applyFont="1" applyFill="1" applyBorder="1" applyAlignment="1" applyProtection="1">
      <alignment vertical="top" wrapText="1"/>
      <protection hidden="1"/>
    </xf>
    <xf numFmtId="0" fontId="5" fillId="0" borderId="7" xfId="0" applyFont="1" applyFill="1" applyBorder="1" applyAlignment="1" applyProtection="1">
      <alignment vertical="top"/>
      <protection hidden="1"/>
    </xf>
    <xf numFmtId="0" fontId="5" fillId="0" borderId="1" xfId="0" applyFont="1" applyFill="1" applyBorder="1" applyAlignment="1" applyProtection="1">
      <alignment vertical="top"/>
      <protection hidden="1"/>
    </xf>
    <xf numFmtId="0" fontId="5" fillId="0" borderId="3" xfId="0" applyFont="1" applyFill="1" applyBorder="1" applyAlignment="1" applyProtection="1">
      <protection hidden="1"/>
    </xf>
    <xf numFmtId="0" fontId="5" fillId="0" borderId="2" xfId="0" applyFont="1" applyFill="1" applyBorder="1" applyAlignment="1" applyProtection="1">
      <protection hidden="1"/>
    </xf>
    <xf numFmtId="0" fontId="5" fillId="0" borderId="4" xfId="0" applyFont="1" applyFill="1" applyBorder="1" applyAlignment="1" applyProtection="1">
      <protection hidden="1"/>
    </xf>
    <xf numFmtId="0" fontId="5" fillId="0" borderId="5" xfId="0" applyFont="1" applyFill="1" applyBorder="1" applyAlignment="1" applyProtection="1">
      <alignment horizontal="center"/>
      <protection hidden="1"/>
    </xf>
    <xf numFmtId="0" fontId="5" fillId="0" borderId="0" xfId="0" applyFont="1" applyFill="1" applyBorder="1" applyAlignment="1" applyProtection="1">
      <protection hidden="1"/>
    </xf>
    <xf numFmtId="0" fontId="5" fillId="0" borderId="6" xfId="0" applyFont="1" applyFill="1" applyBorder="1" applyAlignment="1" applyProtection="1">
      <protection hidden="1"/>
    </xf>
    <xf numFmtId="0" fontId="5" fillId="0" borderId="7" xfId="0" applyFont="1" applyFill="1" applyBorder="1" applyAlignment="1" applyProtection="1">
      <protection hidden="1"/>
    </xf>
    <xf numFmtId="0" fontId="5" fillId="0" borderId="1" xfId="0" applyFont="1" applyFill="1" applyBorder="1" applyAlignment="1" applyProtection="1">
      <protection hidden="1"/>
    </xf>
    <xf numFmtId="0" fontId="5" fillId="0" borderId="8" xfId="0" applyFont="1" applyFill="1" applyBorder="1" applyAlignment="1" applyProtection="1">
      <protection hidden="1"/>
    </xf>
    <xf numFmtId="0" fontId="1" fillId="0" borderId="3" xfId="0" applyFont="1" applyFill="1" applyBorder="1" applyAlignment="1" applyProtection="1">
      <alignment vertical="center"/>
      <protection hidden="1"/>
    </xf>
    <xf numFmtId="0" fontId="1" fillId="0" borderId="5" xfId="0" applyFont="1" applyFill="1" applyBorder="1" applyAlignment="1" applyProtection="1">
      <alignment vertical="center"/>
      <protection hidden="1"/>
    </xf>
    <xf numFmtId="0" fontId="6" fillId="0" borderId="7" xfId="0" applyFont="1" applyFill="1" applyBorder="1" applyAlignment="1" applyProtection="1">
      <alignment horizontal="center" vertical="center"/>
      <protection hidden="1"/>
    </xf>
    <xf numFmtId="0" fontId="6" fillId="0" borderId="1" xfId="0" applyFont="1" applyFill="1" applyBorder="1" applyAlignment="1" applyProtection="1">
      <alignment horizontal="center" vertical="center"/>
      <protection hidden="1"/>
    </xf>
    <xf numFmtId="0" fontId="6" fillId="0" borderId="38" xfId="0" applyFont="1" applyFill="1" applyBorder="1" applyAlignment="1" applyProtection="1">
      <alignment horizontal="center" vertical="center"/>
      <protection hidden="1"/>
    </xf>
    <xf numFmtId="0" fontId="1" fillId="0" borderId="8" xfId="0" applyFont="1" applyFill="1" applyBorder="1" applyProtection="1">
      <alignment vertical="center"/>
      <protection hidden="1"/>
    </xf>
    <xf numFmtId="0" fontId="5" fillId="0" borderId="1" xfId="0" applyFont="1" applyFill="1" applyBorder="1" applyAlignment="1" applyProtection="1">
      <alignment horizontal="center" vertical="center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5" fillId="0" borderId="6" xfId="0" applyFont="1" applyFill="1" applyBorder="1" applyAlignment="1" applyProtection="1">
      <alignment vertical="center" wrapText="1"/>
      <protection hidden="1"/>
    </xf>
    <xf numFmtId="0" fontId="5" fillId="0" borderId="0" xfId="0" applyFont="1" applyFill="1" applyAlignment="1" applyProtection="1">
      <alignment horizontal="center" vertical="center"/>
      <protection hidden="1"/>
    </xf>
    <xf numFmtId="0" fontId="5" fillId="0" borderId="8" xfId="0" applyFont="1" applyFill="1" applyBorder="1" applyAlignment="1" applyProtection="1">
      <alignment vertical="center" wrapText="1"/>
      <protection hidden="1"/>
    </xf>
    <xf numFmtId="0" fontId="1" fillId="0" borderId="3" xfId="0" applyFont="1" applyFill="1" applyBorder="1" applyProtection="1">
      <alignment vertical="center"/>
      <protection hidden="1"/>
    </xf>
    <xf numFmtId="0" fontId="1" fillId="0" borderId="2" xfId="0" applyFont="1" applyFill="1" applyBorder="1" applyProtection="1">
      <alignment vertical="center"/>
      <protection hidden="1"/>
    </xf>
    <xf numFmtId="0" fontId="1" fillId="0" borderId="21" xfId="0" applyFont="1" applyFill="1" applyBorder="1" applyProtection="1">
      <alignment vertical="center"/>
      <protection hidden="1"/>
    </xf>
    <xf numFmtId="0" fontId="1" fillId="0" borderId="22" xfId="0" applyFont="1" applyFill="1" applyBorder="1" applyProtection="1">
      <alignment vertical="center"/>
      <protection hidden="1"/>
    </xf>
    <xf numFmtId="0" fontId="5" fillId="0" borderId="0" xfId="0" applyFont="1" applyFill="1" applyAlignment="1" applyProtection="1">
      <alignment horizontal="center"/>
      <protection hidden="1"/>
    </xf>
    <xf numFmtId="0" fontId="5" fillId="0" borderId="0" xfId="0" applyFont="1" applyFill="1" applyAlignment="1" applyProtection="1">
      <protection hidden="1"/>
    </xf>
    <xf numFmtId="0" fontId="1" fillId="0" borderId="7" xfId="0" applyFont="1" applyFill="1" applyBorder="1" applyProtection="1">
      <alignment vertical="center"/>
      <protection hidden="1"/>
    </xf>
    <xf numFmtId="0" fontId="21" fillId="0" borderId="48" xfId="0" applyFont="1" applyBorder="1">
      <alignment vertical="center"/>
    </xf>
    <xf numFmtId="3" fontId="16" fillId="2" borderId="48" xfId="0" applyNumberFormat="1" applyFont="1" applyFill="1" applyBorder="1">
      <alignment vertical="center"/>
    </xf>
    <xf numFmtId="0" fontId="5" fillId="0" borderId="0" xfId="0" applyFont="1" applyFill="1" applyBorder="1" applyAlignment="1" applyProtection="1">
      <alignment horizontal="center" vertical="center"/>
      <protection hidden="1"/>
    </xf>
    <xf numFmtId="0" fontId="5" fillId="0" borderId="5" xfId="0" applyFont="1" applyFill="1" applyBorder="1" applyAlignment="1" applyProtection="1">
      <alignment horizontal="center" vertical="center"/>
      <protection hidden="1"/>
    </xf>
    <xf numFmtId="179" fontId="5" fillId="0" borderId="0" xfId="0" applyNumberFormat="1" applyFont="1" applyFill="1" applyBorder="1" applyAlignment="1" applyProtection="1">
      <alignment horizontal="center" vertical="center"/>
      <protection hidden="1"/>
    </xf>
    <xf numFmtId="178" fontId="5" fillId="0" borderId="0" xfId="0" applyNumberFormat="1" applyFont="1" applyFill="1" applyBorder="1" applyAlignment="1" applyProtection="1">
      <alignment horizontal="center"/>
      <protection hidden="1"/>
    </xf>
    <xf numFmtId="0" fontId="5" fillId="0" borderId="6" xfId="0" applyFont="1" applyFill="1" applyBorder="1" applyAlignment="1" applyProtection="1">
      <alignment vertical="center"/>
      <protection hidden="1"/>
    </xf>
    <xf numFmtId="0" fontId="1" fillId="0" borderId="0" xfId="0" applyFont="1" applyFill="1" applyBorder="1" applyAlignment="1" applyProtection="1">
      <alignment horizontal="center" vertical="center"/>
      <protection hidden="1"/>
    </xf>
    <xf numFmtId="0" fontId="5" fillId="0" borderId="38" xfId="0" applyFont="1" applyFill="1" applyBorder="1" applyAlignment="1" applyProtection="1">
      <alignment vertical="center"/>
      <protection hidden="1"/>
    </xf>
    <xf numFmtId="0" fontId="5" fillId="0" borderId="0" xfId="0" applyFont="1" applyFill="1" applyBorder="1" applyAlignment="1" applyProtection="1">
      <alignment vertical="center" shrinkToFit="1"/>
      <protection hidden="1"/>
    </xf>
    <xf numFmtId="177" fontId="5" fillId="0" borderId="0" xfId="0" applyNumberFormat="1" applyFont="1" applyFill="1" applyBorder="1" applyAlignment="1" applyProtection="1">
      <alignment vertical="center" shrinkToFit="1"/>
      <protection hidden="1"/>
    </xf>
    <xf numFmtId="0" fontId="1" fillId="0" borderId="0" xfId="0" applyFont="1" applyFill="1" applyAlignment="1" applyProtection="1">
      <alignment vertical="center" shrinkToFit="1"/>
      <protection hidden="1"/>
    </xf>
    <xf numFmtId="0" fontId="22" fillId="0" borderId="2" xfId="0" applyFont="1" applyBorder="1" applyAlignment="1" applyProtection="1">
      <alignment horizontal="left"/>
      <protection hidden="1"/>
    </xf>
    <xf numFmtId="0" fontId="5" fillId="0" borderId="2" xfId="0" applyFont="1" applyBorder="1" applyAlignment="1" applyProtection="1">
      <alignment horizontal="right"/>
      <protection hidden="1"/>
    </xf>
    <xf numFmtId="0" fontId="5" fillId="0" borderId="2" xfId="0" applyFont="1" applyBorder="1" applyAlignment="1" applyProtection="1">
      <alignment horizontal="center"/>
      <protection locked="0" hidden="1"/>
    </xf>
    <xf numFmtId="0" fontId="5" fillId="0" borderId="2" xfId="0" applyFont="1" applyBorder="1" applyAlignment="1" applyProtection="1">
      <alignment horizontal="right"/>
      <protection locked="0" hidden="1"/>
    </xf>
    <xf numFmtId="0" fontId="1" fillId="0" borderId="2" xfId="0" applyFont="1" applyFill="1" applyBorder="1" applyAlignment="1" applyProtection="1">
      <alignment horizontal="center" wrapText="1"/>
      <protection locked="0"/>
    </xf>
    <xf numFmtId="0" fontId="1" fillId="0" borderId="0" xfId="0" applyFont="1" applyFill="1" applyAlignment="1" applyProtection="1">
      <alignment wrapText="1"/>
      <protection locked="0" hidden="1"/>
    </xf>
    <xf numFmtId="0" fontId="3" fillId="0" borderId="2" xfId="0" applyFont="1" applyBorder="1" applyAlignment="1" applyProtection="1">
      <alignment horizontal="center"/>
      <protection hidden="1"/>
    </xf>
    <xf numFmtId="0" fontId="22" fillId="0" borderId="0" xfId="0" applyFont="1" applyBorder="1" applyAlignment="1" applyProtection="1">
      <alignment horizontal="left"/>
      <protection hidden="1"/>
    </xf>
    <xf numFmtId="0" fontId="3" fillId="0" borderId="0" xfId="0" applyFont="1" applyBorder="1" applyAlignment="1" applyProtection="1">
      <alignment horizontal="center"/>
      <protection hidden="1"/>
    </xf>
    <xf numFmtId="0" fontId="1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Border="1" applyAlignment="1" applyProtection="1">
      <alignment horizontal="right"/>
      <protection hidden="1"/>
    </xf>
    <xf numFmtId="0" fontId="5" fillId="0" borderId="0" xfId="0" applyFont="1" applyBorder="1" applyAlignment="1" applyProtection="1">
      <alignment horizontal="center"/>
      <protection locked="0" hidden="1"/>
    </xf>
    <xf numFmtId="0" fontId="5" fillId="0" borderId="0" xfId="0" applyFont="1" applyBorder="1" applyAlignment="1" applyProtection="1">
      <alignment horizontal="right"/>
      <protection locked="0" hidden="1"/>
    </xf>
    <xf numFmtId="0" fontId="22" fillId="0" borderId="0" xfId="0" applyFont="1" applyAlignment="1" applyProtection="1">
      <protection hidden="1"/>
    </xf>
    <xf numFmtId="0" fontId="22" fillId="0" borderId="1" xfId="0" applyFont="1" applyBorder="1" applyAlignment="1" applyProtection="1">
      <protection hidden="1"/>
    </xf>
    <xf numFmtId="0" fontId="0" fillId="0" borderId="3" xfId="0" applyFill="1" applyBorder="1" applyAlignment="1" applyProtection="1">
      <alignment horizontal="center" vertical="center"/>
      <protection hidden="1"/>
    </xf>
    <xf numFmtId="0" fontId="1" fillId="0" borderId="2" xfId="0" applyFont="1" applyFill="1" applyBorder="1" applyAlignment="1" applyProtection="1">
      <alignment horizontal="center" vertical="center"/>
      <protection hidden="1"/>
    </xf>
    <xf numFmtId="0" fontId="1" fillId="0" borderId="4" xfId="0" applyFont="1" applyFill="1" applyBorder="1" applyAlignment="1" applyProtection="1">
      <alignment horizontal="center" vertical="center"/>
      <protection hidden="1"/>
    </xf>
    <xf numFmtId="0" fontId="1" fillId="0" borderId="7" xfId="0" applyFont="1" applyFill="1" applyBorder="1" applyAlignment="1" applyProtection="1">
      <alignment horizontal="center" vertical="center"/>
      <protection hidden="1"/>
    </xf>
    <xf numFmtId="0" fontId="1" fillId="0" borderId="1" xfId="0" applyFont="1" applyFill="1" applyBorder="1" applyAlignment="1" applyProtection="1">
      <alignment horizontal="center" vertical="center"/>
      <protection hidden="1"/>
    </xf>
    <xf numFmtId="0" fontId="1" fillId="0" borderId="8" xfId="0" applyFont="1" applyFill="1" applyBorder="1" applyAlignment="1" applyProtection="1">
      <alignment horizontal="center" vertical="center"/>
      <protection hidden="1"/>
    </xf>
    <xf numFmtId="0" fontId="8" fillId="0" borderId="3" xfId="0" applyFont="1" applyFill="1" applyBorder="1" applyAlignment="1" applyProtection="1">
      <alignment horizontal="center" vertical="center" shrinkToFit="1"/>
      <protection hidden="1"/>
    </xf>
    <xf numFmtId="0" fontId="8" fillId="0" borderId="2" xfId="0" applyFont="1" applyFill="1" applyBorder="1" applyAlignment="1" applyProtection="1">
      <alignment horizontal="center" vertical="center" shrinkToFit="1"/>
      <protection hidden="1"/>
    </xf>
    <xf numFmtId="0" fontId="8" fillId="0" borderId="10" xfId="0" applyFont="1" applyFill="1" applyBorder="1" applyAlignment="1" applyProtection="1">
      <alignment horizontal="center" vertical="center" shrinkToFit="1"/>
      <protection hidden="1"/>
    </xf>
    <xf numFmtId="0" fontId="8" fillId="0" borderId="5" xfId="0" applyFont="1" applyFill="1" applyBorder="1" applyAlignment="1" applyProtection="1">
      <alignment horizontal="center" vertical="center" shrinkToFit="1"/>
      <protection hidden="1"/>
    </xf>
    <xf numFmtId="0" fontId="8" fillId="0" borderId="0" xfId="0" applyFont="1" applyFill="1" applyBorder="1" applyAlignment="1" applyProtection="1">
      <alignment horizontal="center" vertical="center" shrinkToFit="1"/>
      <protection hidden="1"/>
    </xf>
    <xf numFmtId="0" fontId="8" fillId="0" borderId="12" xfId="0" applyFont="1" applyFill="1" applyBorder="1" applyAlignment="1" applyProtection="1">
      <alignment horizontal="center" vertical="center" shrinkToFit="1"/>
      <protection hidden="1"/>
    </xf>
    <xf numFmtId="0" fontId="8" fillId="0" borderId="7" xfId="0" applyFont="1" applyFill="1" applyBorder="1" applyAlignment="1" applyProtection="1">
      <alignment horizontal="center" vertical="center" shrinkToFit="1"/>
      <protection hidden="1"/>
    </xf>
    <xf numFmtId="0" fontId="8" fillId="0" borderId="1" xfId="0" applyFont="1" applyFill="1" applyBorder="1" applyAlignment="1" applyProtection="1">
      <alignment horizontal="center" vertical="center" shrinkToFit="1"/>
      <protection hidden="1"/>
    </xf>
    <xf numFmtId="0" fontId="8" fillId="0" borderId="14" xfId="0" applyFont="1" applyFill="1" applyBorder="1" applyAlignment="1" applyProtection="1">
      <alignment horizontal="center" vertical="center" shrinkToFit="1"/>
      <protection hidden="1"/>
    </xf>
    <xf numFmtId="0" fontId="8" fillId="0" borderId="9" xfId="0" applyFont="1" applyFill="1" applyBorder="1" applyAlignment="1" applyProtection="1">
      <alignment horizontal="center" vertical="center" wrapText="1"/>
      <protection hidden="1"/>
    </xf>
    <xf numFmtId="0" fontId="8" fillId="0" borderId="2" xfId="0" applyFont="1" applyFill="1" applyBorder="1" applyAlignment="1" applyProtection="1">
      <alignment horizontal="center" vertical="center" wrapText="1"/>
      <protection hidden="1"/>
    </xf>
    <xf numFmtId="0" fontId="8" fillId="0" borderId="10" xfId="0" applyFont="1" applyFill="1" applyBorder="1" applyAlignment="1" applyProtection="1">
      <alignment horizontal="center" vertical="center" wrapText="1"/>
      <protection hidden="1"/>
    </xf>
    <xf numFmtId="0" fontId="8" fillId="0" borderId="11" xfId="0" applyFont="1" applyFill="1" applyBorder="1" applyAlignment="1" applyProtection="1">
      <alignment horizontal="center" vertical="center" wrapText="1"/>
      <protection hidden="1"/>
    </xf>
    <xf numFmtId="0" fontId="8" fillId="0" borderId="0" xfId="0" applyFont="1" applyFill="1" applyBorder="1" applyAlignment="1" applyProtection="1">
      <alignment horizontal="center" vertical="center" wrapText="1"/>
      <protection hidden="1"/>
    </xf>
    <xf numFmtId="0" fontId="8" fillId="0" borderId="12" xfId="0" applyFont="1" applyFill="1" applyBorder="1" applyAlignment="1" applyProtection="1">
      <alignment horizontal="center" vertical="center" wrapText="1"/>
      <protection hidden="1"/>
    </xf>
    <xf numFmtId="0" fontId="8" fillId="0" borderId="13" xfId="0" applyFont="1" applyFill="1" applyBorder="1" applyAlignment="1" applyProtection="1">
      <alignment horizontal="center" vertical="center" wrapText="1"/>
      <protection hidden="1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8" fillId="0" borderId="14" xfId="0" applyFont="1" applyFill="1" applyBorder="1" applyAlignment="1" applyProtection="1">
      <alignment horizontal="center" vertical="center" wrapText="1"/>
      <protection hidden="1"/>
    </xf>
    <xf numFmtId="0" fontId="8" fillId="0" borderId="9" xfId="0" applyFont="1" applyFill="1" applyBorder="1" applyAlignment="1" applyProtection="1">
      <alignment horizontal="center" vertical="center"/>
      <protection hidden="1"/>
    </xf>
    <xf numFmtId="0" fontId="8" fillId="0" borderId="2" xfId="0" applyFont="1" applyFill="1" applyBorder="1" applyAlignment="1" applyProtection="1">
      <alignment horizontal="center" vertical="center"/>
      <protection hidden="1"/>
    </xf>
    <xf numFmtId="0" fontId="8" fillId="0" borderId="4" xfId="0" applyFont="1" applyFill="1" applyBorder="1" applyAlignment="1" applyProtection="1">
      <alignment horizontal="center" vertical="center"/>
      <protection hidden="1"/>
    </xf>
    <xf numFmtId="0" fontId="8" fillId="0" borderId="11" xfId="0" applyFont="1" applyFill="1" applyBorder="1" applyAlignment="1" applyProtection="1">
      <alignment horizontal="center" vertical="center"/>
      <protection hidden="1"/>
    </xf>
    <xf numFmtId="0" fontId="8" fillId="0" borderId="0" xfId="0" applyFont="1" applyFill="1" applyBorder="1" applyAlignment="1" applyProtection="1">
      <alignment horizontal="center" vertical="center"/>
      <protection hidden="1"/>
    </xf>
    <xf numFmtId="0" fontId="8" fillId="0" borderId="6" xfId="0" applyFont="1" applyFill="1" applyBorder="1" applyAlignment="1" applyProtection="1">
      <alignment horizontal="center" vertical="center"/>
      <protection hidden="1"/>
    </xf>
    <xf numFmtId="0" fontId="8" fillId="0" borderId="13" xfId="0" applyFont="1" applyFill="1" applyBorder="1" applyAlignment="1" applyProtection="1">
      <alignment horizontal="center" vertical="center"/>
      <protection hidden="1"/>
    </xf>
    <xf numFmtId="0" fontId="8" fillId="0" borderId="1" xfId="0" applyFont="1" applyFill="1" applyBorder="1" applyAlignment="1" applyProtection="1">
      <alignment horizontal="center" vertical="center"/>
      <protection hidden="1"/>
    </xf>
    <xf numFmtId="0" fontId="8" fillId="0" borderId="8" xfId="0" applyFont="1" applyFill="1" applyBorder="1" applyAlignment="1" applyProtection="1">
      <alignment horizontal="center" vertical="center"/>
      <protection hidden="1"/>
    </xf>
    <xf numFmtId="49" fontId="5" fillId="0" borderId="3" xfId="0" applyNumberFormat="1" applyFont="1" applyFill="1" applyBorder="1" applyAlignment="1" applyProtection="1">
      <alignment horizontal="center" vertical="center"/>
      <protection hidden="1"/>
    </xf>
    <xf numFmtId="49" fontId="5" fillId="0" borderId="4" xfId="0" applyNumberFormat="1" applyFont="1" applyFill="1" applyBorder="1" applyAlignment="1" applyProtection="1">
      <alignment horizontal="center" vertical="center"/>
      <protection hidden="1"/>
    </xf>
    <xf numFmtId="49" fontId="5" fillId="0" borderId="5" xfId="0" applyNumberFormat="1" applyFont="1" applyFill="1" applyBorder="1" applyAlignment="1" applyProtection="1">
      <alignment horizontal="center" vertical="center"/>
      <protection hidden="1"/>
    </xf>
    <xf numFmtId="49" fontId="5" fillId="0" borderId="6" xfId="0" applyNumberFormat="1" applyFont="1" applyFill="1" applyBorder="1" applyAlignment="1" applyProtection="1">
      <alignment horizontal="center" vertical="center"/>
      <protection hidden="1"/>
    </xf>
    <xf numFmtId="0" fontId="5" fillId="0" borderId="3" xfId="0" applyFont="1" applyBorder="1" applyAlignment="1" applyProtection="1">
      <alignment horizontal="center" vertical="center" textRotation="255" wrapText="1"/>
      <protection hidden="1"/>
    </xf>
    <xf numFmtId="0" fontId="5" fillId="0" borderId="2" xfId="0" applyFont="1" applyBorder="1" applyAlignment="1" applyProtection="1">
      <alignment horizontal="center" vertical="center" textRotation="255" wrapText="1"/>
      <protection hidden="1"/>
    </xf>
    <xf numFmtId="0" fontId="5" fillId="0" borderId="10" xfId="0" applyFont="1" applyBorder="1" applyAlignment="1" applyProtection="1">
      <alignment horizontal="center" vertical="center" textRotation="255" wrapText="1"/>
      <protection hidden="1"/>
    </xf>
    <xf numFmtId="0" fontId="5" fillId="0" borderId="5" xfId="0" applyFont="1" applyBorder="1" applyAlignment="1" applyProtection="1">
      <alignment horizontal="center" vertical="center" textRotation="255" wrapText="1"/>
      <protection hidden="1"/>
    </xf>
    <xf numFmtId="0" fontId="5" fillId="0" borderId="0" xfId="0" applyFont="1" applyBorder="1" applyAlignment="1" applyProtection="1">
      <alignment horizontal="center" vertical="center" textRotation="255" wrapText="1"/>
      <protection hidden="1"/>
    </xf>
    <xf numFmtId="0" fontId="5" fillId="0" borderId="12" xfId="0" applyFont="1" applyBorder="1" applyAlignment="1" applyProtection="1">
      <alignment horizontal="center" vertical="center" textRotation="255" wrapText="1"/>
      <protection hidden="1"/>
    </xf>
    <xf numFmtId="0" fontId="1" fillId="0" borderId="0" xfId="0" applyFont="1" applyFill="1" applyAlignment="1" applyProtection="1">
      <alignment wrapText="1"/>
      <protection locked="0" hidden="1"/>
    </xf>
    <xf numFmtId="0" fontId="0" fillId="0" borderId="0" xfId="0" applyAlignment="1">
      <alignment wrapText="1"/>
    </xf>
    <xf numFmtId="0" fontId="0" fillId="0" borderId="1" xfId="0" applyBorder="1" applyAlignment="1">
      <alignment wrapText="1"/>
    </xf>
    <xf numFmtId="0" fontId="0" fillId="0" borderId="0" xfId="0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left"/>
      <protection hidden="1"/>
    </xf>
    <xf numFmtId="0" fontId="5" fillId="0" borderId="1" xfId="0" applyFont="1" applyBorder="1" applyAlignment="1" applyProtection="1">
      <alignment horizontal="left"/>
      <protection hidden="1"/>
    </xf>
    <xf numFmtId="0" fontId="15" fillId="0" borderId="0" xfId="0" applyFont="1" applyBorder="1" applyAlignment="1" applyProtection="1">
      <alignment horizontal="right"/>
      <protection hidden="1"/>
    </xf>
    <xf numFmtId="0" fontId="15" fillId="0" borderId="0" xfId="0" applyFont="1" applyBorder="1" applyAlignment="1" applyProtection="1">
      <alignment horizontal="center"/>
      <protection locked="0" hidden="1"/>
    </xf>
    <xf numFmtId="0" fontId="5" fillId="0" borderId="0" xfId="0" applyFont="1" applyAlignment="1" applyProtection="1">
      <alignment horizontal="right"/>
      <protection hidden="1"/>
    </xf>
    <xf numFmtId="0" fontId="5" fillId="0" borderId="0" xfId="0" applyFont="1" applyAlignment="1" applyProtection="1">
      <alignment horizontal="right" vertical="center"/>
      <protection hidden="1"/>
    </xf>
    <xf numFmtId="0" fontId="5" fillId="0" borderId="1" xfId="0" applyFont="1" applyBorder="1" applyAlignment="1" applyProtection="1">
      <alignment horizontal="right" vertical="center"/>
      <protection hidden="1"/>
    </xf>
    <xf numFmtId="0" fontId="5" fillId="0" borderId="0" xfId="0" applyFont="1" applyAlignment="1" applyProtection="1">
      <alignment horizontal="center"/>
      <protection locked="0" hidden="1"/>
    </xf>
    <xf numFmtId="0" fontId="5" fillId="0" borderId="1" xfId="0" applyFont="1" applyBorder="1" applyAlignment="1" applyProtection="1">
      <alignment horizontal="center"/>
      <protection locked="0" hidden="1"/>
    </xf>
    <xf numFmtId="0" fontId="5" fillId="0" borderId="0" xfId="0" applyFont="1" applyAlignment="1" applyProtection="1">
      <alignment horizontal="left"/>
      <protection locked="0" hidden="1"/>
    </xf>
    <xf numFmtId="0" fontId="5" fillId="0" borderId="1" xfId="0" applyFont="1" applyBorder="1" applyAlignment="1" applyProtection="1">
      <alignment horizontal="left"/>
      <protection locked="0" hidden="1"/>
    </xf>
    <xf numFmtId="0" fontId="5" fillId="0" borderId="0" xfId="0" applyFont="1" applyBorder="1" applyAlignment="1" applyProtection="1">
      <alignment horizontal="center"/>
      <protection hidden="1"/>
    </xf>
    <xf numFmtId="0" fontId="5" fillId="0" borderId="0" xfId="0" applyFont="1" applyAlignment="1" applyProtection="1">
      <alignment horizontal="center"/>
      <protection hidden="1"/>
    </xf>
    <xf numFmtId="0" fontId="5" fillId="0" borderId="2" xfId="0" applyFont="1" applyBorder="1" applyAlignment="1" applyProtection="1">
      <alignment horizontal="center" vertical="center"/>
      <protection hidden="1"/>
    </xf>
    <xf numFmtId="0" fontId="5" fillId="0" borderId="4" xfId="0" applyFont="1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5" fillId="0" borderId="6" xfId="0" applyFont="1" applyBorder="1" applyAlignment="1" applyProtection="1">
      <alignment horizontal="center" vertical="center"/>
      <protection hidden="1"/>
    </xf>
    <xf numFmtId="0" fontId="5" fillId="0" borderId="3" xfId="0" applyFont="1" applyBorder="1" applyAlignment="1" applyProtection="1">
      <alignment horizontal="left" vertical="center" wrapText="1"/>
      <protection hidden="1"/>
    </xf>
    <xf numFmtId="0" fontId="5" fillId="0" borderId="2" xfId="0" applyFont="1" applyBorder="1" applyAlignment="1" applyProtection="1">
      <alignment horizontal="left" vertical="center" wrapText="1"/>
      <protection hidden="1"/>
    </xf>
    <xf numFmtId="0" fontId="5" fillId="0" borderId="4" xfId="0" applyFont="1" applyBorder="1" applyAlignment="1" applyProtection="1">
      <alignment horizontal="left" vertical="center" wrapText="1"/>
      <protection hidden="1"/>
    </xf>
    <xf numFmtId="0" fontId="5" fillId="0" borderId="5" xfId="0" applyFont="1" applyBorder="1" applyAlignment="1" applyProtection="1">
      <alignment horizontal="left" vertical="center" wrapText="1"/>
      <protection hidden="1"/>
    </xf>
    <xf numFmtId="0" fontId="5" fillId="0" borderId="0" xfId="0" applyFont="1" applyAlignment="1" applyProtection="1">
      <alignment horizontal="left" vertical="center" wrapText="1"/>
      <protection hidden="1"/>
    </xf>
    <xf numFmtId="0" fontId="5" fillId="0" borderId="6" xfId="0" applyFont="1" applyBorder="1" applyAlignment="1" applyProtection="1">
      <alignment horizontal="left" vertical="center" wrapText="1"/>
      <protection hidden="1"/>
    </xf>
    <xf numFmtId="0" fontId="5" fillId="0" borderId="3" xfId="0" applyFont="1" applyFill="1" applyBorder="1" applyAlignment="1" applyProtection="1">
      <alignment horizontal="left" vertical="center" wrapText="1"/>
      <protection hidden="1"/>
    </xf>
    <xf numFmtId="0" fontId="5" fillId="0" borderId="2" xfId="0" applyFont="1" applyFill="1" applyBorder="1" applyAlignment="1" applyProtection="1">
      <alignment horizontal="left" vertical="center" wrapText="1"/>
      <protection hidden="1"/>
    </xf>
    <xf numFmtId="0" fontId="5" fillId="0" borderId="5" xfId="0" applyFont="1" applyFill="1" applyBorder="1" applyAlignment="1" applyProtection="1">
      <alignment horizontal="left" vertical="center" wrapText="1"/>
      <protection hidden="1"/>
    </xf>
    <xf numFmtId="0" fontId="5" fillId="0" borderId="0" xfId="0" applyFont="1" applyFill="1" applyAlignment="1" applyProtection="1">
      <alignment horizontal="left" vertical="center" wrapText="1"/>
      <protection hidden="1"/>
    </xf>
    <xf numFmtId="0" fontId="5" fillId="0" borderId="3" xfId="0" applyFont="1" applyBorder="1" applyAlignment="1" applyProtection="1">
      <alignment horizontal="center" vertical="center"/>
      <protection hidden="1"/>
    </xf>
    <xf numFmtId="0" fontId="5" fillId="0" borderId="5" xfId="0" applyFont="1" applyBorder="1" applyAlignment="1" applyProtection="1">
      <alignment horizontal="center" vertical="center"/>
      <protection hidden="1"/>
    </xf>
    <xf numFmtId="0" fontId="5" fillId="0" borderId="0" xfId="0" applyFont="1" applyBorder="1" applyAlignment="1" applyProtection="1">
      <alignment horizontal="center" vertical="center"/>
      <protection hidden="1"/>
    </xf>
    <xf numFmtId="0" fontId="5" fillId="0" borderId="7" xfId="0" applyFont="1" applyBorder="1" applyAlignment="1" applyProtection="1">
      <alignment horizontal="center" vertical="center"/>
      <protection hidden="1"/>
    </xf>
    <xf numFmtId="0" fontId="5" fillId="0" borderId="1" xfId="0" applyFont="1" applyBorder="1" applyAlignment="1" applyProtection="1">
      <alignment horizontal="center" vertical="center"/>
      <protection hidden="1"/>
    </xf>
    <xf numFmtId="0" fontId="5" fillId="0" borderId="8" xfId="0" applyFont="1" applyBorder="1" applyAlignment="1" applyProtection="1">
      <alignment horizontal="center" vertical="center"/>
      <protection hidden="1"/>
    </xf>
    <xf numFmtId="0" fontId="7" fillId="0" borderId="3" xfId="0" applyFont="1" applyBorder="1" applyAlignment="1" applyProtection="1">
      <alignment horizontal="center" vertical="center"/>
      <protection hidden="1"/>
    </xf>
    <xf numFmtId="0" fontId="7" fillId="0" borderId="2" xfId="0" applyFont="1" applyBorder="1" applyAlignment="1" applyProtection="1">
      <alignment horizontal="center" vertical="center"/>
      <protection hidden="1"/>
    </xf>
    <xf numFmtId="0" fontId="7" fillId="0" borderId="4" xfId="0" applyFont="1" applyBorder="1" applyAlignment="1" applyProtection="1">
      <alignment horizontal="center" vertical="center"/>
      <protection hidden="1"/>
    </xf>
    <xf numFmtId="0" fontId="7" fillId="0" borderId="5" xfId="0" applyFont="1" applyBorder="1" applyAlignment="1" applyProtection="1">
      <alignment horizontal="center" vertical="center"/>
      <protection hidden="1"/>
    </xf>
    <xf numFmtId="0" fontId="7" fillId="0" borderId="0" xfId="0" applyFont="1" applyBorder="1" applyAlignment="1" applyProtection="1">
      <alignment horizontal="center" vertical="center"/>
      <protection hidden="1"/>
    </xf>
    <xf numFmtId="0" fontId="7" fillId="0" borderId="6" xfId="0" applyFont="1" applyBorder="1" applyAlignment="1" applyProtection="1">
      <alignment horizontal="center" vertical="center"/>
      <protection hidden="1"/>
    </xf>
    <xf numFmtId="0" fontId="7" fillId="0" borderId="7" xfId="0" applyFont="1" applyBorder="1" applyAlignment="1" applyProtection="1">
      <alignment horizontal="center" vertical="center"/>
      <protection hidden="1"/>
    </xf>
    <xf numFmtId="0" fontId="7" fillId="0" borderId="1" xfId="0" applyFont="1" applyBorder="1" applyAlignment="1" applyProtection="1">
      <alignment horizontal="center" vertical="center"/>
      <protection hidden="1"/>
    </xf>
    <xf numFmtId="0" fontId="7" fillId="0" borderId="8" xfId="0" applyFont="1" applyBorder="1" applyAlignment="1" applyProtection="1">
      <alignment horizontal="center" vertical="center"/>
      <protection hidden="1"/>
    </xf>
    <xf numFmtId="0" fontId="7" fillId="0" borderId="3" xfId="0" applyFont="1" applyFill="1" applyBorder="1" applyAlignment="1" applyProtection="1">
      <alignment horizontal="center" vertical="center"/>
      <protection hidden="1"/>
    </xf>
    <xf numFmtId="0" fontId="7" fillId="0" borderId="2" xfId="0" applyFont="1" applyFill="1" applyBorder="1" applyAlignment="1" applyProtection="1">
      <alignment horizontal="center" vertical="center"/>
      <protection hidden="1"/>
    </xf>
    <xf numFmtId="0" fontId="7" fillId="0" borderId="4" xfId="0" applyFont="1" applyFill="1" applyBorder="1" applyAlignment="1" applyProtection="1">
      <alignment horizontal="center" vertical="center"/>
      <protection hidden="1"/>
    </xf>
    <xf numFmtId="0" fontId="7" fillId="0" borderId="5" xfId="0" applyFont="1" applyFill="1" applyBorder="1" applyAlignment="1" applyProtection="1">
      <alignment horizontal="center" vertical="center"/>
      <protection hidden="1"/>
    </xf>
    <xf numFmtId="0" fontId="7" fillId="0" borderId="0" xfId="0" applyFont="1" applyFill="1" applyBorder="1" applyAlignment="1" applyProtection="1">
      <alignment horizontal="center" vertical="center"/>
      <protection hidden="1"/>
    </xf>
    <xf numFmtId="0" fontId="7" fillId="0" borderId="6" xfId="0" applyFont="1" applyFill="1" applyBorder="1" applyAlignment="1" applyProtection="1">
      <alignment horizontal="center" vertical="center"/>
      <protection hidden="1"/>
    </xf>
    <xf numFmtId="0" fontId="7" fillId="0" borderId="7" xfId="0" applyFont="1" applyFill="1" applyBorder="1" applyAlignment="1" applyProtection="1">
      <alignment horizontal="center" vertical="center"/>
      <protection hidden="1"/>
    </xf>
    <xf numFmtId="0" fontId="7" fillId="0" borderId="1" xfId="0" applyFont="1" applyFill="1" applyBorder="1" applyAlignment="1" applyProtection="1">
      <alignment horizontal="center" vertical="center"/>
      <protection hidden="1"/>
    </xf>
    <xf numFmtId="0" fontId="7" fillId="0" borderId="8" xfId="0" applyFont="1" applyFill="1" applyBorder="1" applyAlignment="1" applyProtection="1">
      <alignment horizontal="center" vertical="center"/>
      <protection hidden="1"/>
    </xf>
    <xf numFmtId="0" fontId="8" fillId="0" borderId="2" xfId="0" applyFont="1" applyBorder="1" applyAlignment="1" applyProtection="1">
      <alignment horizontal="center" vertical="center" wrapText="1"/>
      <protection hidden="1"/>
    </xf>
    <xf numFmtId="0" fontId="8" fillId="0" borderId="4" xfId="0" applyFont="1" applyBorder="1" applyAlignment="1" applyProtection="1">
      <alignment horizontal="center" vertical="center" wrapText="1"/>
      <protection hidden="1"/>
    </xf>
    <xf numFmtId="0" fontId="8" fillId="0" borderId="0" xfId="0" applyFont="1" applyAlignment="1" applyProtection="1">
      <alignment horizontal="center" vertical="center" wrapText="1"/>
      <protection hidden="1"/>
    </xf>
    <xf numFmtId="0" fontId="8" fillId="0" borderId="6" xfId="0" applyFont="1" applyBorder="1" applyAlignment="1" applyProtection="1">
      <alignment horizontal="center" vertical="center" wrapText="1"/>
      <protection hidden="1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8" fillId="0" borderId="8" xfId="0" applyFont="1" applyBorder="1" applyAlignment="1" applyProtection="1">
      <alignment horizontal="center" vertical="center" wrapText="1"/>
      <protection hidden="1"/>
    </xf>
    <xf numFmtId="0" fontId="8" fillId="0" borderId="9" xfId="0" applyFont="1" applyBorder="1" applyAlignment="1" applyProtection="1">
      <alignment horizontal="center"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hidden="1"/>
    </xf>
    <xf numFmtId="0" fontId="8" fillId="0" borderId="0" xfId="0" applyFont="1" applyBorder="1" applyAlignment="1" applyProtection="1">
      <alignment horizontal="center" vertical="center" wrapText="1"/>
      <protection hidden="1"/>
    </xf>
    <xf numFmtId="0" fontId="8" fillId="0" borderId="13" xfId="0" applyFont="1" applyBorder="1" applyAlignment="1" applyProtection="1">
      <alignment horizontal="center" vertical="center" wrapText="1"/>
      <protection hidden="1"/>
    </xf>
    <xf numFmtId="0" fontId="5" fillId="0" borderId="0" xfId="0" applyFont="1" applyBorder="1" applyAlignment="1" applyProtection="1">
      <alignment horizontal="left" vertical="center" wrapText="1"/>
      <protection hidden="1"/>
    </xf>
    <xf numFmtId="0" fontId="5" fillId="0" borderId="7" xfId="0" applyFont="1" applyBorder="1" applyAlignment="1" applyProtection="1">
      <alignment horizontal="left" vertical="center" wrapText="1"/>
      <protection hidden="1"/>
    </xf>
    <xf numFmtId="0" fontId="5" fillId="0" borderId="1" xfId="0" applyFont="1" applyBorder="1" applyAlignment="1" applyProtection="1">
      <alignment horizontal="left" vertical="center" wrapText="1"/>
      <protection hidden="1"/>
    </xf>
    <xf numFmtId="0" fontId="5" fillId="0" borderId="8" xfId="0" applyFont="1" applyBorder="1" applyAlignment="1" applyProtection="1">
      <alignment horizontal="left" vertical="center" wrapText="1"/>
      <protection hidden="1"/>
    </xf>
    <xf numFmtId="0" fontId="0" fillId="0" borderId="2" xfId="0" applyFill="1" applyBorder="1" applyAlignment="1" applyProtection="1">
      <alignment horizontal="center" vertical="center"/>
      <protection hidden="1"/>
    </xf>
    <xf numFmtId="0" fontId="0" fillId="0" borderId="10" xfId="0" applyFill="1" applyBorder="1" applyAlignment="1" applyProtection="1">
      <alignment horizontal="center" vertical="center"/>
      <protection hidden="1"/>
    </xf>
    <xf numFmtId="0" fontId="0" fillId="0" borderId="5" xfId="0" applyFill="1" applyBorder="1" applyAlignment="1" applyProtection="1">
      <alignment horizontal="center" vertical="center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0" borderId="12" xfId="0" applyFill="1" applyBorder="1" applyAlignment="1" applyProtection="1">
      <alignment horizontal="center" vertical="center"/>
      <protection hidden="1"/>
    </xf>
    <xf numFmtId="0" fontId="0" fillId="0" borderId="7" xfId="0" applyFill="1" applyBorder="1" applyAlignment="1" applyProtection="1">
      <alignment horizontal="center" vertical="center"/>
      <protection hidden="1"/>
    </xf>
    <xf numFmtId="0" fontId="0" fillId="0" borderId="1" xfId="0" applyFill="1" applyBorder="1" applyAlignment="1" applyProtection="1">
      <alignment horizontal="center" vertical="center"/>
      <protection hidden="1"/>
    </xf>
    <xf numFmtId="0" fontId="0" fillId="0" borderId="14" xfId="0" applyFill="1" applyBorder="1" applyAlignment="1" applyProtection="1">
      <alignment horizontal="center" vertical="center"/>
      <protection hidden="1"/>
    </xf>
    <xf numFmtId="0" fontId="1" fillId="0" borderId="9" xfId="0" applyFont="1" applyFill="1" applyBorder="1" applyAlignment="1" applyProtection="1">
      <alignment horizontal="center" vertical="center"/>
      <protection hidden="1"/>
    </xf>
    <xf numFmtId="0" fontId="1" fillId="0" borderId="10" xfId="0" applyFont="1" applyFill="1" applyBorder="1" applyAlignment="1" applyProtection="1">
      <alignment horizontal="center" vertical="center"/>
      <protection hidden="1"/>
    </xf>
    <xf numFmtId="0" fontId="1" fillId="0" borderId="11" xfId="0" applyFont="1" applyFill="1" applyBorder="1" applyAlignment="1" applyProtection="1">
      <alignment horizontal="center" vertical="center"/>
      <protection hidden="1"/>
    </xf>
    <xf numFmtId="0" fontId="1" fillId="0" borderId="0" xfId="0" applyFont="1" applyFill="1" applyBorder="1" applyAlignment="1" applyProtection="1">
      <alignment horizontal="center" vertical="center"/>
      <protection hidden="1"/>
    </xf>
    <xf numFmtId="0" fontId="1" fillId="0" borderId="12" xfId="0" applyFont="1" applyFill="1" applyBorder="1" applyAlignment="1" applyProtection="1">
      <alignment horizontal="center" vertical="center"/>
      <protection hidden="1"/>
    </xf>
    <xf numFmtId="0" fontId="1" fillId="0" borderId="13" xfId="0" applyFont="1" applyFill="1" applyBorder="1" applyAlignment="1" applyProtection="1">
      <alignment horizontal="center" vertical="center"/>
      <protection hidden="1"/>
    </xf>
    <xf numFmtId="0" fontId="1" fillId="0" borderId="14" xfId="0" applyFont="1" applyFill="1" applyBorder="1" applyAlignment="1" applyProtection="1">
      <alignment horizontal="center" vertical="center"/>
      <protection hidden="1"/>
    </xf>
    <xf numFmtId="0" fontId="5" fillId="0" borderId="3" xfId="0" applyFont="1" applyBorder="1" applyAlignment="1" applyProtection="1">
      <alignment horizontal="left" vertical="center"/>
      <protection hidden="1"/>
    </xf>
    <xf numFmtId="0" fontId="5" fillId="0" borderId="2" xfId="0" applyFont="1" applyBorder="1" applyAlignment="1" applyProtection="1">
      <alignment horizontal="left" vertical="center"/>
      <protection hidden="1"/>
    </xf>
    <xf numFmtId="0" fontId="5" fillId="0" borderId="4" xfId="0" applyFont="1" applyBorder="1" applyAlignment="1" applyProtection="1">
      <alignment horizontal="left" vertical="center"/>
      <protection hidden="1"/>
    </xf>
    <xf numFmtId="0" fontId="5" fillId="0" borderId="5" xfId="0" applyFont="1" applyBorder="1" applyAlignment="1" applyProtection="1">
      <alignment horizontal="left" vertical="center"/>
      <protection hidden="1"/>
    </xf>
    <xf numFmtId="0" fontId="5" fillId="0" borderId="0" xfId="0" applyFont="1" applyAlignment="1" applyProtection="1">
      <alignment horizontal="left" vertical="center"/>
      <protection hidden="1"/>
    </xf>
    <xf numFmtId="0" fontId="5" fillId="0" borderId="6" xfId="0" applyFont="1" applyBorder="1" applyAlignment="1" applyProtection="1">
      <alignment horizontal="left" vertical="center"/>
      <protection hidden="1"/>
    </xf>
    <xf numFmtId="0" fontId="5" fillId="0" borderId="7" xfId="0" applyFont="1" applyBorder="1" applyAlignment="1" applyProtection="1">
      <alignment horizontal="left" vertical="center"/>
      <protection hidden="1"/>
    </xf>
    <xf numFmtId="0" fontId="5" fillId="0" borderId="1" xfId="0" applyFont="1" applyBorder="1" applyAlignment="1" applyProtection="1">
      <alignment horizontal="left" vertical="center"/>
      <protection hidden="1"/>
    </xf>
    <xf numFmtId="0" fontId="5" fillId="0" borderId="8" xfId="0" applyFont="1" applyBorder="1" applyAlignment="1" applyProtection="1">
      <alignment horizontal="left" vertical="center"/>
      <protection hidden="1"/>
    </xf>
    <xf numFmtId="0" fontId="0" fillId="0" borderId="5" xfId="0" applyBorder="1" applyAlignment="1" applyProtection="1">
      <alignment horizontal="left" vertical="center" wrapText="1"/>
      <protection hidden="1"/>
    </xf>
    <xf numFmtId="0" fontId="0" fillId="0" borderId="0" xfId="0" applyAlignment="1" applyProtection="1">
      <alignment horizontal="left" vertical="center" wrapText="1"/>
      <protection hidden="1"/>
    </xf>
    <xf numFmtId="0" fontId="0" fillId="0" borderId="6" xfId="0" applyBorder="1" applyAlignment="1" applyProtection="1">
      <alignment horizontal="left" vertical="center" wrapText="1"/>
      <protection hidden="1"/>
    </xf>
    <xf numFmtId="0" fontId="0" fillId="0" borderId="7" xfId="0" applyBorder="1" applyAlignment="1" applyProtection="1">
      <alignment horizontal="left" vertical="center" wrapText="1"/>
      <protection hidden="1"/>
    </xf>
    <xf numFmtId="0" fontId="0" fillId="0" borderId="1" xfId="0" applyBorder="1" applyAlignment="1" applyProtection="1">
      <alignment horizontal="left" vertical="center" wrapText="1"/>
      <protection hidden="1"/>
    </xf>
    <xf numFmtId="0" fontId="0" fillId="0" borderId="8" xfId="0" applyBorder="1" applyAlignment="1" applyProtection="1">
      <alignment horizontal="left" vertical="center" wrapText="1"/>
      <protection hidden="1"/>
    </xf>
    <xf numFmtId="0" fontId="5" fillId="0" borderId="0" xfId="0" applyFont="1" applyFill="1" applyBorder="1" applyAlignment="1" applyProtection="1">
      <alignment horizontal="center" shrinkToFit="1"/>
      <protection hidden="1"/>
    </xf>
    <xf numFmtId="178" fontId="5" fillId="0" borderId="0" xfId="0" applyNumberFormat="1" applyFont="1" applyFill="1" applyBorder="1" applyAlignment="1" applyProtection="1">
      <alignment horizontal="center"/>
      <protection locked="0"/>
    </xf>
    <xf numFmtId="178" fontId="5" fillId="0" borderId="1" xfId="0" applyNumberFormat="1" applyFont="1" applyFill="1" applyBorder="1" applyAlignment="1" applyProtection="1">
      <alignment horizontal="center"/>
      <protection locked="0"/>
    </xf>
    <xf numFmtId="0" fontId="5" fillId="0" borderId="0" xfId="0" applyFont="1" applyFill="1" applyBorder="1" applyAlignment="1" applyProtection="1">
      <alignment horizontal="left"/>
      <protection hidden="1"/>
    </xf>
    <xf numFmtId="0" fontId="5" fillId="0" borderId="6" xfId="0" applyFont="1" applyFill="1" applyBorder="1" applyAlignment="1" applyProtection="1">
      <alignment horizontal="left"/>
      <protection hidden="1"/>
    </xf>
    <xf numFmtId="178" fontId="5" fillId="0" borderId="0" xfId="0" applyNumberFormat="1" applyFont="1" applyFill="1" applyBorder="1" applyAlignment="1" applyProtection="1">
      <alignment horizontal="center"/>
      <protection hidden="1"/>
    </xf>
    <xf numFmtId="178" fontId="5" fillId="0" borderId="1" xfId="0" applyNumberFormat="1" applyFont="1" applyFill="1" applyBorder="1" applyAlignment="1" applyProtection="1">
      <alignment horizontal="center"/>
      <protection hidden="1"/>
    </xf>
    <xf numFmtId="0" fontId="5" fillId="0" borderId="0" xfId="0" applyFont="1" applyFill="1" applyAlignment="1" applyProtection="1">
      <alignment horizontal="center" shrinkToFit="1"/>
      <protection hidden="1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5" fillId="0" borderId="2" xfId="0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0" fontId="5" fillId="0" borderId="0" xfId="0" applyFont="1" applyAlignment="1">
      <alignment vertical="center" wrapText="1"/>
    </xf>
    <xf numFmtId="0" fontId="5" fillId="0" borderId="6" xfId="0" applyFont="1" applyBorder="1" applyAlignment="1">
      <alignment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left" vertical="center" wrapText="1"/>
    </xf>
    <xf numFmtId="0" fontId="5" fillId="0" borderId="0" xfId="0" applyFont="1" applyFill="1" applyAlignment="1">
      <alignment horizontal="left" vertical="center" wrapText="1"/>
    </xf>
    <xf numFmtId="0" fontId="5" fillId="0" borderId="6" xfId="0" applyFont="1" applyFill="1" applyBorder="1" applyAlignment="1">
      <alignment horizontal="left" vertical="center" wrapText="1"/>
    </xf>
    <xf numFmtId="0" fontId="6" fillId="0" borderId="0" xfId="0" applyFont="1" applyFill="1" applyAlignment="1" applyProtection="1">
      <alignment horizontal="center" vertical="center"/>
      <protection hidden="1"/>
    </xf>
    <xf numFmtId="0" fontId="6" fillId="0" borderId="1" xfId="0" applyFont="1" applyFill="1" applyBorder="1" applyAlignment="1" applyProtection="1">
      <alignment horizontal="center" vertical="center"/>
      <protection hidden="1"/>
    </xf>
    <xf numFmtId="0" fontId="5" fillId="0" borderId="0" xfId="0" applyFont="1" applyFill="1" applyAlignment="1" applyProtection="1">
      <alignment horizontal="center" vertical="center"/>
      <protection hidden="1"/>
    </xf>
    <xf numFmtId="0" fontId="5" fillId="0" borderId="1" xfId="0" applyFont="1" applyFill="1" applyBorder="1" applyAlignment="1" applyProtection="1">
      <alignment horizontal="center" vertical="center"/>
      <protection hidden="1"/>
    </xf>
    <xf numFmtId="0" fontId="0" fillId="0" borderId="9" xfId="0" applyFill="1" applyBorder="1" applyAlignment="1" applyProtection="1">
      <alignment horizontal="center" vertical="center"/>
      <protection locked="0" hidden="1"/>
    </xf>
    <xf numFmtId="0" fontId="0" fillId="0" borderId="2" xfId="0" applyFill="1" applyBorder="1" applyAlignment="1" applyProtection="1">
      <alignment horizontal="center" vertical="center"/>
      <protection locked="0" hidden="1"/>
    </xf>
    <xf numFmtId="0" fontId="0" fillId="0" borderId="4" xfId="0" applyFill="1" applyBorder="1" applyAlignment="1" applyProtection="1">
      <alignment horizontal="center" vertical="center"/>
      <protection locked="0" hidden="1"/>
    </xf>
    <xf numFmtId="0" fontId="0" fillId="0" borderId="11" xfId="0" applyFill="1" applyBorder="1" applyAlignment="1" applyProtection="1">
      <alignment horizontal="center" vertical="center"/>
      <protection locked="0" hidden="1"/>
    </xf>
    <xf numFmtId="0" fontId="0" fillId="0" borderId="0" xfId="0" applyFill="1" applyAlignment="1" applyProtection="1">
      <alignment horizontal="center" vertical="center"/>
      <protection locked="0" hidden="1"/>
    </xf>
    <xf numFmtId="0" fontId="0" fillId="0" borderId="6" xfId="0" applyFill="1" applyBorder="1" applyAlignment="1" applyProtection="1">
      <alignment horizontal="center" vertical="center"/>
      <protection locked="0" hidden="1"/>
    </xf>
    <xf numFmtId="0" fontId="0" fillId="0" borderId="24" xfId="0" applyFill="1" applyBorder="1" applyAlignment="1" applyProtection="1">
      <alignment horizontal="center" vertical="center"/>
      <protection locked="0" hidden="1"/>
    </xf>
    <xf numFmtId="0" fontId="0" fillId="0" borderId="22" xfId="0" applyFill="1" applyBorder="1" applyAlignment="1" applyProtection="1">
      <alignment horizontal="center" vertical="center"/>
      <protection locked="0" hidden="1"/>
    </xf>
    <xf numFmtId="0" fontId="0" fillId="0" borderId="23" xfId="0" applyFill="1" applyBorder="1" applyAlignment="1" applyProtection="1">
      <alignment horizontal="center" vertical="center"/>
      <protection locked="0" hidden="1"/>
    </xf>
    <xf numFmtId="0" fontId="5" fillId="0" borderId="7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8" xfId="0" applyFont="1" applyFill="1" applyBorder="1" applyAlignment="1">
      <alignment horizontal="left" vertical="center" wrapText="1"/>
    </xf>
    <xf numFmtId="0" fontId="5" fillId="0" borderId="25" xfId="0" applyFont="1" applyFill="1" applyBorder="1" applyAlignment="1" applyProtection="1">
      <alignment horizontal="left" vertical="center" wrapText="1"/>
      <protection hidden="1"/>
    </xf>
    <xf numFmtId="0" fontId="5" fillId="0" borderId="26" xfId="0" applyFont="1" applyFill="1" applyBorder="1" applyAlignment="1" applyProtection="1">
      <alignment horizontal="left" vertical="center" wrapText="1"/>
      <protection hidden="1"/>
    </xf>
    <xf numFmtId="0" fontId="5" fillId="0" borderId="27" xfId="0" applyFont="1" applyFill="1" applyBorder="1" applyAlignment="1" applyProtection="1">
      <alignment horizontal="left" vertical="center" wrapText="1"/>
      <protection hidden="1"/>
    </xf>
    <xf numFmtId="0" fontId="5" fillId="0" borderId="6" xfId="0" applyFont="1" applyFill="1" applyBorder="1" applyAlignment="1" applyProtection="1">
      <alignment horizontal="left" vertical="center" wrapText="1"/>
      <protection hidden="1"/>
    </xf>
    <xf numFmtId="0" fontId="5" fillId="0" borderId="7" xfId="0" applyFont="1" applyFill="1" applyBorder="1" applyAlignment="1" applyProtection="1">
      <alignment horizontal="left" vertical="center" wrapText="1"/>
      <protection hidden="1"/>
    </xf>
    <xf numFmtId="0" fontId="5" fillId="0" borderId="1" xfId="0" applyFont="1" applyFill="1" applyBorder="1" applyAlignment="1" applyProtection="1">
      <alignment horizontal="left" vertical="center" wrapText="1"/>
      <protection hidden="1"/>
    </xf>
    <xf numFmtId="0" fontId="5" fillId="0" borderId="8" xfId="0" applyFont="1" applyFill="1" applyBorder="1" applyAlignment="1" applyProtection="1">
      <alignment horizontal="left" vertical="center" wrapText="1"/>
      <protection hidden="1"/>
    </xf>
    <xf numFmtId="0" fontId="0" fillId="0" borderId="18" xfId="0" applyFill="1" applyBorder="1" applyAlignment="1" applyProtection="1">
      <alignment horizontal="center" vertical="center"/>
      <protection locked="0" hidden="1"/>
    </xf>
    <xf numFmtId="0" fontId="0" fillId="0" borderId="19" xfId="0" applyFill="1" applyBorder="1" applyAlignment="1" applyProtection="1">
      <alignment horizontal="center" vertical="center"/>
      <protection locked="0" hidden="1"/>
    </xf>
    <xf numFmtId="0" fontId="0" fillId="0" borderId="20" xfId="0" applyFill="1" applyBorder="1" applyAlignment="1" applyProtection="1">
      <alignment horizontal="center" vertical="center"/>
      <protection locked="0" hidden="1"/>
    </xf>
    <xf numFmtId="0" fontId="0" fillId="0" borderId="30" xfId="0" applyFill="1" applyBorder="1" applyAlignment="1" applyProtection="1">
      <alignment horizontal="center" vertical="center"/>
      <protection locked="0" hidden="1"/>
    </xf>
    <xf numFmtId="0" fontId="0" fillId="0" borderId="31" xfId="0" applyFill="1" applyBorder="1" applyAlignment="1" applyProtection="1">
      <alignment horizontal="center" vertical="center"/>
      <protection locked="0" hidden="1"/>
    </xf>
    <xf numFmtId="0" fontId="0" fillId="0" borderId="32" xfId="0" applyFill="1" applyBorder="1" applyAlignment="1" applyProtection="1">
      <alignment horizontal="center" vertical="center"/>
      <protection locked="0" hidden="1"/>
    </xf>
    <xf numFmtId="0" fontId="0" fillId="0" borderId="11" xfId="0" applyFill="1" applyBorder="1" applyAlignment="1" applyProtection="1">
      <alignment horizontal="center" vertical="center"/>
      <protection hidden="1"/>
    </xf>
    <xf numFmtId="0" fontId="1" fillId="0" borderId="0" xfId="0" applyFont="1" applyFill="1" applyAlignment="1" applyProtection="1">
      <alignment horizontal="center" vertical="center"/>
      <protection hidden="1"/>
    </xf>
    <xf numFmtId="0" fontId="0" fillId="0" borderId="28" xfId="0" applyFill="1" applyBorder="1" applyAlignment="1" applyProtection="1">
      <alignment horizontal="center" vertical="center"/>
      <protection locked="0" hidden="1"/>
    </xf>
    <xf numFmtId="0" fontId="0" fillId="0" borderId="29" xfId="0" applyFill="1" applyBorder="1" applyAlignment="1" applyProtection="1">
      <alignment horizontal="center" vertical="center"/>
      <protection locked="0" hidden="1"/>
    </xf>
    <xf numFmtId="0" fontId="0" fillId="0" borderId="33" xfId="0" applyFill="1" applyBorder="1" applyAlignment="1" applyProtection="1">
      <alignment horizontal="center" vertical="center"/>
      <protection locked="0" hidden="1"/>
    </xf>
    <xf numFmtId="0" fontId="0" fillId="0" borderId="34" xfId="0" applyFill="1" applyBorder="1" applyAlignment="1" applyProtection="1">
      <alignment horizontal="center" vertical="center"/>
      <protection locked="0" hidden="1"/>
    </xf>
    <xf numFmtId="0" fontId="5" fillId="0" borderId="4" xfId="0" applyFont="1" applyFill="1" applyBorder="1" applyAlignment="1" applyProtection="1">
      <alignment horizontal="left" vertical="center" wrapText="1"/>
      <protection hidden="1"/>
    </xf>
    <xf numFmtId="0" fontId="5" fillId="0" borderId="21" xfId="0" applyFont="1" applyFill="1" applyBorder="1" applyAlignment="1" applyProtection="1">
      <alignment horizontal="left" vertical="center" wrapText="1"/>
      <protection hidden="1"/>
    </xf>
    <xf numFmtId="0" fontId="5" fillId="0" borderId="22" xfId="0" applyFont="1" applyFill="1" applyBorder="1" applyAlignment="1" applyProtection="1">
      <alignment horizontal="left" vertical="center" wrapText="1"/>
      <protection hidden="1"/>
    </xf>
    <xf numFmtId="0" fontId="5" fillId="0" borderId="23" xfId="0" applyFont="1" applyFill="1" applyBorder="1" applyAlignment="1" applyProtection="1">
      <alignment horizontal="left" vertical="center" wrapText="1"/>
      <protection hidden="1"/>
    </xf>
    <xf numFmtId="0" fontId="0" fillId="0" borderId="15" xfId="0" applyFill="1" applyBorder="1" applyAlignment="1" applyProtection="1">
      <alignment horizontal="center" vertical="center"/>
      <protection locked="0" hidden="1"/>
    </xf>
    <xf numFmtId="0" fontId="0" fillId="0" borderId="16" xfId="0" applyFill="1" applyBorder="1" applyAlignment="1" applyProtection="1">
      <alignment horizontal="center" vertical="center"/>
      <protection locked="0" hidden="1"/>
    </xf>
    <xf numFmtId="0" fontId="0" fillId="0" borderId="17" xfId="0" applyFill="1" applyBorder="1" applyAlignment="1" applyProtection="1">
      <alignment horizontal="center" vertical="center"/>
      <protection locked="0" hidden="1"/>
    </xf>
    <xf numFmtId="0" fontId="0" fillId="0" borderId="9" xfId="0" applyFill="1" applyBorder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0" fontId="0" fillId="0" borderId="24" xfId="0" applyFill="1" applyBorder="1" applyAlignment="1" applyProtection="1">
      <alignment horizontal="center" vertical="center"/>
      <protection hidden="1"/>
    </xf>
    <xf numFmtId="0" fontId="0" fillId="0" borderId="22" xfId="0" applyFill="1" applyBorder="1" applyAlignment="1" applyProtection="1">
      <alignment horizontal="center" vertical="center"/>
      <protection hidden="1"/>
    </xf>
    <xf numFmtId="0" fontId="5" fillId="0" borderId="3" xfId="0" applyFont="1" applyFill="1" applyBorder="1" applyAlignment="1" applyProtection="1">
      <alignment horizontal="center" vertical="center"/>
      <protection hidden="1"/>
    </xf>
    <xf numFmtId="0" fontId="5" fillId="0" borderId="2" xfId="0" applyFont="1" applyFill="1" applyBorder="1" applyAlignment="1" applyProtection="1">
      <alignment horizontal="center" vertical="center"/>
      <protection hidden="1"/>
    </xf>
    <xf numFmtId="0" fontId="5" fillId="0" borderId="5" xfId="0" applyFont="1" applyFill="1" applyBorder="1" applyAlignment="1" applyProtection="1">
      <alignment horizontal="center" vertical="center"/>
      <protection hidden="1"/>
    </xf>
    <xf numFmtId="0" fontId="5" fillId="0" borderId="0" xfId="0" applyFont="1" applyFill="1" applyAlignment="1" applyProtection="1">
      <alignment horizontal="center" vertical="center"/>
      <protection locked="0"/>
    </xf>
    <xf numFmtId="0" fontId="0" fillId="0" borderId="0" xfId="0" applyFill="1" applyAlignment="1" applyProtection="1">
      <alignment vertical="center"/>
      <protection locked="0"/>
    </xf>
    <xf numFmtId="0" fontId="0" fillId="0" borderId="1" xfId="0" applyFill="1" applyBorder="1" applyAlignment="1" applyProtection="1">
      <alignment vertical="center"/>
      <protection locked="0"/>
    </xf>
    <xf numFmtId="0" fontId="5" fillId="0" borderId="5" xfId="0" applyFont="1" applyFill="1" applyBorder="1" applyAlignment="1" applyProtection="1">
      <alignment horizontal="right" vertical="center"/>
      <protection hidden="1"/>
    </xf>
    <xf numFmtId="0" fontId="0" fillId="0" borderId="0" xfId="0" applyFill="1" applyAlignment="1" applyProtection="1">
      <alignment horizontal="right" vertical="center"/>
      <protection hidden="1"/>
    </xf>
    <xf numFmtId="0" fontId="0" fillId="0" borderId="7" xfId="0" applyFill="1" applyBorder="1" applyAlignment="1" applyProtection="1">
      <alignment horizontal="right" vertical="center"/>
      <protection hidden="1"/>
    </xf>
    <xf numFmtId="0" fontId="0" fillId="0" borderId="1" xfId="0" applyFill="1" applyBorder="1" applyAlignment="1" applyProtection="1">
      <alignment horizontal="right" vertical="center"/>
      <protection hidden="1"/>
    </xf>
    <xf numFmtId="0" fontId="6" fillId="0" borderId="0" xfId="0" applyFont="1" applyFill="1" applyAlignment="1" applyProtection="1">
      <alignment horizontal="center" vertical="center" shrinkToFit="1"/>
      <protection hidden="1"/>
    </xf>
    <xf numFmtId="0" fontId="0" fillId="0" borderId="0" xfId="0" applyFill="1" applyAlignment="1" applyProtection="1">
      <alignment vertical="center"/>
      <protection hidden="1"/>
    </xf>
    <xf numFmtId="0" fontId="0" fillId="0" borderId="1" xfId="0" applyFill="1" applyBorder="1" applyAlignment="1" applyProtection="1">
      <alignment vertical="center"/>
      <protection hidden="1"/>
    </xf>
    <xf numFmtId="0" fontId="1" fillId="0" borderId="3" xfId="0" applyFont="1" applyFill="1" applyBorder="1" applyAlignment="1" applyProtection="1">
      <alignment horizontal="center" vertical="center"/>
      <protection hidden="1"/>
    </xf>
    <xf numFmtId="0" fontId="1" fillId="0" borderId="5" xfId="0" applyFont="1" applyFill="1" applyBorder="1" applyAlignment="1" applyProtection="1">
      <alignment horizontal="center" vertical="center"/>
      <protection hidden="1"/>
    </xf>
    <xf numFmtId="0" fontId="1" fillId="0" borderId="6" xfId="0" applyFont="1" applyFill="1" applyBorder="1" applyAlignment="1" applyProtection="1">
      <alignment horizontal="center" vertical="center"/>
      <protection hidden="1"/>
    </xf>
    <xf numFmtId="0" fontId="5" fillId="0" borderId="9" xfId="0" applyFont="1" applyBorder="1" applyAlignment="1" applyProtection="1">
      <alignment horizontal="center" vertical="center" textRotation="255" wrapText="1"/>
      <protection hidden="1"/>
    </xf>
    <xf numFmtId="0" fontId="5" fillId="0" borderId="4" xfId="0" applyFont="1" applyBorder="1" applyAlignment="1" applyProtection="1">
      <alignment horizontal="center" vertical="center" textRotation="255" wrapText="1"/>
      <protection hidden="1"/>
    </xf>
    <xf numFmtId="0" fontId="5" fillId="0" borderId="11" xfId="0" applyFont="1" applyBorder="1" applyAlignment="1" applyProtection="1">
      <alignment horizontal="center" vertical="center" textRotation="255" wrapText="1"/>
      <protection hidden="1"/>
    </xf>
    <xf numFmtId="0" fontId="5" fillId="0" borderId="6" xfId="0" applyFont="1" applyBorder="1" applyAlignment="1" applyProtection="1">
      <alignment horizontal="center" vertical="center" textRotation="255" wrapText="1"/>
      <protection hidden="1"/>
    </xf>
    <xf numFmtId="178" fontId="3" fillId="0" borderId="0" xfId="0" applyNumberFormat="1" applyFont="1" applyFill="1" applyBorder="1" applyAlignment="1" applyProtection="1">
      <alignment horizontal="center"/>
      <protection locked="0"/>
    </xf>
    <xf numFmtId="178" fontId="3" fillId="0" borderId="1" xfId="0" applyNumberFormat="1" applyFont="1" applyFill="1" applyBorder="1" applyAlignment="1" applyProtection="1">
      <alignment horizontal="center"/>
      <protection locked="0"/>
    </xf>
    <xf numFmtId="0" fontId="5" fillId="0" borderId="0" xfId="0" applyFont="1" applyFill="1" applyBorder="1" applyAlignment="1" applyProtection="1">
      <alignment horizontal="right"/>
      <protection hidden="1"/>
    </xf>
    <xf numFmtId="0" fontId="5" fillId="0" borderId="0" xfId="0" applyFont="1" applyFill="1" applyBorder="1" applyAlignment="1" applyProtection="1">
      <alignment horizontal="center"/>
      <protection locked="0"/>
    </xf>
    <xf numFmtId="0" fontId="5" fillId="0" borderId="1" xfId="0" applyFont="1" applyFill="1" applyBorder="1" applyAlignment="1" applyProtection="1">
      <alignment horizontal="center"/>
      <protection locked="0"/>
    </xf>
    <xf numFmtId="0" fontId="5" fillId="0" borderId="0" xfId="0" applyFont="1" applyFill="1" applyBorder="1" applyAlignment="1" applyProtection="1">
      <alignment horizontal="left" vertical="center" wrapText="1"/>
      <protection hidden="1"/>
    </xf>
    <xf numFmtId="0" fontId="5" fillId="0" borderId="5" xfId="0" applyFont="1" applyFill="1" applyBorder="1" applyAlignment="1" applyProtection="1">
      <alignment horizontal="center" shrinkToFit="1"/>
      <protection hidden="1"/>
    </xf>
    <xf numFmtId="179" fontId="5" fillId="0" borderId="0" xfId="0" applyNumberFormat="1" applyFont="1" applyFill="1" applyBorder="1" applyAlignment="1" applyProtection="1">
      <alignment horizontal="center"/>
      <protection hidden="1"/>
    </xf>
    <xf numFmtId="178" fontId="5" fillId="0" borderId="0" xfId="0" applyNumberFormat="1" applyFont="1" applyFill="1" applyBorder="1" applyAlignment="1" applyProtection="1">
      <alignment horizontal="left"/>
      <protection hidden="1"/>
    </xf>
    <xf numFmtId="0" fontId="5" fillId="0" borderId="0" xfId="0" applyFont="1" applyFill="1" applyBorder="1" applyAlignment="1" applyProtection="1">
      <alignment horizontal="center"/>
      <protection hidden="1"/>
    </xf>
    <xf numFmtId="0" fontId="5" fillId="0" borderId="1" xfId="0" applyFont="1" applyFill="1" applyBorder="1" applyAlignment="1" applyProtection="1">
      <alignment horizontal="center"/>
      <protection hidden="1"/>
    </xf>
    <xf numFmtId="0" fontId="5" fillId="0" borderId="0" xfId="0" applyFont="1" applyFill="1" applyBorder="1" applyAlignment="1" applyProtection="1">
      <alignment horizontal="center" vertical="center"/>
      <protection hidden="1"/>
    </xf>
    <xf numFmtId="0" fontId="5" fillId="0" borderId="6" xfId="0" applyFont="1" applyFill="1" applyBorder="1" applyAlignment="1" applyProtection="1">
      <alignment horizontal="center" vertical="center"/>
      <protection hidden="1"/>
    </xf>
    <xf numFmtId="0" fontId="18" fillId="0" borderId="5" xfId="0" applyFont="1" applyFill="1" applyBorder="1" applyAlignment="1" applyProtection="1">
      <alignment horizontal="left" vertical="top" wrapText="1"/>
      <protection hidden="1"/>
    </xf>
    <xf numFmtId="0" fontId="18" fillId="0" borderId="0" xfId="0" applyFont="1" applyFill="1" applyBorder="1" applyAlignment="1" applyProtection="1">
      <alignment horizontal="left" vertical="top" wrapText="1"/>
      <protection hidden="1"/>
    </xf>
    <xf numFmtId="0" fontId="18" fillId="0" borderId="6" xfId="0" applyFont="1" applyFill="1" applyBorder="1" applyAlignment="1" applyProtection="1">
      <alignment horizontal="left" vertical="top" wrapText="1"/>
      <protection hidden="1"/>
    </xf>
    <xf numFmtId="0" fontId="0" fillId="0" borderId="5" xfId="0" applyFill="1" applyBorder="1" applyAlignment="1" applyProtection="1">
      <alignment horizontal="center" vertical="center"/>
      <protection locked="0" hidden="1"/>
    </xf>
    <xf numFmtId="0" fontId="0" fillId="0" borderId="12" xfId="0" applyFill="1" applyBorder="1" applyAlignment="1" applyProtection="1">
      <alignment horizontal="center" vertical="center"/>
      <protection locked="0" hidden="1"/>
    </xf>
    <xf numFmtId="0" fontId="0" fillId="0" borderId="7" xfId="0" applyFill="1" applyBorder="1" applyAlignment="1" applyProtection="1">
      <alignment horizontal="center" vertical="center"/>
      <protection locked="0" hidden="1"/>
    </xf>
    <xf numFmtId="0" fontId="0" fillId="0" borderId="1" xfId="0" applyFill="1" applyBorder="1" applyAlignment="1" applyProtection="1">
      <alignment horizontal="center" vertical="center"/>
      <protection locked="0" hidden="1"/>
    </xf>
    <xf numFmtId="0" fontId="0" fillId="0" borderId="14" xfId="0" applyFill="1" applyBorder="1" applyAlignment="1" applyProtection="1">
      <alignment horizontal="center" vertical="center"/>
      <protection locked="0" hidden="1"/>
    </xf>
    <xf numFmtId="0" fontId="5" fillId="0" borderId="9" xfId="0" applyFont="1" applyFill="1" applyBorder="1" applyAlignment="1" applyProtection="1">
      <alignment horizontal="center" vertical="center"/>
      <protection hidden="1"/>
    </xf>
    <xf numFmtId="0" fontId="5" fillId="0" borderId="10" xfId="0" applyFont="1" applyFill="1" applyBorder="1" applyAlignment="1" applyProtection="1">
      <alignment horizontal="center" vertical="center"/>
      <protection hidden="1"/>
    </xf>
    <xf numFmtId="0" fontId="5" fillId="0" borderId="11" xfId="0" applyFont="1" applyFill="1" applyBorder="1" applyAlignment="1" applyProtection="1">
      <alignment horizontal="center" vertical="center"/>
      <protection hidden="1"/>
    </xf>
    <xf numFmtId="0" fontId="5" fillId="0" borderId="12" xfId="0" applyFont="1" applyFill="1" applyBorder="1" applyAlignment="1" applyProtection="1">
      <alignment horizontal="center" vertical="center"/>
      <protection hidden="1"/>
    </xf>
    <xf numFmtId="0" fontId="5" fillId="0" borderId="13" xfId="0" applyFont="1" applyFill="1" applyBorder="1" applyAlignment="1" applyProtection="1">
      <alignment horizontal="center" vertical="center"/>
      <protection hidden="1"/>
    </xf>
    <xf numFmtId="0" fontId="5" fillId="0" borderId="14" xfId="0" applyFont="1" applyFill="1" applyBorder="1" applyAlignment="1" applyProtection="1">
      <alignment horizontal="center" vertical="center"/>
      <protection hidden="1"/>
    </xf>
    <xf numFmtId="0" fontId="0" fillId="0" borderId="13" xfId="0" applyFill="1" applyBorder="1" applyAlignment="1" applyProtection="1">
      <alignment horizontal="center" vertical="center"/>
      <protection locked="0" hidden="1"/>
    </xf>
    <xf numFmtId="0" fontId="0" fillId="0" borderId="8" xfId="0" applyFill="1" applyBorder="1" applyAlignment="1" applyProtection="1">
      <alignment horizontal="center" vertical="center"/>
      <protection locked="0" hidden="1"/>
    </xf>
    <xf numFmtId="0" fontId="5" fillId="0" borderId="4" xfId="0" applyFont="1" applyFill="1" applyBorder="1" applyAlignment="1" applyProtection="1">
      <alignment horizontal="center" vertical="center"/>
      <protection hidden="1"/>
    </xf>
    <xf numFmtId="179" fontId="15" fillId="0" borderId="0" xfId="0" applyNumberFormat="1" applyFont="1" applyFill="1" applyBorder="1" applyAlignment="1" applyProtection="1">
      <alignment horizontal="left"/>
      <protection hidden="1"/>
    </xf>
    <xf numFmtId="179" fontId="15" fillId="0" borderId="6" xfId="0" applyNumberFormat="1" applyFont="1" applyFill="1" applyBorder="1" applyAlignment="1" applyProtection="1">
      <alignment horizontal="left"/>
      <protection hidden="1"/>
    </xf>
    <xf numFmtId="0" fontId="15" fillId="0" borderId="5" xfId="0" applyFont="1" applyFill="1" applyBorder="1" applyAlignment="1" applyProtection="1">
      <alignment horizontal="center" vertical="center" shrinkToFit="1"/>
      <protection hidden="1"/>
    </xf>
    <xf numFmtId="0" fontId="15" fillId="0" borderId="0" xfId="0" applyFont="1" applyFill="1" applyBorder="1" applyAlignment="1" applyProtection="1">
      <alignment horizontal="center" vertical="center" shrinkToFit="1"/>
      <protection hidden="1"/>
    </xf>
    <xf numFmtId="0" fontId="0" fillId="0" borderId="13" xfId="0" applyFill="1" applyBorder="1" applyAlignment="1" applyProtection="1">
      <alignment horizontal="center" vertical="center"/>
      <protection hidden="1"/>
    </xf>
    <xf numFmtId="0" fontId="0" fillId="0" borderId="4" xfId="0" applyFill="1" applyBorder="1" applyAlignment="1" applyProtection="1">
      <alignment horizontal="center" vertical="center"/>
      <protection hidden="1"/>
    </xf>
    <xf numFmtId="0" fontId="0" fillId="0" borderId="6" xfId="0" applyFill="1" applyBorder="1" applyAlignment="1" applyProtection="1">
      <alignment horizontal="center" vertical="center"/>
      <protection hidden="1"/>
    </xf>
    <xf numFmtId="0" fontId="0" fillId="0" borderId="8" xfId="0" applyFill="1" applyBorder="1" applyAlignment="1" applyProtection="1">
      <alignment horizontal="center" vertical="center"/>
      <protection hidden="1"/>
    </xf>
    <xf numFmtId="49" fontId="5" fillId="0" borderId="7" xfId="0" applyNumberFormat="1" applyFont="1" applyFill="1" applyBorder="1" applyAlignment="1" applyProtection="1">
      <alignment horizontal="center" vertical="center"/>
      <protection hidden="1"/>
    </xf>
    <xf numFmtId="49" fontId="5" fillId="0" borderId="8" xfId="0" applyNumberFormat="1" applyFont="1" applyFill="1" applyBorder="1" applyAlignment="1" applyProtection="1">
      <alignment horizontal="center" vertical="center"/>
      <protection hidden="1"/>
    </xf>
    <xf numFmtId="0" fontId="5" fillId="0" borderId="3" xfId="0" applyFont="1" applyBorder="1" applyAlignment="1" applyProtection="1">
      <alignment horizontal="center" vertical="center" wrapText="1"/>
      <protection hidden="1"/>
    </xf>
    <xf numFmtId="0" fontId="5" fillId="0" borderId="2" xfId="0" applyFont="1" applyBorder="1" applyAlignment="1" applyProtection="1">
      <alignment horizontal="center" vertical="center" wrapText="1"/>
      <protection hidden="1"/>
    </xf>
    <xf numFmtId="0" fontId="5" fillId="0" borderId="4" xfId="0" applyFont="1" applyBorder="1" applyAlignment="1" applyProtection="1">
      <alignment horizontal="center" vertical="center" wrapText="1"/>
      <protection hidden="1"/>
    </xf>
    <xf numFmtId="0" fontId="5" fillId="0" borderId="5" xfId="0" applyFont="1" applyBorder="1" applyAlignment="1" applyProtection="1">
      <alignment horizontal="center" vertical="center" wrapText="1"/>
      <protection hidden="1"/>
    </xf>
    <xf numFmtId="0" fontId="5" fillId="0" borderId="0" xfId="0" applyFont="1" applyBorder="1" applyAlignment="1" applyProtection="1">
      <alignment horizontal="center" vertical="center" wrapText="1"/>
      <protection hidden="1"/>
    </xf>
    <xf numFmtId="0" fontId="5" fillId="0" borderId="6" xfId="0" applyFont="1" applyBorder="1" applyAlignment="1" applyProtection="1">
      <alignment horizontal="center" vertical="center" wrapText="1"/>
      <protection hidden="1"/>
    </xf>
    <xf numFmtId="0" fontId="5" fillId="0" borderId="7" xfId="0" applyFont="1" applyBorder="1" applyAlignment="1" applyProtection="1">
      <alignment horizontal="center" vertical="center" wrapText="1"/>
      <protection hidden="1"/>
    </xf>
    <xf numFmtId="0" fontId="5" fillId="0" borderId="1" xfId="0" applyFont="1" applyBorder="1" applyAlignment="1" applyProtection="1">
      <alignment horizontal="center" vertical="center" wrapText="1"/>
      <protection hidden="1"/>
    </xf>
    <xf numFmtId="0" fontId="5" fillId="0" borderId="8" xfId="0" applyFont="1" applyBorder="1" applyAlignment="1" applyProtection="1">
      <alignment horizontal="center" vertical="center" wrapText="1"/>
      <protection hidden="1"/>
    </xf>
    <xf numFmtId="0" fontId="18" fillId="0" borderId="3" xfId="0" applyFont="1" applyBorder="1" applyAlignment="1" applyProtection="1">
      <alignment horizontal="left" vertical="center" wrapText="1"/>
      <protection hidden="1"/>
    </xf>
    <xf numFmtId="0" fontId="18" fillId="0" borderId="2" xfId="0" applyFont="1" applyBorder="1" applyAlignment="1" applyProtection="1">
      <alignment horizontal="left" vertical="center" wrapText="1"/>
      <protection hidden="1"/>
    </xf>
    <xf numFmtId="0" fontId="18" fillId="0" borderId="4" xfId="0" applyFont="1" applyBorder="1" applyAlignment="1" applyProtection="1">
      <alignment horizontal="left" vertical="center" wrapText="1"/>
      <protection hidden="1"/>
    </xf>
    <xf numFmtId="0" fontId="18" fillId="0" borderId="5" xfId="0" applyFont="1" applyBorder="1" applyAlignment="1" applyProtection="1">
      <alignment horizontal="left" vertical="center" wrapText="1"/>
      <protection hidden="1"/>
    </xf>
    <xf numFmtId="0" fontId="18" fillId="0" borderId="0" xfId="0" applyFont="1" applyBorder="1" applyAlignment="1" applyProtection="1">
      <alignment horizontal="left" vertical="center" wrapText="1"/>
      <protection hidden="1"/>
    </xf>
    <xf numFmtId="0" fontId="18" fillId="0" borderId="6" xfId="0" applyFont="1" applyBorder="1" applyAlignment="1" applyProtection="1">
      <alignment horizontal="left" vertical="center" wrapText="1"/>
      <protection hidden="1"/>
    </xf>
    <xf numFmtId="0" fontId="18" fillId="0" borderId="0" xfId="0" applyFont="1" applyAlignment="1" applyProtection="1">
      <alignment horizontal="left" vertical="center" wrapText="1"/>
      <protection hidden="1"/>
    </xf>
    <xf numFmtId="0" fontId="18" fillId="0" borderId="7" xfId="0" applyFont="1" applyBorder="1" applyAlignment="1" applyProtection="1">
      <alignment horizontal="left" vertical="center" wrapText="1"/>
      <protection hidden="1"/>
    </xf>
    <xf numFmtId="0" fontId="18" fillId="0" borderId="1" xfId="0" applyFont="1" applyBorder="1" applyAlignment="1" applyProtection="1">
      <alignment horizontal="left" vertical="center" wrapText="1"/>
      <protection hidden="1"/>
    </xf>
    <xf numFmtId="0" fontId="18" fillId="0" borderId="8" xfId="0" applyFont="1" applyBorder="1" applyAlignment="1" applyProtection="1">
      <alignment horizontal="left" vertical="center" wrapText="1"/>
      <protection hidden="1"/>
    </xf>
    <xf numFmtId="0" fontId="5" fillId="0" borderId="0" xfId="0" applyFont="1" applyFill="1" applyBorder="1" applyAlignment="1" applyProtection="1">
      <alignment horizontal="right" vertical="center"/>
      <protection hidden="1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5" fillId="0" borderId="2" xfId="0" applyFont="1" applyFill="1" applyBorder="1" applyAlignment="1" applyProtection="1">
      <alignment vertical="center" wrapText="1"/>
      <protection hidden="1"/>
    </xf>
    <xf numFmtId="0" fontId="5" fillId="0" borderId="0" xfId="0" applyFont="1" applyFill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0" fillId="0" borderId="3" xfId="0" applyFill="1" applyBorder="1" applyAlignment="1" applyProtection="1">
      <alignment horizontal="center" vertical="center"/>
      <protection locked="0" hidden="1"/>
    </xf>
    <xf numFmtId="0" fontId="0" fillId="0" borderId="10" xfId="0" applyFill="1" applyBorder="1" applyAlignment="1" applyProtection="1">
      <alignment horizontal="center" vertical="center"/>
      <protection locked="0" hidden="1"/>
    </xf>
    <xf numFmtId="38" fontId="0" fillId="0" borderId="3" xfId="1" applyFont="1" applyFill="1" applyBorder="1" applyAlignment="1" applyProtection="1">
      <alignment horizontal="center" vertical="center"/>
      <protection hidden="1"/>
    </xf>
    <xf numFmtId="38" fontId="0" fillId="0" borderId="2" xfId="1" applyFont="1" applyFill="1" applyBorder="1" applyAlignment="1" applyProtection="1">
      <alignment horizontal="center" vertical="center"/>
      <protection hidden="1"/>
    </xf>
    <xf numFmtId="38" fontId="0" fillId="0" borderId="10" xfId="1" applyFont="1" applyFill="1" applyBorder="1" applyAlignment="1" applyProtection="1">
      <alignment horizontal="center" vertical="center"/>
      <protection hidden="1"/>
    </xf>
    <xf numFmtId="38" fontId="0" fillId="0" borderId="5" xfId="1" applyFont="1" applyFill="1" applyBorder="1" applyAlignment="1" applyProtection="1">
      <alignment horizontal="center" vertical="center"/>
      <protection hidden="1"/>
    </xf>
    <xf numFmtId="38" fontId="0" fillId="0" borderId="0" xfId="1" applyFont="1" applyFill="1" applyBorder="1" applyAlignment="1" applyProtection="1">
      <alignment horizontal="center" vertical="center"/>
      <protection hidden="1"/>
    </xf>
    <xf numFmtId="38" fontId="0" fillId="0" borderId="12" xfId="1" applyFont="1" applyFill="1" applyBorder="1" applyAlignment="1" applyProtection="1">
      <alignment horizontal="center" vertical="center"/>
      <protection hidden="1"/>
    </xf>
    <xf numFmtId="38" fontId="0" fillId="0" borderId="7" xfId="1" applyFont="1" applyFill="1" applyBorder="1" applyAlignment="1" applyProtection="1">
      <alignment horizontal="center" vertical="center"/>
      <protection hidden="1"/>
    </xf>
    <xf numFmtId="38" fontId="0" fillId="0" borderId="1" xfId="1" applyFont="1" applyFill="1" applyBorder="1" applyAlignment="1" applyProtection="1">
      <alignment horizontal="center" vertical="center"/>
      <protection hidden="1"/>
    </xf>
    <xf numFmtId="38" fontId="0" fillId="0" borderId="14" xfId="1" applyFont="1" applyFill="1" applyBorder="1" applyAlignment="1" applyProtection="1">
      <alignment horizontal="center" vertical="center"/>
      <protection hidden="1"/>
    </xf>
    <xf numFmtId="0" fontId="5" fillId="0" borderId="0" xfId="0" applyFont="1" applyFill="1" applyAlignment="1" applyProtection="1">
      <alignment horizontal="center"/>
      <protection locked="0"/>
    </xf>
    <xf numFmtId="0" fontId="5" fillId="0" borderId="4" xfId="0" applyFont="1" applyFill="1" applyBorder="1" applyAlignment="1" applyProtection="1">
      <alignment vertical="center" wrapText="1"/>
      <protection hidden="1"/>
    </xf>
    <xf numFmtId="0" fontId="5" fillId="0" borderId="5" xfId="0" applyFont="1" applyFill="1" applyBorder="1" applyAlignment="1" applyProtection="1">
      <alignment vertical="center" wrapText="1"/>
      <protection hidden="1"/>
    </xf>
    <xf numFmtId="0" fontId="5" fillId="0" borderId="6" xfId="0" applyFont="1" applyFill="1" applyBorder="1" applyAlignment="1" applyProtection="1">
      <alignment vertical="center" wrapText="1"/>
      <protection hidden="1"/>
    </xf>
    <xf numFmtId="0" fontId="5" fillId="0" borderId="7" xfId="0" applyFont="1" applyFill="1" applyBorder="1" applyAlignment="1" applyProtection="1">
      <alignment vertical="center" wrapText="1"/>
      <protection hidden="1"/>
    </xf>
    <xf numFmtId="0" fontId="5" fillId="0" borderId="8" xfId="0" applyFont="1" applyFill="1" applyBorder="1" applyAlignment="1" applyProtection="1">
      <alignment vertical="center" wrapText="1"/>
      <protection hidden="1"/>
    </xf>
    <xf numFmtId="0" fontId="5" fillId="0" borderId="0" xfId="0" applyFont="1" applyFill="1" applyAlignment="1" applyProtection="1">
      <alignment horizontal="left"/>
      <protection hidden="1"/>
    </xf>
    <xf numFmtId="0" fontId="0" fillId="0" borderId="0" xfId="0" applyFill="1" applyAlignment="1" applyProtection="1">
      <alignment horizontal="left"/>
      <protection hidden="1"/>
    </xf>
    <xf numFmtId="0" fontId="5" fillId="0" borderId="3" xfId="0" applyFont="1" applyFill="1" applyBorder="1" applyAlignment="1" applyProtection="1">
      <alignment horizontal="left" vertical="center"/>
      <protection hidden="1"/>
    </xf>
    <xf numFmtId="0" fontId="5" fillId="0" borderId="2" xfId="0" applyFont="1" applyFill="1" applyBorder="1" applyAlignment="1" applyProtection="1">
      <alignment horizontal="left" vertical="center"/>
      <protection hidden="1"/>
    </xf>
    <xf numFmtId="0" fontId="5" fillId="0" borderId="4" xfId="0" applyFont="1" applyFill="1" applyBorder="1" applyAlignment="1" applyProtection="1">
      <alignment horizontal="left" vertical="center"/>
      <protection hidden="1"/>
    </xf>
    <xf numFmtId="0" fontId="5" fillId="0" borderId="5" xfId="0" applyFont="1" applyFill="1" applyBorder="1" applyAlignment="1" applyProtection="1">
      <alignment horizontal="left" vertical="center"/>
      <protection hidden="1"/>
    </xf>
    <xf numFmtId="0" fontId="5" fillId="0" borderId="0" xfId="0" applyFont="1" applyFill="1" applyBorder="1" applyAlignment="1" applyProtection="1">
      <alignment horizontal="left" vertical="center"/>
      <protection hidden="1"/>
    </xf>
    <xf numFmtId="0" fontId="5" fillId="0" borderId="6" xfId="0" applyFont="1" applyFill="1" applyBorder="1" applyAlignment="1" applyProtection="1">
      <alignment horizontal="left" vertical="center"/>
      <protection hidden="1"/>
    </xf>
    <xf numFmtId="0" fontId="5" fillId="0" borderId="18" xfId="0" applyFont="1" applyBorder="1" applyAlignment="1" applyProtection="1">
      <alignment horizontal="left" vertical="center"/>
      <protection hidden="1"/>
    </xf>
    <xf numFmtId="0" fontId="5" fillId="0" borderId="19" xfId="0" applyFont="1" applyBorder="1" applyAlignment="1" applyProtection="1">
      <alignment horizontal="left" vertical="center"/>
      <protection hidden="1"/>
    </xf>
    <xf numFmtId="0" fontId="5" fillId="0" borderId="29" xfId="0" applyFont="1" applyBorder="1" applyAlignment="1" applyProtection="1">
      <alignment horizontal="left" vertical="center"/>
      <protection hidden="1"/>
    </xf>
    <xf numFmtId="0" fontId="5" fillId="0" borderId="30" xfId="0" applyFont="1" applyBorder="1" applyAlignment="1" applyProtection="1">
      <alignment horizontal="left" vertical="center"/>
      <protection hidden="1"/>
    </xf>
    <xf numFmtId="0" fontId="5" fillId="0" borderId="31" xfId="0" applyFont="1" applyBorder="1" applyAlignment="1" applyProtection="1">
      <alignment horizontal="left" vertical="center"/>
      <protection hidden="1"/>
    </xf>
    <xf numFmtId="0" fontId="5" fillId="0" borderId="34" xfId="0" applyFont="1" applyBorder="1" applyAlignment="1" applyProtection="1">
      <alignment horizontal="left" vertical="center"/>
      <protection hidden="1"/>
    </xf>
    <xf numFmtId="0" fontId="5" fillId="0" borderId="18" xfId="0" applyFont="1" applyBorder="1" applyAlignment="1" applyProtection="1">
      <alignment horizontal="left" vertical="center" wrapText="1"/>
      <protection hidden="1"/>
    </xf>
    <xf numFmtId="0" fontId="5" fillId="0" borderId="19" xfId="0" applyFont="1" applyBorder="1" applyAlignment="1" applyProtection="1">
      <alignment horizontal="left" vertical="center" wrapText="1"/>
      <protection hidden="1"/>
    </xf>
    <xf numFmtId="0" fontId="5" fillId="0" borderId="29" xfId="0" applyFont="1" applyBorder="1" applyAlignment="1" applyProtection="1">
      <alignment horizontal="left" vertical="center" wrapText="1"/>
      <protection hidden="1"/>
    </xf>
    <xf numFmtId="0" fontId="5" fillId="0" borderId="30" xfId="0" applyFont="1" applyBorder="1" applyAlignment="1" applyProtection="1">
      <alignment horizontal="left" vertical="center" wrapText="1"/>
      <protection hidden="1"/>
    </xf>
    <xf numFmtId="0" fontId="5" fillId="0" borderId="31" xfId="0" applyFont="1" applyBorder="1" applyAlignment="1" applyProtection="1">
      <alignment horizontal="left" vertical="center" wrapText="1"/>
      <protection hidden="1"/>
    </xf>
    <xf numFmtId="0" fontId="5" fillId="0" borderId="34" xfId="0" applyFont="1" applyBorder="1" applyAlignment="1" applyProtection="1">
      <alignment horizontal="left" vertical="center" wrapText="1"/>
      <protection hidden="1"/>
    </xf>
    <xf numFmtId="0" fontId="5" fillId="0" borderId="25" xfId="0" applyFont="1" applyFill="1" applyBorder="1" applyAlignment="1" applyProtection="1">
      <alignment vertical="center" wrapText="1"/>
      <protection hidden="1"/>
    </xf>
    <xf numFmtId="0" fontId="5" fillId="0" borderId="26" xfId="0" applyFont="1" applyFill="1" applyBorder="1" applyAlignment="1" applyProtection="1">
      <alignment vertical="center" wrapText="1"/>
      <protection hidden="1"/>
    </xf>
    <xf numFmtId="0" fontId="5" fillId="0" borderId="27" xfId="0" applyFont="1" applyFill="1" applyBorder="1" applyAlignment="1" applyProtection="1">
      <alignment vertical="center" wrapText="1"/>
      <protection hidden="1"/>
    </xf>
    <xf numFmtId="0" fontId="0" fillId="0" borderId="25" xfId="0" applyFill="1" applyBorder="1" applyAlignment="1" applyProtection="1">
      <alignment horizontal="center" vertical="center"/>
      <protection hidden="1"/>
    </xf>
    <xf numFmtId="0" fontId="0" fillId="0" borderId="26" xfId="0" applyFill="1" applyBorder="1" applyAlignment="1" applyProtection="1">
      <alignment horizontal="center" vertical="center"/>
      <protection hidden="1"/>
    </xf>
    <xf numFmtId="0" fontId="0" fillId="0" borderId="36" xfId="0" applyFill="1" applyBorder="1" applyAlignment="1" applyProtection="1">
      <alignment horizontal="center" vertical="center"/>
      <protection hidden="1"/>
    </xf>
    <xf numFmtId="0" fontId="1" fillId="0" borderId="26" xfId="0" applyFont="1" applyFill="1" applyBorder="1" applyAlignment="1" applyProtection="1">
      <alignment horizontal="center" vertical="center"/>
      <protection hidden="1"/>
    </xf>
    <xf numFmtId="0" fontId="1" fillId="0" borderId="36" xfId="0" applyFont="1" applyFill="1" applyBorder="1" applyAlignment="1" applyProtection="1">
      <alignment horizontal="center" vertical="center"/>
      <protection hidden="1"/>
    </xf>
    <xf numFmtId="0" fontId="0" fillId="0" borderId="37" xfId="0" applyFill="1" applyBorder="1" applyAlignment="1" applyProtection="1">
      <alignment horizontal="center" vertical="center"/>
      <protection hidden="1"/>
    </xf>
    <xf numFmtId="0" fontId="0" fillId="0" borderId="27" xfId="0" applyFill="1" applyBorder="1" applyAlignment="1" applyProtection="1">
      <alignment horizontal="center" vertical="center"/>
      <protection hidden="1"/>
    </xf>
    <xf numFmtId="0" fontId="5" fillId="0" borderId="3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0" fontId="5" fillId="0" borderId="4" xfId="0" applyFont="1" applyFill="1" applyBorder="1" applyAlignment="1">
      <alignment horizontal="left" vertical="center"/>
    </xf>
    <xf numFmtId="0" fontId="5" fillId="0" borderId="5" xfId="0" applyFont="1" applyFill="1" applyBorder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0" fontId="5" fillId="0" borderId="6" xfId="0" applyFont="1" applyFill="1" applyBorder="1" applyAlignment="1">
      <alignment horizontal="left" vertical="center"/>
    </xf>
    <xf numFmtId="0" fontId="5" fillId="0" borderId="7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0" fontId="5" fillId="0" borderId="8" xfId="0" applyFont="1" applyFill="1" applyBorder="1" applyAlignment="1">
      <alignment horizontal="left" vertical="center"/>
    </xf>
    <xf numFmtId="0" fontId="5" fillId="0" borderId="15" xfId="0" applyFont="1" applyBorder="1" applyAlignment="1" applyProtection="1">
      <alignment horizontal="left" vertical="center" wrapText="1"/>
      <protection hidden="1"/>
    </xf>
    <xf numFmtId="0" fontId="5" fillId="0" borderId="16" xfId="0" applyFont="1" applyBorder="1" applyAlignment="1" applyProtection="1">
      <alignment horizontal="left" vertical="center" wrapText="1"/>
      <protection hidden="1"/>
    </xf>
    <xf numFmtId="0" fontId="5" fillId="0" borderId="39" xfId="0" applyFont="1" applyBorder="1" applyAlignment="1" applyProtection="1">
      <alignment horizontal="left" vertical="center" wrapText="1"/>
      <protection hidden="1"/>
    </xf>
    <xf numFmtId="0" fontId="5" fillId="0" borderId="16" xfId="0" applyFont="1" applyFill="1" applyBorder="1" applyAlignment="1" applyProtection="1">
      <alignment vertical="center" wrapText="1"/>
      <protection hidden="1"/>
    </xf>
    <xf numFmtId="0" fontId="5" fillId="0" borderId="16" xfId="0" applyFont="1" applyFill="1" applyBorder="1" applyProtection="1">
      <alignment vertical="center"/>
      <protection hidden="1"/>
    </xf>
    <xf numFmtId="0" fontId="5" fillId="0" borderId="39" xfId="0" applyFont="1" applyFill="1" applyBorder="1" applyProtection="1">
      <alignment vertical="center"/>
      <protection hidden="1"/>
    </xf>
    <xf numFmtId="0" fontId="5" fillId="0" borderId="19" xfId="0" applyFont="1" applyFill="1" applyBorder="1" applyProtection="1">
      <alignment vertical="center"/>
      <protection hidden="1"/>
    </xf>
    <xf numFmtId="0" fontId="5" fillId="0" borderId="29" xfId="0" applyFont="1" applyFill="1" applyBorder="1" applyProtection="1">
      <alignment vertical="center"/>
      <protection hidden="1"/>
    </xf>
    <xf numFmtId="0" fontId="0" fillId="0" borderId="40" xfId="0" applyFill="1" applyBorder="1" applyAlignment="1" applyProtection="1">
      <alignment horizontal="center" vertical="center"/>
      <protection locked="0" hidden="1"/>
    </xf>
    <xf numFmtId="0" fontId="0" fillId="0" borderId="41" xfId="0" applyFill="1" applyBorder="1" applyAlignment="1" applyProtection="1">
      <alignment horizontal="center" vertical="center"/>
      <protection locked="0" hidden="1"/>
    </xf>
    <xf numFmtId="0" fontId="0" fillId="0" borderId="43" xfId="0" applyFill="1" applyBorder="1" applyAlignment="1" applyProtection="1">
      <alignment horizontal="center" vertical="center"/>
      <protection locked="0" hidden="1"/>
    </xf>
    <xf numFmtId="0" fontId="0" fillId="0" borderId="44" xfId="0" applyFill="1" applyBorder="1" applyAlignment="1" applyProtection="1">
      <alignment horizontal="center" vertical="center"/>
      <protection locked="0" hidden="1"/>
    </xf>
    <xf numFmtId="0" fontId="0" fillId="0" borderId="46" xfId="0" applyFill="1" applyBorder="1" applyAlignment="1" applyProtection="1">
      <alignment horizontal="center" vertical="center"/>
      <protection locked="0" hidden="1"/>
    </xf>
    <xf numFmtId="0" fontId="0" fillId="0" borderId="47" xfId="0" applyFill="1" applyBorder="1" applyAlignment="1" applyProtection="1">
      <alignment horizontal="center" vertical="center"/>
      <protection locked="0" hidden="1"/>
    </xf>
    <xf numFmtId="0" fontId="5" fillId="0" borderId="25" xfId="0" applyFont="1" applyFill="1" applyBorder="1" applyAlignment="1" applyProtection="1">
      <alignment horizontal="center" vertical="center"/>
      <protection locked="0" hidden="1"/>
    </xf>
    <xf numFmtId="0" fontId="0" fillId="0" borderId="26" xfId="0" applyFill="1" applyBorder="1" applyAlignment="1" applyProtection="1">
      <alignment horizontal="center" vertical="center"/>
      <protection locked="0" hidden="1"/>
    </xf>
    <xf numFmtId="0" fontId="19" fillId="0" borderId="26" xfId="0" applyFont="1" applyFill="1" applyBorder="1" applyAlignment="1" applyProtection="1">
      <alignment horizontal="center" vertical="center"/>
      <protection hidden="1"/>
    </xf>
    <xf numFmtId="0" fontId="19" fillId="0" borderId="26" xfId="0" applyFont="1" applyFill="1" applyBorder="1" applyAlignment="1" applyProtection="1">
      <alignment vertical="center"/>
      <protection hidden="1"/>
    </xf>
    <xf numFmtId="0" fontId="19" fillId="0" borderId="0" xfId="0" applyFont="1" applyFill="1" applyAlignment="1" applyProtection="1">
      <alignment vertical="center"/>
      <protection hidden="1"/>
    </xf>
    <xf numFmtId="0" fontId="5" fillId="0" borderId="26" xfId="0" applyFont="1" applyFill="1" applyBorder="1" applyAlignment="1" applyProtection="1">
      <alignment vertical="center"/>
      <protection hidden="1"/>
    </xf>
    <xf numFmtId="0" fontId="5" fillId="0" borderId="27" xfId="0" applyFont="1" applyFill="1" applyBorder="1" applyAlignment="1" applyProtection="1">
      <alignment vertical="center"/>
      <protection hidden="1"/>
    </xf>
    <xf numFmtId="0" fontId="5" fillId="0" borderId="0" xfId="0" applyFont="1" applyFill="1" applyAlignment="1" applyProtection="1">
      <alignment vertical="center"/>
      <protection hidden="1"/>
    </xf>
    <xf numFmtId="0" fontId="5" fillId="0" borderId="6" xfId="0" applyFont="1" applyFill="1" applyBorder="1" applyAlignment="1" applyProtection="1">
      <alignment vertical="center"/>
      <protection hidden="1"/>
    </xf>
    <xf numFmtId="0" fontId="5" fillId="0" borderId="48" xfId="0" applyFont="1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 wrapText="1"/>
      <protection hidden="1"/>
    </xf>
    <xf numFmtId="0" fontId="1" fillId="0" borderId="22" xfId="0" applyFont="1" applyFill="1" applyBorder="1" applyAlignment="1" applyProtection="1">
      <alignment horizontal="center" vertical="center"/>
      <protection hidden="1"/>
    </xf>
    <xf numFmtId="0" fontId="1" fillId="0" borderId="35" xfId="0" applyFont="1" applyFill="1" applyBorder="1" applyAlignment="1" applyProtection="1">
      <alignment horizontal="center" vertical="center"/>
      <protection hidden="1"/>
    </xf>
    <xf numFmtId="0" fontId="0" fillId="0" borderId="42" xfId="0" applyFill="1" applyBorder="1" applyAlignment="1" applyProtection="1">
      <alignment horizontal="center" vertical="center"/>
      <protection locked="0" hidden="1"/>
    </xf>
    <xf numFmtId="0" fontId="0" fillId="0" borderId="45" xfId="0" applyFill="1" applyBorder="1" applyAlignment="1" applyProtection="1">
      <alignment horizontal="center" vertical="center"/>
      <protection locked="0" hidden="1"/>
    </xf>
    <xf numFmtId="0" fontId="5" fillId="0" borderId="48" xfId="0" applyFont="1" applyBorder="1" applyAlignment="1" applyProtection="1">
      <alignment horizontal="center" vertical="center"/>
      <protection locked="0" hidden="1"/>
    </xf>
    <xf numFmtId="0" fontId="5" fillId="0" borderId="48" xfId="0" applyFont="1" applyBorder="1" applyAlignment="1" applyProtection="1">
      <alignment horizontal="left" vertical="center"/>
      <protection locked="0"/>
    </xf>
    <xf numFmtId="0" fontId="5" fillId="0" borderId="2" xfId="0" applyFont="1" applyBorder="1" applyAlignment="1" applyProtection="1">
      <alignment horizontal="left" vertical="center"/>
      <protection locked="0"/>
    </xf>
    <xf numFmtId="0" fontId="5" fillId="0" borderId="4" xfId="0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left" vertical="center"/>
      <protection locked="0"/>
    </xf>
    <xf numFmtId="0" fontId="5" fillId="0" borderId="8" xfId="0" applyFont="1" applyBorder="1" applyAlignment="1" applyProtection="1">
      <alignment horizontal="left" vertical="center"/>
      <protection locked="0"/>
    </xf>
    <xf numFmtId="0" fontId="5" fillId="0" borderId="48" xfId="0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left" vertical="center" shrinkToFit="1"/>
      <protection locked="0" hidden="1"/>
    </xf>
    <xf numFmtId="0" fontId="5" fillId="0" borderId="2" xfId="0" applyFont="1" applyBorder="1" applyAlignment="1" applyProtection="1">
      <alignment horizontal="left" vertical="center" shrinkToFit="1"/>
      <protection locked="0" hidden="1"/>
    </xf>
    <xf numFmtId="0" fontId="5" fillId="0" borderId="7" xfId="0" applyFont="1" applyBorder="1" applyAlignment="1" applyProtection="1">
      <alignment horizontal="left" vertical="center" shrinkToFit="1"/>
      <protection locked="0" hidden="1"/>
    </xf>
    <xf numFmtId="0" fontId="5" fillId="0" borderId="1" xfId="0" applyFont="1" applyBorder="1" applyAlignment="1" applyProtection="1">
      <alignment horizontal="left" vertical="center" shrinkToFit="1"/>
      <protection locked="0" hidden="1"/>
    </xf>
    <xf numFmtId="0" fontId="5" fillId="0" borderId="3" xfId="0" applyFont="1" applyBorder="1" applyAlignment="1" applyProtection="1">
      <alignment horizontal="left" vertical="center" shrinkToFit="1"/>
      <protection hidden="1"/>
    </xf>
    <xf numFmtId="0" fontId="0" fillId="0" borderId="2" xfId="0" applyBorder="1" applyAlignment="1" applyProtection="1">
      <alignment horizontal="left" vertical="center" shrinkToFit="1"/>
      <protection hidden="1"/>
    </xf>
    <xf numFmtId="0" fontId="0" fillId="0" borderId="4" xfId="0" applyBorder="1" applyAlignment="1" applyProtection="1">
      <alignment horizontal="left" vertical="center" shrinkToFit="1"/>
      <protection hidden="1"/>
    </xf>
    <xf numFmtId="0" fontId="0" fillId="0" borderId="7" xfId="0" applyBorder="1" applyAlignment="1" applyProtection="1">
      <alignment horizontal="left" vertical="center" shrinkToFit="1"/>
      <protection hidden="1"/>
    </xf>
    <xf numFmtId="0" fontId="0" fillId="0" borderId="1" xfId="0" applyBorder="1" applyAlignment="1" applyProtection="1">
      <alignment horizontal="left" vertical="center" shrinkToFit="1"/>
      <protection hidden="1"/>
    </xf>
    <xf numFmtId="0" fontId="0" fillId="0" borderId="8" xfId="0" applyBorder="1" applyAlignment="1" applyProtection="1">
      <alignment horizontal="left" vertical="center" shrinkToFit="1"/>
      <protection hidden="1"/>
    </xf>
    <xf numFmtId="0" fontId="0" fillId="0" borderId="2" xfId="0" applyBorder="1" applyAlignment="1" applyProtection="1">
      <alignment horizontal="left" vertical="center" shrinkToFit="1"/>
      <protection locked="0" hidden="1"/>
    </xf>
    <xf numFmtId="0" fontId="0" fillId="0" borderId="4" xfId="0" applyBorder="1" applyAlignment="1" applyProtection="1">
      <alignment horizontal="left" vertical="center" shrinkToFit="1"/>
      <protection locked="0" hidden="1"/>
    </xf>
    <xf numFmtId="0" fontId="0" fillId="0" borderId="7" xfId="0" applyBorder="1" applyAlignment="1" applyProtection="1">
      <alignment horizontal="left" vertical="center" shrinkToFit="1"/>
      <protection locked="0" hidden="1"/>
    </xf>
    <xf numFmtId="0" fontId="0" fillId="0" borderId="1" xfId="0" applyBorder="1" applyAlignment="1" applyProtection="1">
      <alignment horizontal="left" vertical="center" shrinkToFit="1"/>
      <protection locked="0" hidden="1"/>
    </xf>
    <xf numFmtId="0" fontId="0" fillId="0" borderId="8" xfId="0" applyBorder="1" applyAlignment="1" applyProtection="1">
      <alignment horizontal="left" vertical="center" shrinkToFit="1"/>
      <protection locked="0" hidden="1"/>
    </xf>
    <xf numFmtId="0" fontId="9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center" vertical="center"/>
    </xf>
    <xf numFmtId="0" fontId="0" fillId="2" borderId="0" xfId="0" applyFont="1" applyFill="1" applyBorder="1" applyAlignment="1" applyProtection="1">
      <alignment horizontal="center" vertical="center"/>
      <protection locked="0"/>
    </xf>
    <xf numFmtId="177" fontId="0" fillId="0" borderId="0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left"/>
    </xf>
    <xf numFmtId="0" fontId="5" fillId="0" borderId="0" xfId="0" applyFont="1" applyBorder="1" applyAlignment="1">
      <alignment horizontal="left"/>
    </xf>
    <xf numFmtId="0" fontId="5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shrinkToFit="1"/>
    </xf>
    <xf numFmtId="0" fontId="5" fillId="0" borderId="1" xfId="0" applyFont="1" applyBorder="1" applyAlignment="1" applyProtection="1">
      <alignment horizontal="center"/>
      <protection hidden="1"/>
    </xf>
    <xf numFmtId="0" fontId="1" fillId="0" borderId="0" xfId="0" applyFont="1" applyAlignment="1" applyProtection="1">
      <alignment horizontal="center"/>
      <protection locked="0"/>
    </xf>
    <xf numFmtId="0" fontId="1" fillId="0" borderId="1" xfId="0" applyFont="1" applyBorder="1" applyAlignment="1" applyProtection="1">
      <alignment horizontal="center"/>
      <protection locked="0"/>
    </xf>
    <xf numFmtId="177" fontId="0" fillId="0" borderId="0" xfId="0" applyNumberFormat="1" applyBorder="1" applyAlignment="1">
      <alignment horizontal="center" vertical="center"/>
    </xf>
    <xf numFmtId="176" fontId="5" fillId="2" borderId="0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Border="1" applyAlignment="1">
      <alignment horizontal="center" vertical="center" textRotation="255"/>
    </xf>
    <xf numFmtId="0" fontId="0" fillId="0" borderId="0" xfId="0" applyBorder="1" applyAlignment="1">
      <alignment horizontal="center" vertical="center"/>
    </xf>
    <xf numFmtId="0" fontId="0" fillId="0" borderId="2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6" xfId="0" applyBorder="1" applyAlignment="1">
      <alignment vertical="center" wrapText="1"/>
    </xf>
    <xf numFmtId="0" fontId="3" fillId="0" borderId="0" xfId="0" applyFont="1" applyAlignment="1" applyProtection="1">
      <alignment horizontal="center"/>
      <protection hidden="1"/>
    </xf>
    <xf numFmtId="0" fontId="3" fillId="0" borderId="1" xfId="0" applyFont="1" applyBorder="1" applyAlignment="1" applyProtection="1">
      <alignment horizontal="center"/>
      <protection hidden="1"/>
    </xf>
    <xf numFmtId="0" fontId="5" fillId="0" borderId="2" xfId="0" applyFont="1" applyBorder="1" applyAlignment="1" applyProtection="1">
      <alignment horizontal="right"/>
      <protection hidden="1"/>
    </xf>
    <xf numFmtId="0" fontId="5" fillId="0" borderId="1" xfId="0" applyFont="1" applyBorder="1" applyAlignment="1" applyProtection="1">
      <alignment horizontal="right"/>
      <protection hidden="1"/>
    </xf>
    <xf numFmtId="0" fontId="5" fillId="0" borderId="2" xfId="0" applyFont="1" applyBorder="1" applyAlignment="1" applyProtection="1">
      <alignment horizontal="center"/>
      <protection hidden="1"/>
    </xf>
    <xf numFmtId="0" fontId="1" fillId="0" borderId="2" xfId="0" applyFont="1" applyFill="1" applyBorder="1" applyAlignment="1" applyProtection="1">
      <alignment horizontal="center" wrapText="1"/>
      <protection locked="0"/>
    </xf>
    <xf numFmtId="0" fontId="1" fillId="0" borderId="1" xfId="0" applyFont="1" applyFill="1" applyBorder="1" applyAlignment="1" applyProtection="1">
      <alignment horizontal="center" wrapText="1"/>
      <protection locked="0"/>
    </xf>
    <xf numFmtId="0" fontId="5" fillId="0" borderId="3" xfId="0" applyFont="1" applyFill="1" applyBorder="1" applyAlignment="1" applyProtection="1">
      <alignment vertical="top" wrapText="1"/>
      <protection hidden="1"/>
    </xf>
    <xf numFmtId="0" fontId="5" fillId="0" borderId="2" xfId="0" applyFont="1" applyFill="1" applyBorder="1" applyAlignment="1" applyProtection="1">
      <alignment vertical="top" wrapText="1"/>
      <protection hidden="1"/>
    </xf>
    <xf numFmtId="0" fontId="5" fillId="0" borderId="4" xfId="0" applyFont="1" applyFill="1" applyBorder="1" applyAlignment="1" applyProtection="1">
      <alignment vertical="top" wrapText="1"/>
      <protection hidden="1"/>
    </xf>
    <xf numFmtId="0" fontId="5" fillId="0" borderId="5" xfId="0" applyFont="1" applyFill="1" applyBorder="1" applyAlignment="1" applyProtection="1">
      <alignment vertical="top" wrapText="1"/>
      <protection hidden="1"/>
    </xf>
    <xf numFmtId="0" fontId="5" fillId="0" borderId="0" xfId="0" applyFont="1" applyFill="1" applyBorder="1" applyAlignment="1" applyProtection="1">
      <alignment vertical="top" wrapText="1"/>
      <protection hidden="1"/>
    </xf>
    <xf numFmtId="0" fontId="5" fillId="0" borderId="6" xfId="0" applyFont="1" applyFill="1" applyBorder="1" applyAlignment="1" applyProtection="1">
      <alignment vertical="top" wrapText="1"/>
      <protection hidden="1"/>
    </xf>
    <xf numFmtId="0" fontId="5" fillId="0" borderId="0" xfId="0" applyFont="1" applyFill="1" applyAlignment="1" applyProtection="1">
      <alignment vertical="top" wrapText="1"/>
      <protection hidden="1"/>
    </xf>
    <xf numFmtId="0" fontId="5" fillId="0" borderId="7" xfId="0" applyFont="1" applyFill="1" applyBorder="1" applyAlignment="1" applyProtection="1">
      <alignment vertical="top" wrapText="1"/>
      <protection hidden="1"/>
    </xf>
    <xf numFmtId="0" fontId="5" fillId="0" borderId="1" xfId="0" applyFont="1" applyFill="1" applyBorder="1" applyAlignment="1" applyProtection="1">
      <alignment vertical="top" wrapText="1"/>
      <protection hidden="1"/>
    </xf>
    <xf numFmtId="0" fontId="5" fillId="0" borderId="8" xfId="0" applyFont="1" applyFill="1" applyBorder="1" applyAlignment="1" applyProtection="1">
      <alignment vertical="top" wrapText="1"/>
      <protection hidden="1"/>
    </xf>
    <xf numFmtId="0" fontId="5" fillId="0" borderId="0" xfId="0" applyFont="1" applyFill="1" applyAlignment="1" applyProtection="1">
      <alignment horizontal="right" vertical="center"/>
      <protection hidden="1"/>
    </xf>
    <xf numFmtId="0" fontId="5" fillId="0" borderId="5" xfId="0" applyFont="1" applyFill="1" applyBorder="1" applyAlignment="1" applyProtection="1">
      <alignment horizontal="right"/>
      <protection hidden="1"/>
    </xf>
    <xf numFmtId="0" fontId="15" fillId="0" borderId="2" xfId="0" applyFont="1" applyFill="1" applyBorder="1" applyAlignment="1" applyProtection="1">
      <alignment horizontal="center"/>
      <protection locked="0" hidden="1"/>
    </xf>
    <xf numFmtId="0" fontId="15" fillId="0" borderId="0" xfId="0" applyFont="1" applyFill="1" applyBorder="1" applyAlignment="1" applyProtection="1">
      <alignment horizontal="center"/>
      <protection locked="0" hidden="1"/>
    </xf>
    <xf numFmtId="179" fontId="5" fillId="0" borderId="0" xfId="0" applyNumberFormat="1" applyFont="1" applyFill="1" applyBorder="1" applyAlignment="1" applyProtection="1">
      <alignment horizontal="left"/>
      <protection hidden="1"/>
    </xf>
    <xf numFmtId="0" fontId="0" fillId="0" borderId="0" xfId="0" applyFill="1" applyBorder="1" applyAlignment="1" applyProtection="1">
      <alignment horizontal="left"/>
      <protection hidden="1"/>
    </xf>
    <xf numFmtId="0" fontId="0" fillId="0" borderId="6" xfId="0" applyFill="1" applyBorder="1" applyAlignment="1" applyProtection="1">
      <alignment horizontal="left"/>
      <protection hidden="1"/>
    </xf>
    <xf numFmtId="0" fontId="0" fillId="0" borderId="11" xfId="0" applyFill="1" applyBorder="1" applyAlignment="1" applyProtection="1">
      <alignment vertical="center"/>
      <protection hidden="1"/>
    </xf>
    <xf numFmtId="0" fontId="0" fillId="0" borderId="12" xfId="0" applyFill="1" applyBorder="1" applyAlignment="1" applyProtection="1">
      <alignment vertical="center"/>
      <protection hidden="1"/>
    </xf>
    <xf numFmtId="0" fontId="0" fillId="0" borderId="13" xfId="0" applyFill="1" applyBorder="1" applyAlignment="1" applyProtection="1">
      <alignment vertical="center"/>
      <protection hidden="1"/>
    </xf>
    <xf numFmtId="0" fontId="0" fillId="0" borderId="14" xfId="0" applyFill="1" applyBorder="1" applyAlignment="1" applyProtection="1">
      <alignment vertical="center"/>
      <protection hidden="1"/>
    </xf>
    <xf numFmtId="179" fontId="5" fillId="0" borderId="6" xfId="0" applyNumberFormat="1" applyFont="1" applyFill="1" applyBorder="1" applyAlignment="1" applyProtection="1">
      <alignment horizontal="left"/>
      <protection hidden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 wrapText="1"/>
    </xf>
    <xf numFmtId="179" fontId="5" fillId="0" borderId="0" xfId="0" applyNumberFormat="1" applyFont="1" applyFill="1" applyBorder="1" applyAlignment="1" applyProtection="1">
      <alignment horizontal="center"/>
      <protection locked="0"/>
    </xf>
    <xf numFmtId="179" fontId="5" fillId="0" borderId="2" xfId="0" applyNumberFormat="1" applyFont="1" applyFill="1" applyBorder="1" applyAlignment="1" applyProtection="1">
      <alignment horizontal="center"/>
      <protection locked="0"/>
    </xf>
    <xf numFmtId="0" fontId="5" fillId="0" borderId="2" xfId="0" applyFont="1" applyFill="1" applyBorder="1" applyAlignment="1" applyProtection="1">
      <alignment horizontal="center"/>
      <protection locked="0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0" fillId="0" borderId="2" xfId="0" applyBorder="1" applyAlignment="1" applyProtection="1">
      <alignment vertical="top" wrapText="1"/>
      <protection hidden="1"/>
    </xf>
    <xf numFmtId="0" fontId="0" fillId="0" borderId="4" xfId="0" applyBorder="1" applyAlignment="1" applyProtection="1">
      <alignment vertical="top" wrapText="1"/>
      <protection hidden="1"/>
    </xf>
    <xf numFmtId="0" fontId="0" fillId="0" borderId="5" xfId="0" applyBorder="1" applyAlignment="1" applyProtection="1">
      <alignment vertical="top" wrapText="1"/>
      <protection hidden="1"/>
    </xf>
    <xf numFmtId="0" fontId="0" fillId="0" borderId="0" xfId="0" applyAlignment="1" applyProtection="1">
      <alignment vertical="top" wrapText="1"/>
      <protection hidden="1"/>
    </xf>
    <xf numFmtId="0" fontId="0" fillId="0" borderId="6" xfId="0" applyBorder="1" applyAlignment="1" applyProtection="1">
      <alignment vertical="top" wrapText="1"/>
      <protection hidden="1"/>
    </xf>
    <xf numFmtId="0" fontId="5" fillId="0" borderId="5" xfId="0" applyFont="1" applyFill="1" applyBorder="1" applyAlignment="1" applyProtection="1">
      <alignment horizontal="center" wrapText="1"/>
      <protection locked="0" hidden="1"/>
    </xf>
    <xf numFmtId="0" fontId="0" fillId="0" borderId="0" xfId="0" applyAlignment="1" applyProtection="1">
      <alignment horizontal="center" wrapText="1"/>
      <protection locked="0" hidden="1"/>
    </xf>
    <xf numFmtId="0" fontId="0" fillId="0" borderId="5" xfId="0" applyBorder="1" applyAlignment="1" applyProtection="1">
      <alignment horizontal="center" wrapText="1"/>
      <protection locked="0" hidden="1"/>
    </xf>
    <xf numFmtId="0" fontId="3" fillId="0" borderId="0" xfId="0" applyFont="1" applyFill="1" applyBorder="1" applyAlignment="1" applyProtection="1">
      <alignment horizontal="center" shrinkToFit="1"/>
      <protection hidden="1"/>
    </xf>
    <xf numFmtId="0" fontId="3" fillId="0" borderId="0" xfId="0" applyFont="1" applyBorder="1" applyAlignment="1" applyProtection="1">
      <alignment horizontal="center" shrinkToFit="1"/>
      <protection hidden="1"/>
    </xf>
    <xf numFmtId="0" fontId="3" fillId="0" borderId="1" xfId="0" applyFont="1" applyBorder="1" applyAlignment="1" applyProtection="1">
      <alignment horizontal="center" shrinkToFit="1"/>
      <protection hidden="1"/>
    </xf>
    <xf numFmtId="179" fontId="15" fillId="0" borderId="0" xfId="0" applyNumberFormat="1" applyFont="1" applyFill="1" applyBorder="1" applyAlignment="1" applyProtection="1">
      <alignment horizontal="center" vertical="center"/>
      <protection hidden="1"/>
    </xf>
    <xf numFmtId="0" fontId="0" fillId="0" borderId="1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3" xfId="0" applyFont="1" applyBorder="1" applyAlignment="1" applyProtection="1">
      <alignment horizontal="center" vertical="center" wrapText="1" shrinkToFit="1"/>
      <protection hidden="1"/>
    </xf>
    <xf numFmtId="0" fontId="5" fillId="0" borderId="2" xfId="0" applyFont="1" applyBorder="1" applyAlignment="1" applyProtection="1">
      <alignment horizontal="center" vertical="center" wrapText="1" shrinkToFit="1"/>
      <protection hidden="1"/>
    </xf>
    <xf numFmtId="0" fontId="5" fillId="0" borderId="4" xfId="0" applyFont="1" applyBorder="1" applyAlignment="1" applyProtection="1">
      <alignment horizontal="center" vertical="center" wrapText="1" shrinkToFit="1"/>
      <protection hidden="1"/>
    </xf>
    <xf numFmtId="0" fontId="5" fillId="0" borderId="5" xfId="0" applyFont="1" applyBorder="1" applyAlignment="1" applyProtection="1">
      <alignment horizontal="center" vertical="center" wrapText="1" shrinkToFit="1"/>
      <protection hidden="1"/>
    </xf>
    <xf numFmtId="0" fontId="5" fillId="0" borderId="0" xfId="0" applyFont="1" applyBorder="1" applyAlignment="1" applyProtection="1">
      <alignment horizontal="center" vertical="center" wrapText="1" shrinkToFit="1"/>
      <protection hidden="1"/>
    </xf>
    <xf numFmtId="0" fontId="5" fillId="0" borderId="6" xfId="0" applyFont="1" applyBorder="1" applyAlignment="1" applyProtection="1">
      <alignment horizontal="center" vertical="center" wrapText="1" shrinkToFit="1"/>
      <protection hidden="1"/>
    </xf>
    <xf numFmtId="0" fontId="5" fillId="0" borderId="7" xfId="0" applyFont="1" applyBorder="1" applyAlignment="1" applyProtection="1">
      <alignment horizontal="center" vertical="center" wrapText="1" shrinkToFit="1"/>
      <protection hidden="1"/>
    </xf>
    <xf numFmtId="0" fontId="5" fillId="0" borderId="1" xfId="0" applyFont="1" applyBorder="1" applyAlignment="1" applyProtection="1">
      <alignment horizontal="center" vertical="center" wrapText="1" shrinkToFit="1"/>
      <protection hidden="1"/>
    </xf>
    <xf numFmtId="0" fontId="5" fillId="0" borderId="8" xfId="0" applyFont="1" applyBorder="1" applyAlignment="1" applyProtection="1">
      <alignment horizontal="center" vertical="center" wrapText="1" shrinkToFit="1"/>
      <protection hidden="1"/>
    </xf>
  </cellXfs>
  <cellStyles count="2">
    <cellStyle name="桁区切り" xfId="1" builtinId="6"/>
    <cellStyle name="標準" xfId="0" builtinId="0"/>
  </cellStyles>
  <dxfs count="7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AC5AF2-13E6-4538-B5FB-04D7182C598E}">
  <dimension ref="A1:DL970"/>
  <sheetViews>
    <sheetView showGridLines="0" tabSelected="1" view="pageBreakPreview" zoomScaleNormal="100" zoomScaleSheetLayoutView="100" workbookViewId="0">
      <selection activeCell="Q8" sqref="Q8:AH11"/>
    </sheetView>
  </sheetViews>
  <sheetFormatPr defaultColWidth="0" defaultRowHeight="13.5"/>
  <cols>
    <col min="1" max="4" width="1.625" style="1" customWidth="1"/>
    <col min="5" max="83" width="1.25" style="1" customWidth="1"/>
    <col min="84" max="87" width="5.625" style="27" customWidth="1"/>
    <col min="88" max="88" width="5.625" style="1" customWidth="1"/>
    <col min="89" max="105" width="5.625" style="14" hidden="1"/>
    <col min="106" max="106" width="5.625" style="18" hidden="1"/>
    <col min="107" max="107" width="5.625" style="29" hidden="1"/>
    <col min="108" max="108" width="10.75" style="14" hidden="1"/>
    <col min="109" max="112" width="5.625" style="14" hidden="1"/>
    <col min="113" max="116" width="9" style="14" hidden="1"/>
    <col min="117" max="16384" width="9" style="1" hidden="1"/>
  </cols>
  <sheetData>
    <row r="1" spans="5:109" ht="8.1" customHeight="1"/>
    <row r="2" spans="5:109" ht="8.1" customHeight="1"/>
    <row r="3" spans="5:109" ht="8.1" customHeight="1">
      <c r="E3" s="265" t="s">
        <v>0</v>
      </c>
      <c r="F3" s="265"/>
      <c r="G3" s="265"/>
      <c r="H3" s="265"/>
      <c r="I3" s="265"/>
      <c r="J3" s="265"/>
      <c r="K3" s="265"/>
      <c r="L3" s="265"/>
      <c r="M3" s="265"/>
      <c r="N3" s="265"/>
      <c r="O3" s="265"/>
      <c r="P3" s="265"/>
      <c r="Q3" s="265"/>
      <c r="R3" s="265"/>
      <c r="S3" s="265"/>
      <c r="T3" s="265"/>
      <c r="U3" s="265"/>
      <c r="V3" s="265"/>
      <c r="W3" s="265"/>
      <c r="X3" s="265"/>
      <c r="Y3" s="265"/>
      <c r="Z3" s="265"/>
      <c r="AA3" s="265"/>
      <c r="AB3" s="265"/>
      <c r="AC3" s="265"/>
      <c r="AD3" s="265"/>
      <c r="AE3" s="265"/>
      <c r="AF3" s="265"/>
      <c r="AG3" s="265"/>
      <c r="AH3" s="265"/>
      <c r="AI3" s="265"/>
      <c r="AJ3" s="265"/>
      <c r="AK3" s="265"/>
      <c r="AL3" s="265"/>
      <c r="AM3" s="265"/>
      <c r="AN3" s="265"/>
      <c r="AO3" s="265"/>
      <c r="AP3" s="265"/>
      <c r="AQ3" s="265"/>
      <c r="AR3" s="265"/>
      <c r="AS3" s="265"/>
      <c r="AT3" s="265"/>
      <c r="AU3" s="265"/>
      <c r="AV3" s="265"/>
      <c r="AW3" s="265"/>
      <c r="AX3" s="265"/>
      <c r="AY3" s="265"/>
      <c r="AZ3" s="265"/>
      <c r="BA3" s="265"/>
      <c r="BB3" s="265"/>
      <c r="BC3" s="265"/>
      <c r="BD3" s="265"/>
      <c r="BE3" s="265"/>
      <c r="BF3" s="265"/>
      <c r="BG3" s="265"/>
      <c r="BH3" s="265"/>
      <c r="BI3" s="265"/>
      <c r="BJ3" s="265"/>
      <c r="BK3" s="265"/>
      <c r="BL3" s="265"/>
      <c r="BM3" s="265"/>
      <c r="BN3" s="265"/>
      <c r="BO3" s="265"/>
      <c r="BP3" s="265"/>
      <c r="BQ3" s="265"/>
      <c r="BR3" s="265"/>
      <c r="BS3" s="265"/>
      <c r="BT3" s="265"/>
      <c r="BU3" s="265"/>
      <c r="BV3" s="265"/>
      <c r="BW3" s="265"/>
      <c r="BX3" s="265"/>
      <c r="BY3" s="265"/>
      <c r="BZ3" s="265"/>
      <c r="CA3" s="265"/>
      <c r="CB3" s="265"/>
      <c r="CC3" s="265"/>
      <c r="CD3" s="265"/>
      <c r="CE3" s="265"/>
    </row>
    <row r="4" spans="5:109" ht="8.1" customHeight="1">
      <c r="E4" s="265"/>
      <c r="F4" s="265"/>
      <c r="G4" s="265"/>
      <c r="H4" s="265"/>
      <c r="I4" s="265"/>
      <c r="J4" s="265"/>
      <c r="K4" s="265"/>
      <c r="L4" s="265"/>
      <c r="M4" s="265"/>
      <c r="N4" s="265"/>
      <c r="O4" s="265"/>
      <c r="P4" s="265"/>
      <c r="Q4" s="265"/>
      <c r="R4" s="265"/>
      <c r="S4" s="265"/>
      <c r="T4" s="265"/>
      <c r="U4" s="265"/>
      <c r="V4" s="265"/>
      <c r="W4" s="265"/>
      <c r="X4" s="265"/>
      <c r="Y4" s="265"/>
      <c r="Z4" s="265"/>
      <c r="AA4" s="265"/>
      <c r="AB4" s="265"/>
      <c r="AC4" s="265"/>
      <c r="AD4" s="265"/>
      <c r="AE4" s="265"/>
      <c r="AF4" s="265"/>
      <c r="AG4" s="265"/>
      <c r="AH4" s="265"/>
      <c r="AI4" s="265"/>
      <c r="AJ4" s="265"/>
      <c r="AK4" s="265"/>
      <c r="AL4" s="265"/>
      <c r="AM4" s="265"/>
      <c r="AN4" s="265"/>
      <c r="AO4" s="265"/>
      <c r="AP4" s="265"/>
      <c r="AQ4" s="265"/>
      <c r="AR4" s="265"/>
      <c r="AS4" s="265"/>
      <c r="AT4" s="265"/>
      <c r="AU4" s="265"/>
      <c r="AV4" s="265"/>
      <c r="AW4" s="265"/>
      <c r="AX4" s="265"/>
      <c r="AY4" s="265"/>
      <c r="AZ4" s="265"/>
      <c r="BA4" s="265"/>
      <c r="BB4" s="265"/>
      <c r="BC4" s="265"/>
      <c r="BD4" s="265"/>
      <c r="BE4" s="265"/>
      <c r="BF4" s="265"/>
      <c r="BG4" s="265"/>
      <c r="BH4" s="265"/>
      <c r="BI4" s="265"/>
      <c r="BJ4" s="265"/>
      <c r="BK4" s="265"/>
      <c r="BL4" s="265"/>
      <c r="BM4" s="265"/>
      <c r="BN4" s="265"/>
      <c r="BO4" s="265"/>
      <c r="BP4" s="265"/>
      <c r="BQ4" s="265"/>
      <c r="BR4" s="265"/>
      <c r="BS4" s="265"/>
      <c r="BT4" s="265"/>
      <c r="BU4" s="265"/>
      <c r="BV4" s="265"/>
      <c r="BW4" s="265"/>
      <c r="BX4" s="265"/>
      <c r="BY4" s="265"/>
      <c r="BZ4" s="265"/>
      <c r="CA4" s="265"/>
      <c r="CB4" s="265"/>
      <c r="CC4" s="265"/>
      <c r="CD4" s="265"/>
      <c r="CE4" s="265"/>
      <c r="DD4" s="23" t="s">
        <v>132</v>
      </c>
      <c r="DE4" s="23" t="s">
        <v>138</v>
      </c>
    </row>
    <row r="5" spans="5:109" ht="8.1" customHeight="1">
      <c r="E5" s="90"/>
      <c r="F5" s="91"/>
      <c r="G5" s="91"/>
      <c r="H5" s="91"/>
      <c r="I5" s="91"/>
      <c r="J5" s="91"/>
      <c r="K5" s="91"/>
      <c r="L5" s="91"/>
      <c r="M5" s="91"/>
      <c r="N5" s="91"/>
      <c r="O5" s="91"/>
      <c r="P5" s="91"/>
      <c r="Q5" s="91"/>
      <c r="R5" s="92"/>
      <c r="S5" s="92"/>
      <c r="T5" s="92"/>
      <c r="U5" s="92"/>
      <c r="V5" s="92"/>
      <c r="W5" s="266" t="s">
        <v>86</v>
      </c>
      <c r="X5" s="266"/>
      <c r="Y5" s="266"/>
      <c r="Z5" s="266"/>
      <c r="AA5" s="266"/>
      <c r="AB5" s="266"/>
      <c r="AC5" s="266"/>
      <c r="AD5" s="266"/>
      <c r="AE5" s="266"/>
      <c r="AF5" s="266"/>
      <c r="AG5" s="266"/>
      <c r="AH5" s="266" t="s">
        <v>216</v>
      </c>
      <c r="AI5" s="266"/>
      <c r="AJ5" s="266"/>
      <c r="AK5" s="266"/>
      <c r="AL5" s="266"/>
      <c r="AM5" s="266"/>
      <c r="AN5" s="266"/>
      <c r="AO5" s="266"/>
      <c r="AP5" s="266"/>
      <c r="AQ5" s="266"/>
      <c r="AR5" s="266"/>
      <c r="AS5" s="266"/>
      <c r="AT5" s="266" t="s">
        <v>88</v>
      </c>
      <c r="AU5" s="266"/>
      <c r="AV5" s="266"/>
      <c r="AW5" s="266"/>
      <c r="AX5" s="266"/>
      <c r="AY5" s="266"/>
      <c r="AZ5" s="266"/>
      <c r="BA5" s="266"/>
      <c r="BB5" s="266"/>
      <c r="BC5" s="266" t="str">
        <f>IF(OR(AH5="認定番号",AH5=""),"？",VLOOKUP(AH5,CS22:CT29,2,FALSE))</f>
        <v>DBN-2A</v>
      </c>
      <c r="BD5" s="266"/>
      <c r="BE5" s="266"/>
      <c r="BF5" s="266"/>
      <c r="BG5" s="266"/>
      <c r="BH5" s="266"/>
      <c r="BI5" s="266"/>
      <c r="BJ5" s="266"/>
      <c r="BK5" s="266"/>
      <c r="BL5" s="266"/>
      <c r="BM5" s="266" t="s">
        <v>100</v>
      </c>
      <c r="BN5" s="266"/>
      <c r="BO5" s="266"/>
      <c r="BP5" s="93"/>
      <c r="BQ5" s="93"/>
      <c r="BR5" s="93"/>
      <c r="BS5" s="93"/>
      <c r="BT5" s="93"/>
      <c r="BU5" s="93"/>
      <c r="BV5" s="93"/>
      <c r="BW5" s="93"/>
      <c r="BX5" s="93"/>
      <c r="BY5" s="93"/>
      <c r="BZ5" s="93"/>
      <c r="CA5" s="93"/>
      <c r="CB5" s="93"/>
      <c r="CC5" s="93"/>
      <c r="CD5" s="93"/>
      <c r="CE5" s="91"/>
      <c r="DD5" s="23" t="s">
        <v>223</v>
      </c>
      <c r="DE5" s="25" t="s">
        <v>221</v>
      </c>
    </row>
    <row r="6" spans="5:109" ht="8.1" customHeight="1">
      <c r="E6" s="91"/>
      <c r="F6" s="91"/>
      <c r="G6" s="91"/>
      <c r="H6" s="91"/>
      <c r="I6" s="91"/>
      <c r="J6" s="91"/>
      <c r="K6" s="91"/>
      <c r="L6" s="91"/>
      <c r="M6" s="91"/>
      <c r="N6" s="91"/>
      <c r="O6" s="91"/>
      <c r="P6" s="92"/>
      <c r="Q6" s="92"/>
      <c r="R6" s="92"/>
      <c r="S6" s="92"/>
      <c r="T6" s="92"/>
      <c r="U6" s="92"/>
      <c r="V6" s="92"/>
      <c r="W6" s="266"/>
      <c r="X6" s="266"/>
      <c r="Y6" s="266"/>
      <c r="Z6" s="266"/>
      <c r="AA6" s="266"/>
      <c r="AB6" s="266"/>
      <c r="AC6" s="266"/>
      <c r="AD6" s="266"/>
      <c r="AE6" s="266"/>
      <c r="AF6" s="266"/>
      <c r="AG6" s="266"/>
      <c r="AH6" s="266"/>
      <c r="AI6" s="266"/>
      <c r="AJ6" s="266"/>
      <c r="AK6" s="266"/>
      <c r="AL6" s="266"/>
      <c r="AM6" s="266"/>
      <c r="AN6" s="266"/>
      <c r="AO6" s="266"/>
      <c r="AP6" s="266"/>
      <c r="AQ6" s="266"/>
      <c r="AR6" s="266"/>
      <c r="AS6" s="266"/>
      <c r="AT6" s="266"/>
      <c r="AU6" s="266"/>
      <c r="AV6" s="266"/>
      <c r="AW6" s="266"/>
      <c r="AX6" s="266"/>
      <c r="AY6" s="266"/>
      <c r="AZ6" s="266"/>
      <c r="BA6" s="266"/>
      <c r="BB6" s="266"/>
      <c r="BC6" s="266"/>
      <c r="BD6" s="266"/>
      <c r="BE6" s="266"/>
      <c r="BF6" s="266"/>
      <c r="BG6" s="266"/>
      <c r="BH6" s="266"/>
      <c r="BI6" s="266"/>
      <c r="BJ6" s="266"/>
      <c r="BK6" s="266"/>
      <c r="BL6" s="266"/>
      <c r="BM6" s="266"/>
      <c r="BN6" s="266"/>
      <c r="BO6" s="266"/>
      <c r="BP6" s="93"/>
      <c r="BQ6" s="93"/>
      <c r="BR6" s="93"/>
      <c r="BS6" s="93"/>
      <c r="BT6" s="93"/>
      <c r="BU6" s="93"/>
      <c r="BV6" s="93"/>
      <c r="BW6" s="93"/>
      <c r="BX6" s="93"/>
      <c r="BY6" s="93"/>
      <c r="BZ6" s="93"/>
      <c r="CA6" s="93"/>
      <c r="CB6" s="93"/>
      <c r="CC6" s="93"/>
      <c r="CD6" s="93"/>
      <c r="CE6" s="91"/>
      <c r="DD6" s="23"/>
      <c r="DE6" s="25"/>
    </row>
    <row r="7" spans="5:109" ht="8.1" customHeight="1">
      <c r="E7" s="94"/>
      <c r="F7" s="94"/>
      <c r="G7" s="94"/>
      <c r="H7" s="94"/>
      <c r="I7" s="94"/>
      <c r="J7" s="94"/>
      <c r="K7" s="94"/>
      <c r="L7" s="94"/>
      <c r="M7" s="94"/>
      <c r="N7" s="94"/>
      <c r="O7" s="91"/>
      <c r="P7" s="95"/>
      <c r="Q7" s="95"/>
      <c r="R7" s="95"/>
      <c r="S7" s="95"/>
      <c r="T7" s="95"/>
      <c r="U7" s="95"/>
      <c r="V7" s="95"/>
      <c r="W7" s="95"/>
      <c r="X7" s="95"/>
      <c r="Y7" s="95"/>
      <c r="Z7" s="95"/>
      <c r="AA7" s="95"/>
      <c r="AB7" s="95"/>
      <c r="AC7" s="95"/>
      <c r="AD7" s="95"/>
      <c r="AE7" s="95"/>
      <c r="AF7" s="95"/>
      <c r="AG7" s="95"/>
      <c r="AH7" s="94"/>
      <c r="AI7" s="94"/>
      <c r="AJ7" s="94"/>
      <c r="AK7" s="94"/>
      <c r="AL7" s="94"/>
      <c r="AM7" s="94"/>
      <c r="AN7" s="94"/>
      <c r="AO7" s="94"/>
      <c r="AP7" s="94"/>
      <c r="AQ7" s="94"/>
      <c r="AR7" s="94"/>
      <c r="AS7" s="94"/>
      <c r="AT7" s="94"/>
      <c r="AU7" s="94"/>
      <c r="AV7" s="94"/>
      <c r="AW7" s="94"/>
      <c r="AX7" s="94"/>
      <c r="AY7" s="94"/>
      <c r="AZ7" s="94"/>
      <c r="BA7" s="94"/>
      <c r="BB7" s="94"/>
      <c r="BC7" s="94"/>
      <c r="BD7" s="94"/>
      <c r="BE7" s="94"/>
      <c r="BF7" s="94"/>
      <c r="BG7" s="94"/>
      <c r="BH7" s="94"/>
      <c r="BI7" s="94"/>
      <c r="BJ7" s="94"/>
      <c r="BK7" s="94"/>
      <c r="BL7" s="94"/>
      <c r="BM7" s="94"/>
      <c r="BN7" s="94"/>
      <c r="BO7" s="94"/>
      <c r="BP7" s="94"/>
      <c r="BQ7" s="94"/>
      <c r="BR7" s="94"/>
      <c r="BS7" s="94"/>
      <c r="BT7" s="94"/>
      <c r="BU7" s="94"/>
      <c r="BV7" s="94"/>
      <c r="BW7" s="94"/>
      <c r="BX7" s="94"/>
      <c r="BY7" s="96"/>
      <c r="BZ7" s="96"/>
      <c r="CA7" s="96"/>
      <c r="CB7" s="96"/>
      <c r="CC7" s="96"/>
      <c r="CD7" s="96"/>
      <c r="CE7" s="96"/>
      <c r="DD7" s="23"/>
      <c r="DE7" s="25"/>
    </row>
    <row r="8" spans="5:109" ht="8.1" customHeight="1">
      <c r="E8" s="97"/>
      <c r="F8" s="97"/>
      <c r="G8" s="97"/>
      <c r="H8" s="97"/>
      <c r="I8" s="97"/>
      <c r="J8" s="97"/>
      <c r="K8" s="97"/>
      <c r="L8" s="97"/>
      <c r="M8" s="97"/>
      <c r="N8" s="97"/>
      <c r="O8" s="97"/>
      <c r="P8" s="97"/>
      <c r="Q8" s="262"/>
      <c r="R8" s="263"/>
      <c r="S8" s="263"/>
      <c r="T8" s="263"/>
      <c r="U8" s="263"/>
      <c r="V8" s="263"/>
      <c r="W8" s="263"/>
      <c r="X8" s="263"/>
      <c r="Y8" s="263"/>
      <c r="Z8" s="263"/>
      <c r="AA8" s="263"/>
      <c r="AB8" s="263"/>
      <c r="AC8" s="263"/>
      <c r="AD8" s="263"/>
      <c r="AE8" s="263"/>
      <c r="AF8" s="263"/>
      <c r="AG8" s="263"/>
      <c r="AH8" s="263"/>
      <c r="AI8" s="97"/>
      <c r="AJ8" s="97"/>
      <c r="AK8" s="271" t="s">
        <v>89</v>
      </c>
      <c r="AL8" s="271"/>
      <c r="AM8" s="271"/>
      <c r="AN8" s="271"/>
      <c r="AO8" s="271"/>
      <c r="AP8" s="271"/>
      <c r="AQ8" s="274" t="s">
        <v>90</v>
      </c>
      <c r="AR8" s="274"/>
      <c r="AS8" s="274"/>
      <c r="AT8" s="274"/>
      <c r="AU8" s="274"/>
      <c r="AV8" s="267" t="s">
        <v>91</v>
      </c>
      <c r="AW8" s="267"/>
      <c r="AX8" s="267"/>
      <c r="AY8" s="267"/>
      <c r="AZ8" s="267"/>
      <c r="BA8" s="114"/>
      <c r="BB8" s="114"/>
      <c r="BC8" s="269"/>
      <c r="BD8" s="269"/>
      <c r="BE8" s="269"/>
      <c r="BF8" s="269"/>
      <c r="BG8" s="269"/>
      <c r="BH8" s="270"/>
      <c r="BI8" s="270"/>
      <c r="BJ8" s="270"/>
      <c r="BK8" s="270"/>
      <c r="BL8" s="270"/>
      <c r="BM8" s="270"/>
      <c r="BN8" s="270"/>
      <c r="BO8" s="112"/>
      <c r="BP8" s="112"/>
      <c r="BQ8" s="112"/>
      <c r="BR8" s="112"/>
      <c r="BS8" s="112"/>
      <c r="BT8" s="112"/>
      <c r="BU8" s="112"/>
      <c r="BV8" s="112"/>
      <c r="BW8" s="114"/>
      <c r="BX8" s="114"/>
      <c r="BY8" s="114"/>
      <c r="BZ8" s="114"/>
      <c r="CA8" s="114"/>
      <c r="CB8" s="114"/>
      <c r="CC8" s="114"/>
      <c r="CD8" s="114"/>
      <c r="CE8" s="114"/>
      <c r="DD8" s="23"/>
      <c r="DE8" s="25"/>
    </row>
    <row r="9" spans="5:109" ht="8.1" customHeight="1">
      <c r="E9" s="97"/>
      <c r="F9" s="97"/>
      <c r="G9" s="97"/>
      <c r="H9" s="97"/>
      <c r="I9" s="97"/>
      <c r="J9" s="97"/>
      <c r="K9" s="97"/>
      <c r="L9" s="97"/>
      <c r="M9" s="97"/>
      <c r="N9" s="97"/>
      <c r="O9" s="97"/>
      <c r="P9" s="97"/>
      <c r="Q9" s="263"/>
      <c r="R9" s="263"/>
      <c r="S9" s="263"/>
      <c r="T9" s="263"/>
      <c r="U9" s="263"/>
      <c r="V9" s="263"/>
      <c r="W9" s="263"/>
      <c r="X9" s="263"/>
      <c r="Y9" s="263"/>
      <c r="Z9" s="263"/>
      <c r="AA9" s="263"/>
      <c r="AB9" s="263"/>
      <c r="AC9" s="263"/>
      <c r="AD9" s="263"/>
      <c r="AE9" s="263"/>
      <c r="AF9" s="263"/>
      <c r="AG9" s="263"/>
      <c r="AH9" s="263"/>
      <c r="AI9" s="97"/>
      <c r="AJ9" s="97"/>
      <c r="AK9" s="644"/>
      <c r="AL9" s="644"/>
      <c r="AM9" s="644"/>
      <c r="AN9" s="644"/>
      <c r="AO9" s="644"/>
      <c r="AP9" s="644"/>
      <c r="AQ9" s="275"/>
      <c r="AR9" s="275"/>
      <c r="AS9" s="275"/>
      <c r="AT9" s="275"/>
      <c r="AU9" s="275"/>
      <c r="AV9" s="268"/>
      <c r="AW9" s="268"/>
      <c r="AX9" s="268"/>
      <c r="AY9" s="268"/>
      <c r="AZ9" s="268"/>
      <c r="BA9" s="98"/>
      <c r="BB9" s="96"/>
      <c r="BC9" s="269"/>
      <c r="BD9" s="269"/>
      <c r="BE9" s="269"/>
      <c r="BF9" s="269"/>
      <c r="BG9" s="269"/>
      <c r="BH9" s="270"/>
      <c r="BI9" s="270"/>
      <c r="BJ9" s="270"/>
      <c r="BK9" s="270"/>
      <c r="BL9" s="270"/>
      <c r="BM9" s="270"/>
      <c r="BN9" s="270"/>
      <c r="BO9" s="112"/>
      <c r="BP9" s="112"/>
      <c r="BQ9" s="112"/>
      <c r="BR9" s="112"/>
      <c r="BS9" s="112"/>
      <c r="BT9" s="112"/>
      <c r="BU9" s="112"/>
      <c r="BV9" s="112"/>
      <c r="BW9" s="114"/>
      <c r="BX9" s="114"/>
      <c r="BY9" s="114"/>
      <c r="BZ9" s="114"/>
      <c r="CA9" s="114"/>
      <c r="CB9" s="114"/>
      <c r="CC9" s="114"/>
      <c r="CD9" s="114"/>
      <c r="CE9" s="114"/>
      <c r="DD9" s="23"/>
    </row>
    <row r="10" spans="5:109" ht="8.1" customHeight="1">
      <c r="E10" s="97"/>
      <c r="F10" s="217" t="s">
        <v>93</v>
      </c>
      <c r="G10" s="217"/>
      <c r="H10" s="217"/>
      <c r="I10" s="217"/>
      <c r="J10" s="217"/>
      <c r="K10" s="217"/>
      <c r="L10" s="217"/>
      <c r="M10" s="217"/>
      <c r="N10" s="217"/>
      <c r="O10" s="217"/>
      <c r="P10" s="641" t="s">
        <v>94</v>
      </c>
      <c r="Q10" s="263"/>
      <c r="R10" s="263"/>
      <c r="S10" s="263"/>
      <c r="T10" s="263"/>
      <c r="U10" s="263"/>
      <c r="V10" s="263"/>
      <c r="W10" s="263"/>
      <c r="X10" s="263"/>
      <c r="Y10" s="263"/>
      <c r="Z10" s="263"/>
      <c r="AA10" s="263"/>
      <c r="AB10" s="263"/>
      <c r="AC10" s="263"/>
      <c r="AD10" s="263"/>
      <c r="AE10" s="263"/>
      <c r="AF10" s="263"/>
      <c r="AG10" s="263"/>
      <c r="AH10" s="263"/>
      <c r="AI10" s="97"/>
      <c r="AJ10" s="97"/>
      <c r="AK10" s="271" t="s">
        <v>95</v>
      </c>
      <c r="AL10" s="272"/>
      <c r="AM10" s="272"/>
      <c r="AN10" s="272"/>
      <c r="AO10" s="272"/>
      <c r="AP10" s="272"/>
      <c r="AQ10" s="274" t="s">
        <v>96</v>
      </c>
      <c r="AR10" s="274"/>
      <c r="AS10" s="274"/>
      <c r="AT10" s="274"/>
      <c r="AU10" s="274"/>
      <c r="AV10" s="276" t="s">
        <v>207</v>
      </c>
      <c r="AW10" s="276"/>
      <c r="AX10" s="276"/>
      <c r="AY10" s="276"/>
      <c r="AZ10" s="276"/>
      <c r="BA10" s="98"/>
      <c r="BB10" s="113"/>
      <c r="BC10" s="99"/>
      <c r="BD10" s="99"/>
      <c r="BE10" s="99"/>
      <c r="BF10" s="99"/>
      <c r="BG10" s="99"/>
      <c r="BH10" s="278"/>
      <c r="BI10" s="278"/>
      <c r="BJ10" s="278"/>
      <c r="BK10" s="278"/>
      <c r="BL10" s="278"/>
      <c r="BM10" s="278"/>
      <c r="BN10" s="278"/>
      <c r="BO10" s="113"/>
      <c r="BP10" s="113"/>
      <c r="BQ10" s="113"/>
      <c r="BR10" s="113"/>
      <c r="BS10" s="113"/>
      <c r="BT10" s="113"/>
      <c r="BU10" s="113"/>
      <c r="BV10" s="113"/>
      <c r="BW10" s="113"/>
      <c r="BX10" s="113"/>
      <c r="BY10" s="113"/>
      <c r="BZ10" s="113"/>
      <c r="CA10" s="113"/>
      <c r="CB10" s="113"/>
      <c r="CC10" s="113"/>
      <c r="CD10" s="113"/>
      <c r="CE10" s="113"/>
      <c r="CO10" s="16" t="s">
        <v>139</v>
      </c>
      <c r="DD10" s="23"/>
    </row>
    <row r="11" spans="5:109" ht="8.1" customHeight="1">
      <c r="E11" s="97"/>
      <c r="F11" s="218"/>
      <c r="G11" s="218"/>
      <c r="H11" s="218"/>
      <c r="I11" s="218"/>
      <c r="J11" s="218"/>
      <c r="K11" s="218"/>
      <c r="L11" s="218"/>
      <c r="M11" s="218"/>
      <c r="N11" s="218"/>
      <c r="O11" s="218"/>
      <c r="P11" s="642"/>
      <c r="Q11" s="264"/>
      <c r="R11" s="264"/>
      <c r="S11" s="264"/>
      <c r="T11" s="264"/>
      <c r="U11" s="264"/>
      <c r="V11" s="264"/>
      <c r="W11" s="264"/>
      <c r="X11" s="264"/>
      <c r="Y11" s="264"/>
      <c r="Z11" s="264"/>
      <c r="AA11" s="264"/>
      <c r="AB11" s="264"/>
      <c r="AC11" s="264"/>
      <c r="AD11" s="264"/>
      <c r="AE11" s="264"/>
      <c r="AF11" s="264"/>
      <c r="AG11" s="264"/>
      <c r="AH11" s="264"/>
      <c r="AI11" s="97"/>
      <c r="AJ11" s="97"/>
      <c r="AK11" s="273"/>
      <c r="AL11" s="273"/>
      <c r="AM11" s="273"/>
      <c r="AN11" s="273"/>
      <c r="AO11" s="273"/>
      <c r="AP11" s="273"/>
      <c r="AQ11" s="275"/>
      <c r="AR11" s="275"/>
      <c r="AS11" s="275"/>
      <c r="AT11" s="275"/>
      <c r="AU11" s="275"/>
      <c r="AV11" s="277"/>
      <c r="AW11" s="277"/>
      <c r="AX11" s="277"/>
      <c r="AY11" s="277"/>
      <c r="AZ11" s="277"/>
      <c r="BA11" s="96"/>
      <c r="BB11" s="96"/>
      <c r="BC11" s="100"/>
      <c r="BD11" s="100"/>
      <c r="BE11" s="100"/>
      <c r="BF11" s="100"/>
      <c r="BG11" s="100"/>
      <c r="BH11" s="279"/>
      <c r="BI11" s="279"/>
      <c r="BJ11" s="279"/>
      <c r="BK11" s="279"/>
      <c r="BL11" s="279"/>
      <c r="BM11" s="279"/>
      <c r="BN11" s="279"/>
      <c r="BO11" s="113"/>
      <c r="BP11" s="113"/>
      <c r="BQ11" s="113"/>
      <c r="BR11" s="113"/>
      <c r="BS11" s="113"/>
      <c r="BT11" s="113"/>
      <c r="BU11" s="113"/>
      <c r="BV11" s="113"/>
      <c r="BW11" s="113"/>
      <c r="BX11" s="113"/>
      <c r="BY11" s="113"/>
      <c r="BZ11" s="113"/>
      <c r="CA11" s="113"/>
      <c r="CB11" s="113"/>
      <c r="CC11" s="113"/>
      <c r="CD11" s="113"/>
      <c r="CE11" s="113"/>
      <c r="CO11" s="16" t="s">
        <v>141</v>
      </c>
      <c r="DD11" s="15"/>
    </row>
    <row r="12" spans="5:109" ht="8.1" customHeight="1">
      <c r="E12" s="97"/>
      <c r="F12" s="217" t="s">
        <v>97</v>
      </c>
      <c r="G12" s="217"/>
      <c r="H12" s="217"/>
      <c r="I12" s="217"/>
      <c r="J12" s="217"/>
      <c r="K12" s="217"/>
      <c r="L12" s="217"/>
      <c r="M12" s="217"/>
      <c r="N12" s="217"/>
      <c r="O12" s="217"/>
      <c r="P12" s="641" t="s">
        <v>94</v>
      </c>
      <c r="Q12" s="646"/>
      <c r="R12" s="646"/>
      <c r="S12" s="646"/>
      <c r="T12" s="646"/>
      <c r="U12" s="646"/>
      <c r="V12" s="646"/>
      <c r="W12" s="646"/>
      <c r="X12" s="646"/>
      <c r="Y12" s="646"/>
      <c r="Z12" s="646"/>
      <c r="AA12" s="646"/>
      <c r="AB12" s="646"/>
      <c r="AC12" s="646"/>
      <c r="AD12" s="646"/>
      <c r="AE12" s="646"/>
      <c r="AF12" s="646"/>
      <c r="AG12" s="646"/>
      <c r="AH12" s="646"/>
      <c r="AI12" s="97"/>
      <c r="AJ12" s="97"/>
      <c r="AK12" s="643" t="s">
        <v>98</v>
      </c>
      <c r="AL12" s="643"/>
      <c r="AM12" s="643"/>
      <c r="AN12" s="643"/>
      <c r="AO12" s="643"/>
      <c r="AP12" s="643"/>
      <c r="AQ12" s="645" t="s">
        <v>220</v>
      </c>
      <c r="AR12" s="645"/>
      <c r="AS12" s="645"/>
      <c r="AT12" s="645"/>
      <c r="AU12" s="645"/>
      <c r="AV12" s="645"/>
      <c r="AW12" s="645"/>
      <c r="AX12" s="645"/>
      <c r="AY12" s="645"/>
      <c r="AZ12" s="645"/>
      <c r="BA12" s="100"/>
      <c r="BB12" s="100"/>
      <c r="BC12" s="100"/>
      <c r="BD12" s="100"/>
      <c r="BE12" s="100"/>
      <c r="BF12" s="100"/>
      <c r="BG12" s="100"/>
      <c r="BH12" s="658" t="s">
        <v>243</v>
      </c>
      <c r="BI12" s="658"/>
      <c r="BJ12" s="658"/>
      <c r="BK12" s="658"/>
      <c r="BL12" s="658"/>
      <c r="BM12" s="658"/>
      <c r="BN12" s="658"/>
      <c r="BO12" s="658"/>
      <c r="BP12" s="658"/>
      <c r="BQ12" s="658"/>
      <c r="BR12" s="658"/>
      <c r="BS12" s="658"/>
      <c r="BT12" s="658"/>
      <c r="BU12" s="658"/>
      <c r="BV12" s="658"/>
      <c r="BW12" s="658"/>
      <c r="BX12" s="658"/>
      <c r="BY12" s="658"/>
      <c r="BZ12" s="658"/>
      <c r="CA12" s="658"/>
      <c r="CB12" s="658"/>
      <c r="CC12" s="658"/>
      <c r="CD12" s="658"/>
      <c r="CE12" s="658"/>
      <c r="CO12" s="16" t="s">
        <v>142</v>
      </c>
      <c r="DD12" s="15"/>
    </row>
    <row r="13" spans="5:109" ht="8.1" customHeight="1">
      <c r="E13" s="97"/>
      <c r="F13" s="218"/>
      <c r="G13" s="218"/>
      <c r="H13" s="218"/>
      <c r="I13" s="218"/>
      <c r="J13" s="218"/>
      <c r="K13" s="218"/>
      <c r="L13" s="218"/>
      <c r="M13" s="218"/>
      <c r="N13" s="218"/>
      <c r="O13" s="218"/>
      <c r="P13" s="642"/>
      <c r="Q13" s="647"/>
      <c r="R13" s="647"/>
      <c r="S13" s="647"/>
      <c r="T13" s="647"/>
      <c r="U13" s="647"/>
      <c r="V13" s="647"/>
      <c r="W13" s="647"/>
      <c r="X13" s="647"/>
      <c r="Y13" s="647"/>
      <c r="Z13" s="647"/>
      <c r="AA13" s="647"/>
      <c r="AB13" s="647"/>
      <c r="AC13" s="647"/>
      <c r="AD13" s="647"/>
      <c r="AE13" s="647"/>
      <c r="AF13" s="647"/>
      <c r="AG13" s="647"/>
      <c r="AH13" s="647"/>
      <c r="AI13" s="97"/>
      <c r="AJ13" s="97"/>
      <c r="AK13" s="644"/>
      <c r="AL13" s="644"/>
      <c r="AM13" s="644"/>
      <c r="AN13" s="644"/>
      <c r="AO13" s="644"/>
      <c r="AP13" s="644"/>
      <c r="AQ13" s="629"/>
      <c r="AR13" s="629"/>
      <c r="AS13" s="629"/>
      <c r="AT13" s="629"/>
      <c r="AU13" s="629"/>
      <c r="AV13" s="629"/>
      <c r="AW13" s="629"/>
      <c r="AX13" s="629"/>
      <c r="AY13" s="629"/>
      <c r="AZ13" s="629"/>
      <c r="BA13" s="100"/>
      <c r="BB13" s="100"/>
      <c r="BC13" s="100"/>
      <c r="BD13" s="100"/>
      <c r="BE13" s="100"/>
      <c r="BF13" s="100"/>
      <c r="BG13" s="100"/>
      <c r="BH13" s="658"/>
      <c r="BI13" s="658"/>
      <c r="BJ13" s="658"/>
      <c r="BK13" s="658"/>
      <c r="BL13" s="658"/>
      <c r="BM13" s="658"/>
      <c r="BN13" s="658"/>
      <c r="BO13" s="658"/>
      <c r="BP13" s="658"/>
      <c r="BQ13" s="658"/>
      <c r="BR13" s="658"/>
      <c r="BS13" s="658"/>
      <c r="BT13" s="658"/>
      <c r="BU13" s="658"/>
      <c r="BV13" s="658"/>
      <c r="BW13" s="658"/>
      <c r="BX13" s="658"/>
      <c r="BY13" s="658"/>
      <c r="BZ13" s="658"/>
      <c r="CA13" s="658"/>
      <c r="CB13" s="658"/>
      <c r="CC13" s="658"/>
      <c r="CD13" s="658"/>
      <c r="CE13" s="658"/>
      <c r="CO13" s="16" t="s">
        <v>143</v>
      </c>
      <c r="DD13" s="15"/>
    </row>
    <row r="14" spans="5:109" ht="8.1" customHeight="1">
      <c r="E14" s="97"/>
      <c r="F14" s="204"/>
      <c r="G14" s="204"/>
      <c r="H14" s="204"/>
      <c r="I14" s="204"/>
      <c r="J14" s="204"/>
      <c r="K14" s="204"/>
      <c r="L14" s="204"/>
      <c r="M14" s="204"/>
      <c r="N14" s="204"/>
      <c r="O14" s="204"/>
      <c r="P14" s="210"/>
      <c r="Q14" s="208"/>
      <c r="R14" s="208"/>
      <c r="S14" s="208"/>
      <c r="T14" s="208"/>
      <c r="U14" s="208"/>
      <c r="V14" s="208"/>
      <c r="W14" s="208"/>
      <c r="X14" s="208"/>
      <c r="Y14" s="208"/>
      <c r="Z14" s="208"/>
      <c r="AA14" s="208"/>
      <c r="AB14" s="208"/>
      <c r="AC14" s="208"/>
      <c r="AD14" s="208"/>
      <c r="AE14" s="208"/>
      <c r="AF14" s="208"/>
      <c r="AG14" s="208"/>
      <c r="AH14" s="208"/>
      <c r="AI14" s="209"/>
      <c r="AJ14" s="209"/>
      <c r="AK14" s="205"/>
      <c r="AL14" s="205"/>
      <c r="AM14" s="205"/>
      <c r="AN14" s="205"/>
      <c r="AO14" s="205"/>
      <c r="AP14" s="205"/>
      <c r="AQ14" s="206"/>
      <c r="AR14" s="206"/>
      <c r="AS14" s="206"/>
      <c r="AT14" s="207"/>
      <c r="AU14" s="207"/>
      <c r="AV14" s="205"/>
      <c r="AW14" s="205"/>
      <c r="AX14" s="207"/>
      <c r="AY14" s="207"/>
      <c r="AZ14" s="205"/>
      <c r="BA14" s="205"/>
      <c r="BB14" s="207"/>
      <c r="BC14" s="207"/>
      <c r="BD14" s="205"/>
      <c r="BE14" s="205"/>
      <c r="BF14" s="100"/>
      <c r="BG14" s="100"/>
      <c r="BH14" s="101"/>
      <c r="BI14" s="279" t="s">
        <v>99</v>
      </c>
      <c r="BJ14" s="279"/>
      <c r="BK14" s="279"/>
      <c r="BL14" s="279"/>
      <c r="BM14" s="279"/>
      <c r="BN14" s="279"/>
      <c r="BO14" s="279"/>
      <c r="BP14" s="279"/>
      <c r="BQ14" s="630"/>
      <c r="BR14" s="630"/>
      <c r="BS14" s="630"/>
      <c r="BT14" s="630"/>
      <c r="BU14" s="630"/>
      <c r="BV14" s="630"/>
      <c r="BW14" s="630"/>
      <c r="BX14" s="630"/>
      <c r="BY14" s="630"/>
      <c r="BZ14" s="630"/>
      <c r="CA14" s="630"/>
      <c r="CB14" s="630"/>
      <c r="CC14" s="102"/>
      <c r="CD14" s="102"/>
      <c r="CE14" s="102"/>
      <c r="DD14" s="15"/>
    </row>
    <row r="15" spans="5:109" ht="8.1" customHeight="1">
      <c r="E15" s="97"/>
      <c r="F15" s="211"/>
      <c r="G15" s="211"/>
      <c r="H15" s="211"/>
      <c r="I15" s="211"/>
      <c r="J15" s="211"/>
      <c r="K15" s="211"/>
      <c r="L15" s="211"/>
      <c r="M15" s="211"/>
      <c r="N15" s="211"/>
      <c r="O15" s="211"/>
      <c r="P15" s="212"/>
      <c r="Q15" s="213"/>
      <c r="R15" s="213"/>
      <c r="S15" s="213"/>
      <c r="T15" s="213"/>
      <c r="U15" s="213"/>
      <c r="V15" s="213"/>
      <c r="W15" s="213"/>
      <c r="X15" s="213"/>
      <c r="Y15" s="213"/>
      <c r="Z15" s="213"/>
      <c r="AA15" s="213"/>
      <c r="AB15" s="213"/>
      <c r="AC15" s="213"/>
      <c r="AD15" s="213"/>
      <c r="AE15" s="213"/>
      <c r="AF15" s="213"/>
      <c r="AG15" s="213"/>
      <c r="AH15" s="213"/>
      <c r="AI15" s="209"/>
      <c r="AJ15" s="209"/>
      <c r="AK15" s="214"/>
      <c r="AL15" s="214"/>
      <c r="AM15" s="214"/>
      <c r="AN15" s="214"/>
      <c r="AO15" s="214"/>
      <c r="AP15" s="214"/>
      <c r="AQ15" s="215"/>
      <c r="AR15" s="215"/>
      <c r="AS15" s="215"/>
      <c r="AT15" s="216"/>
      <c r="AU15" s="216"/>
      <c r="AV15" s="214"/>
      <c r="AW15" s="214"/>
      <c r="AX15" s="216"/>
      <c r="AY15" s="216"/>
      <c r="AZ15" s="214"/>
      <c r="BA15" s="214"/>
      <c r="BB15" s="216"/>
      <c r="BC15" s="216"/>
      <c r="BD15" s="214"/>
      <c r="BE15" s="214"/>
      <c r="BF15" s="100"/>
      <c r="BG15" s="100"/>
      <c r="BH15" s="101"/>
      <c r="BI15" s="629"/>
      <c r="BJ15" s="629"/>
      <c r="BK15" s="629"/>
      <c r="BL15" s="629"/>
      <c r="BM15" s="629"/>
      <c r="BN15" s="629"/>
      <c r="BO15" s="629"/>
      <c r="BP15" s="629"/>
      <c r="BQ15" s="631"/>
      <c r="BR15" s="631"/>
      <c r="BS15" s="631"/>
      <c r="BT15" s="631"/>
      <c r="BU15" s="631"/>
      <c r="BV15" s="631"/>
      <c r="BW15" s="631"/>
      <c r="BX15" s="631"/>
      <c r="BY15" s="631"/>
      <c r="BZ15" s="631"/>
      <c r="CA15" s="631"/>
      <c r="CB15" s="631"/>
      <c r="CC15" s="102"/>
      <c r="CD15" s="102"/>
      <c r="CE15" s="102"/>
      <c r="DD15" s="15"/>
    </row>
    <row r="16" spans="5:109" ht="8.1" customHeight="1">
      <c r="E16" s="96"/>
      <c r="F16" s="102"/>
      <c r="G16" s="102"/>
      <c r="H16" s="102"/>
      <c r="I16" s="102"/>
      <c r="J16" s="102"/>
      <c r="K16" s="102"/>
      <c r="L16" s="102"/>
      <c r="M16" s="102"/>
      <c r="N16" s="102"/>
      <c r="O16" s="102"/>
      <c r="P16" s="102"/>
      <c r="Q16" s="102"/>
      <c r="R16" s="102"/>
      <c r="S16" s="102"/>
      <c r="T16" s="102"/>
      <c r="U16" s="102"/>
      <c r="V16" s="102"/>
      <c r="W16" s="102"/>
      <c r="X16" s="102"/>
      <c r="Y16" s="102"/>
      <c r="Z16" s="102"/>
      <c r="AA16" s="102"/>
      <c r="AB16" s="102"/>
      <c r="AC16" s="102"/>
      <c r="AD16" s="102"/>
      <c r="AE16" s="102"/>
      <c r="AF16" s="102"/>
      <c r="AG16" s="102"/>
      <c r="AH16" s="102"/>
      <c r="AI16" s="102"/>
      <c r="AJ16" s="102"/>
      <c r="AK16" s="102"/>
      <c r="AL16" s="102"/>
      <c r="AM16" s="102"/>
      <c r="AN16" s="102"/>
      <c r="AO16" s="102"/>
      <c r="AP16" s="102"/>
      <c r="AQ16" s="102"/>
      <c r="AR16" s="102"/>
      <c r="AS16" s="102"/>
      <c r="AT16" s="102"/>
      <c r="AU16" s="102"/>
      <c r="AV16" s="100"/>
      <c r="AW16" s="100"/>
      <c r="AX16" s="100"/>
      <c r="AY16" s="100"/>
      <c r="AZ16" s="100"/>
      <c r="BA16" s="100"/>
      <c r="BB16" s="111"/>
      <c r="BC16" s="100"/>
      <c r="BD16" s="100"/>
      <c r="BE16" s="100"/>
      <c r="BF16" s="100"/>
      <c r="BG16" s="100"/>
      <c r="BH16" s="100"/>
      <c r="BI16" s="100"/>
      <c r="BJ16" s="100"/>
      <c r="BK16" s="102"/>
      <c r="BL16" s="102"/>
      <c r="BM16" s="100"/>
      <c r="BN16" s="102"/>
      <c r="BO16" s="96"/>
      <c r="BP16" s="96"/>
      <c r="BQ16" s="96"/>
      <c r="BR16" s="96"/>
      <c r="BS16" s="96"/>
      <c r="BT16" s="96"/>
      <c r="BU16" s="96"/>
      <c r="BV16" s="96"/>
      <c r="BW16" s="96"/>
      <c r="BX16" s="96"/>
      <c r="BY16" s="96"/>
      <c r="BZ16" s="96"/>
      <c r="CA16" s="96"/>
      <c r="CB16" s="96"/>
      <c r="CC16" s="96"/>
      <c r="CD16" s="96"/>
      <c r="CE16" s="96"/>
      <c r="DD16" s="15"/>
    </row>
    <row r="17" spans="5:116" ht="8.1" customHeight="1">
      <c r="E17" s="294" t="s">
        <v>2</v>
      </c>
      <c r="F17" s="280"/>
      <c r="G17" s="280"/>
      <c r="H17" s="280"/>
      <c r="I17" s="280"/>
      <c r="J17" s="280"/>
      <c r="K17" s="280"/>
      <c r="L17" s="280"/>
      <c r="M17" s="281"/>
      <c r="N17" s="300" t="s">
        <v>3</v>
      </c>
      <c r="O17" s="301"/>
      <c r="P17" s="301"/>
      <c r="Q17" s="301"/>
      <c r="R17" s="301"/>
      <c r="S17" s="301"/>
      <c r="T17" s="301"/>
      <c r="U17" s="301"/>
      <c r="V17" s="302"/>
      <c r="W17" s="300" t="s">
        <v>4</v>
      </c>
      <c r="X17" s="301"/>
      <c r="Y17" s="301"/>
      <c r="Z17" s="301"/>
      <c r="AA17" s="301"/>
      <c r="AB17" s="301"/>
      <c r="AC17" s="301"/>
      <c r="AD17" s="301"/>
      <c r="AE17" s="301"/>
      <c r="AF17" s="301"/>
      <c r="AG17" s="301"/>
      <c r="AH17" s="301"/>
      <c r="AI17" s="301"/>
      <c r="AJ17" s="301"/>
      <c r="AK17" s="301"/>
      <c r="AL17" s="301"/>
      <c r="AM17" s="301"/>
      <c r="AN17" s="301"/>
      <c r="AO17" s="302"/>
      <c r="AP17" s="309" t="s">
        <v>5</v>
      </c>
      <c r="AQ17" s="310"/>
      <c r="AR17" s="310"/>
      <c r="AS17" s="310"/>
      <c r="AT17" s="310"/>
      <c r="AU17" s="310"/>
      <c r="AV17" s="310"/>
      <c r="AW17" s="310"/>
      <c r="AX17" s="310"/>
      <c r="AY17" s="310"/>
      <c r="AZ17" s="310"/>
      <c r="BA17" s="310"/>
      <c r="BB17" s="310"/>
      <c r="BC17" s="310"/>
      <c r="BD17" s="310"/>
      <c r="BE17" s="310"/>
      <c r="BF17" s="310"/>
      <c r="BG17" s="310"/>
      <c r="BH17" s="311"/>
      <c r="BI17" s="309" t="s">
        <v>6</v>
      </c>
      <c r="BJ17" s="310"/>
      <c r="BK17" s="310"/>
      <c r="BL17" s="310"/>
      <c r="BM17" s="310"/>
      <c r="BN17" s="310"/>
      <c r="BO17" s="310"/>
      <c r="BP17" s="310"/>
      <c r="BQ17" s="310"/>
      <c r="BR17" s="310"/>
      <c r="BS17" s="311"/>
      <c r="BT17" s="219" t="s">
        <v>7</v>
      </c>
      <c r="BU17" s="220"/>
      <c r="BV17" s="220"/>
      <c r="BW17" s="220"/>
      <c r="BX17" s="220"/>
      <c r="BY17" s="220"/>
      <c r="BZ17" s="220"/>
      <c r="CA17" s="220"/>
      <c r="CB17" s="220"/>
      <c r="CC17" s="220"/>
      <c r="CD17" s="220"/>
      <c r="CE17" s="221"/>
    </row>
    <row r="18" spans="5:116" ht="8.1" customHeight="1">
      <c r="E18" s="295"/>
      <c r="F18" s="296"/>
      <c r="G18" s="296"/>
      <c r="H18" s="296"/>
      <c r="I18" s="296"/>
      <c r="J18" s="296"/>
      <c r="K18" s="296"/>
      <c r="L18" s="296"/>
      <c r="M18" s="283"/>
      <c r="N18" s="303"/>
      <c r="O18" s="304"/>
      <c r="P18" s="304"/>
      <c r="Q18" s="304"/>
      <c r="R18" s="304"/>
      <c r="S18" s="304"/>
      <c r="T18" s="304"/>
      <c r="U18" s="304"/>
      <c r="V18" s="305"/>
      <c r="W18" s="303"/>
      <c r="X18" s="304"/>
      <c r="Y18" s="304"/>
      <c r="Z18" s="304"/>
      <c r="AA18" s="304"/>
      <c r="AB18" s="304"/>
      <c r="AC18" s="304"/>
      <c r="AD18" s="304"/>
      <c r="AE18" s="304"/>
      <c r="AF18" s="304"/>
      <c r="AG18" s="304"/>
      <c r="AH18" s="304"/>
      <c r="AI18" s="304"/>
      <c r="AJ18" s="304"/>
      <c r="AK18" s="304"/>
      <c r="AL18" s="304"/>
      <c r="AM18" s="304"/>
      <c r="AN18" s="304"/>
      <c r="AO18" s="305"/>
      <c r="AP18" s="312"/>
      <c r="AQ18" s="313"/>
      <c r="AR18" s="313"/>
      <c r="AS18" s="313"/>
      <c r="AT18" s="313"/>
      <c r="AU18" s="313"/>
      <c r="AV18" s="313"/>
      <c r="AW18" s="313"/>
      <c r="AX18" s="313"/>
      <c r="AY18" s="313"/>
      <c r="AZ18" s="313"/>
      <c r="BA18" s="313"/>
      <c r="BB18" s="313"/>
      <c r="BC18" s="313"/>
      <c r="BD18" s="313"/>
      <c r="BE18" s="313"/>
      <c r="BF18" s="313"/>
      <c r="BG18" s="313"/>
      <c r="BH18" s="314"/>
      <c r="BI18" s="312"/>
      <c r="BJ18" s="313"/>
      <c r="BK18" s="313"/>
      <c r="BL18" s="313"/>
      <c r="BM18" s="313"/>
      <c r="BN18" s="313"/>
      <c r="BO18" s="313"/>
      <c r="BP18" s="313"/>
      <c r="BQ18" s="313"/>
      <c r="BR18" s="313"/>
      <c r="BS18" s="314"/>
      <c r="BT18" s="222"/>
      <c r="BU18" s="223"/>
      <c r="BV18" s="223"/>
      <c r="BW18" s="223"/>
      <c r="BX18" s="223"/>
      <c r="BY18" s="223"/>
      <c r="BZ18" s="223"/>
      <c r="CA18" s="223"/>
      <c r="CB18" s="223"/>
      <c r="CC18" s="223"/>
      <c r="CD18" s="223"/>
      <c r="CE18" s="224"/>
    </row>
    <row r="19" spans="5:116" ht="8.1" customHeight="1">
      <c r="E19" s="295"/>
      <c r="F19" s="296"/>
      <c r="G19" s="296"/>
      <c r="H19" s="296"/>
      <c r="I19" s="296"/>
      <c r="J19" s="296"/>
      <c r="K19" s="296"/>
      <c r="L19" s="296"/>
      <c r="M19" s="283"/>
      <c r="N19" s="303"/>
      <c r="O19" s="304"/>
      <c r="P19" s="304"/>
      <c r="Q19" s="304"/>
      <c r="R19" s="304"/>
      <c r="S19" s="304"/>
      <c r="T19" s="304"/>
      <c r="U19" s="304"/>
      <c r="V19" s="305"/>
      <c r="W19" s="303"/>
      <c r="X19" s="304"/>
      <c r="Y19" s="304"/>
      <c r="Z19" s="304"/>
      <c r="AA19" s="304"/>
      <c r="AB19" s="304"/>
      <c r="AC19" s="304"/>
      <c r="AD19" s="304"/>
      <c r="AE19" s="304"/>
      <c r="AF19" s="304"/>
      <c r="AG19" s="304"/>
      <c r="AH19" s="304"/>
      <c r="AI19" s="304"/>
      <c r="AJ19" s="304"/>
      <c r="AK19" s="304"/>
      <c r="AL19" s="304"/>
      <c r="AM19" s="304"/>
      <c r="AN19" s="304"/>
      <c r="AO19" s="305"/>
      <c r="AP19" s="312"/>
      <c r="AQ19" s="313"/>
      <c r="AR19" s="313"/>
      <c r="AS19" s="313"/>
      <c r="AT19" s="313"/>
      <c r="AU19" s="313"/>
      <c r="AV19" s="313"/>
      <c r="AW19" s="313"/>
      <c r="AX19" s="313"/>
      <c r="AY19" s="313"/>
      <c r="AZ19" s="313"/>
      <c r="BA19" s="313"/>
      <c r="BB19" s="313"/>
      <c r="BC19" s="313"/>
      <c r="BD19" s="313"/>
      <c r="BE19" s="313"/>
      <c r="BF19" s="313"/>
      <c r="BG19" s="313"/>
      <c r="BH19" s="314"/>
      <c r="BI19" s="312"/>
      <c r="BJ19" s="313"/>
      <c r="BK19" s="313"/>
      <c r="BL19" s="313"/>
      <c r="BM19" s="313"/>
      <c r="BN19" s="313"/>
      <c r="BO19" s="313"/>
      <c r="BP19" s="313"/>
      <c r="BQ19" s="313"/>
      <c r="BR19" s="313"/>
      <c r="BS19" s="314"/>
      <c r="BT19" s="225" t="s">
        <v>8</v>
      </c>
      <c r="BU19" s="226"/>
      <c r="BV19" s="226"/>
      <c r="BW19" s="227"/>
      <c r="BX19" s="234" t="s">
        <v>9</v>
      </c>
      <c r="BY19" s="235"/>
      <c r="BZ19" s="235"/>
      <c r="CA19" s="236"/>
      <c r="CB19" s="243" t="s">
        <v>10</v>
      </c>
      <c r="CC19" s="244"/>
      <c r="CD19" s="244"/>
      <c r="CE19" s="245"/>
    </row>
    <row r="20" spans="5:116" ht="8.1" customHeight="1">
      <c r="E20" s="295"/>
      <c r="F20" s="296"/>
      <c r="G20" s="296"/>
      <c r="H20" s="296"/>
      <c r="I20" s="296"/>
      <c r="J20" s="296"/>
      <c r="K20" s="296"/>
      <c r="L20" s="296"/>
      <c r="M20" s="283"/>
      <c r="N20" s="303"/>
      <c r="O20" s="304"/>
      <c r="P20" s="304"/>
      <c r="Q20" s="304"/>
      <c r="R20" s="304"/>
      <c r="S20" s="304"/>
      <c r="T20" s="304"/>
      <c r="U20" s="304"/>
      <c r="V20" s="305"/>
      <c r="W20" s="303"/>
      <c r="X20" s="304"/>
      <c r="Y20" s="304"/>
      <c r="Z20" s="304"/>
      <c r="AA20" s="304"/>
      <c r="AB20" s="304"/>
      <c r="AC20" s="304"/>
      <c r="AD20" s="304"/>
      <c r="AE20" s="304"/>
      <c r="AF20" s="304"/>
      <c r="AG20" s="304"/>
      <c r="AH20" s="304"/>
      <c r="AI20" s="304"/>
      <c r="AJ20" s="304"/>
      <c r="AK20" s="304"/>
      <c r="AL20" s="304"/>
      <c r="AM20" s="304"/>
      <c r="AN20" s="304"/>
      <c r="AO20" s="305"/>
      <c r="AP20" s="312"/>
      <c r="AQ20" s="313"/>
      <c r="AR20" s="313"/>
      <c r="AS20" s="313"/>
      <c r="AT20" s="313"/>
      <c r="AU20" s="313"/>
      <c r="AV20" s="313"/>
      <c r="AW20" s="313"/>
      <c r="AX20" s="313"/>
      <c r="AY20" s="313"/>
      <c r="AZ20" s="313"/>
      <c r="BA20" s="313"/>
      <c r="BB20" s="313"/>
      <c r="BC20" s="313"/>
      <c r="BD20" s="313"/>
      <c r="BE20" s="313"/>
      <c r="BF20" s="313"/>
      <c r="BG20" s="313"/>
      <c r="BH20" s="314"/>
      <c r="BI20" s="312"/>
      <c r="BJ20" s="313"/>
      <c r="BK20" s="313"/>
      <c r="BL20" s="313"/>
      <c r="BM20" s="313"/>
      <c r="BN20" s="313"/>
      <c r="BO20" s="313"/>
      <c r="BP20" s="313"/>
      <c r="BQ20" s="313"/>
      <c r="BR20" s="313"/>
      <c r="BS20" s="314"/>
      <c r="BT20" s="228"/>
      <c r="BU20" s="229"/>
      <c r="BV20" s="229"/>
      <c r="BW20" s="230"/>
      <c r="BX20" s="237"/>
      <c r="BY20" s="238"/>
      <c r="BZ20" s="238"/>
      <c r="CA20" s="239"/>
      <c r="CB20" s="246"/>
      <c r="CC20" s="247"/>
      <c r="CD20" s="247"/>
      <c r="CE20" s="248"/>
    </row>
    <row r="21" spans="5:116" ht="8.1" customHeight="1">
      <c r="E21" s="297"/>
      <c r="F21" s="298"/>
      <c r="G21" s="298"/>
      <c r="H21" s="298"/>
      <c r="I21" s="298"/>
      <c r="J21" s="298"/>
      <c r="K21" s="298"/>
      <c r="L21" s="298"/>
      <c r="M21" s="299"/>
      <c r="N21" s="306"/>
      <c r="O21" s="307"/>
      <c r="P21" s="307"/>
      <c r="Q21" s="307"/>
      <c r="R21" s="307"/>
      <c r="S21" s="307"/>
      <c r="T21" s="307"/>
      <c r="U21" s="307"/>
      <c r="V21" s="308"/>
      <c r="W21" s="306"/>
      <c r="X21" s="307"/>
      <c r="Y21" s="307"/>
      <c r="Z21" s="307"/>
      <c r="AA21" s="307"/>
      <c r="AB21" s="307"/>
      <c r="AC21" s="307"/>
      <c r="AD21" s="307"/>
      <c r="AE21" s="307"/>
      <c r="AF21" s="307"/>
      <c r="AG21" s="307"/>
      <c r="AH21" s="307"/>
      <c r="AI21" s="307"/>
      <c r="AJ21" s="307"/>
      <c r="AK21" s="307"/>
      <c r="AL21" s="307"/>
      <c r="AM21" s="307"/>
      <c r="AN21" s="307"/>
      <c r="AO21" s="308"/>
      <c r="AP21" s="315"/>
      <c r="AQ21" s="316"/>
      <c r="AR21" s="316"/>
      <c r="AS21" s="316"/>
      <c r="AT21" s="316"/>
      <c r="AU21" s="316"/>
      <c r="AV21" s="316"/>
      <c r="AW21" s="316"/>
      <c r="AX21" s="316"/>
      <c r="AY21" s="316"/>
      <c r="AZ21" s="316"/>
      <c r="BA21" s="316"/>
      <c r="BB21" s="316"/>
      <c r="BC21" s="316"/>
      <c r="BD21" s="316"/>
      <c r="BE21" s="316"/>
      <c r="BF21" s="316"/>
      <c r="BG21" s="316"/>
      <c r="BH21" s="317"/>
      <c r="BI21" s="315"/>
      <c r="BJ21" s="316"/>
      <c r="BK21" s="316"/>
      <c r="BL21" s="316"/>
      <c r="BM21" s="316"/>
      <c r="BN21" s="316"/>
      <c r="BO21" s="316"/>
      <c r="BP21" s="316"/>
      <c r="BQ21" s="316"/>
      <c r="BR21" s="316"/>
      <c r="BS21" s="317"/>
      <c r="BT21" s="231"/>
      <c r="BU21" s="232"/>
      <c r="BV21" s="232"/>
      <c r="BW21" s="233"/>
      <c r="BX21" s="240"/>
      <c r="BY21" s="241"/>
      <c r="BZ21" s="241"/>
      <c r="CA21" s="242"/>
      <c r="CB21" s="249"/>
      <c r="CC21" s="250"/>
      <c r="CD21" s="250"/>
      <c r="CE21" s="251"/>
    </row>
    <row r="22" spans="5:116" ht="8.1" customHeight="1">
      <c r="E22" s="252" t="s">
        <v>11</v>
      </c>
      <c r="F22" s="253"/>
      <c r="G22" s="256" t="s">
        <v>12</v>
      </c>
      <c r="H22" s="257"/>
      <c r="I22" s="258"/>
      <c r="J22" s="280" t="s">
        <v>13</v>
      </c>
      <c r="K22" s="280"/>
      <c r="L22" s="280"/>
      <c r="M22" s="281"/>
      <c r="N22" s="284" t="s">
        <v>14</v>
      </c>
      <c r="O22" s="285"/>
      <c r="P22" s="285"/>
      <c r="Q22" s="285"/>
      <c r="R22" s="285"/>
      <c r="S22" s="285"/>
      <c r="T22" s="285"/>
      <c r="U22" s="285"/>
      <c r="V22" s="286"/>
      <c r="W22" s="284" t="s">
        <v>15</v>
      </c>
      <c r="X22" s="285"/>
      <c r="Y22" s="285"/>
      <c r="Z22" s="285"/>
      <c r="AA22" s="285"/>
      <c r="AB22" s="285"/>
      <c r="AC22" s="285"/>
      <c r="AD22" s="285"/>
      <c r="AE22" s="285"/>
      <c r="AF22" s="285"/>
      <c r="AG22" s="285"/>
      <c r="AH22" s="285"/>
      <c r="AI22" s="285"/>
      <c r="AJ22" s="285"/>
      <c r="AK22" s="285"/>
      <c r="AL22" s="285"/>
      <c r="AM22" s="285"/>
      <c r="AN22" s="285"/>
      <c r="AO22" s="286"/>
      <c r="AP22" s="290" t="s">
        <v>16</v>
      </c>
      <c r="AQ22" s="291"/>
      <c r="AR22" s="291"/>
      <c r="AS22" s="291"/>
      <c r="AT22" s="291"/>
      <c r="AU22" s="291"/>
      <c r="AV22" s="291"/>
      <c r="AW22" s="291"/>
      <c r="AX22" s="291"/>
      <c r="AY22" s="291"/>
      <c r="AZ22" s="291"/>
      <c r="BA22" s="291"/>
      <c r="BB22" s="291"/>
      <c r="BC22" s="291"/>
      <c r="BD22" s="291"/>
      <c r="BE22" s="291"/>
      <c r="BF22" s="291"/>
      <c r="BG22" s="291"/>
      <c r="BH22" s="291"/>
      <c r="BI22" s="428" t="s">
        <v>17</v>
      </c>
      <c r="BJ22" s="429"/>
      <c r="BK22" s="429"/>
      <c r="BL22" s="429"/>
      <c r="BM22" s="429"/>
      <c r="BN22" s="429"/>
      <c r="BO22" s="429"/>
      <c r="BP22" s="429"/>
      <c r="BQ22" s="429"/>
      <c r="BR22" s="429"/>
      <c r="BS22" s="429"/>
      <c r="BT22" s="441" t="str">
        <f>IF(BJ25="","",IF(BJ25=AT25,"〇",""))</f>
        <v/>
      </c>
      <c r="BU22" s="220"/>
      <c r="BV22" s="220"/>
      <c r="BW22" s="341"/>
      <c r="BX22" s="424" t="s">
        <v>18</v>
      </c>
      <c r="BY22" s="332"/>
      <c r="BZ22" s="332"/>
      <c r="CA22" s="333"/>
      <c r="CB22" s="340" t="str">
        <f>IF(BJ25="","",IF(BJ25=AT25,"","〇"))</f>
        <v/>
      </c>
      <c r="CC22" s="220"/>
      <c r="CD22" s="220"/>
      <c r="CE22" s="221"/>
      <c r="CF22" s="376" t="s">
        <v>19</v>
      </c>
      <c r="CG22" s="377"/>
      <c r="CH22" s="377"/>
      <c r="CI22" s="378"/>
      <c r="CK22" s="23"/>
      <c r="CL22" s="23" t="s">
        <v>119</v>
      </c>
      <c r="CM22" s="23" t="s">
        <v>144</v>
      </c>
      <c r="CN22" s="23" t="s">
        <v>145</v>
      </c>
      <c r="CO22" s="23" t="s">
        <v>146</v>
      </c>
      <c r="CP22" s="23" t="s">
        <v>101</v>
      </c>
      <c r="CQ22" s="23" t="s">
        <v>102</v>
      </c>
      <c r="CS22" s="23" t="s">
        <v>87</v>
      </c>
      <c r="CT22" s="24" t="s">
        <v>42</v>
      </c>
      <c r="CU22" s="23" t="s">
        <v>162</v>
      </c>
      <c r="CV22" s="15"/>
      <c r="CW22" s="15" t="s">
        <v>123</v>
      </c>
      <c r="CX22" s="15" t="s">
        <v>124</v>
      </c>
      <c r="CY22" s="15" t="s">
        <v>124</v>
      </c>
      <c r="CZ22" s="15" t="s">
        <v>125</v>
      </c>
      <c r="DD22" s="23" t="s">
        <v>135</v>
      </c>
      <c r="DE22" s="23" t="s">
        <v>136</v>
      </c>
      <c r="DF22" s="23" t="s">
        <v>137</v>
      </c>
      <c r="DG22" s="23" t="s">
        <v>138</v>
      </c>
      <c r="DH22" s="15" t="s">
        <v>139</v>
      </c>
      <c r="DI22" s="23" t="s">
        <v>140</v>
      </c>
      <c r="DJ22" s="15" t="s">
        <v>211</v>
      </c>
      <c r="DK22" s="15"/>
      <c r="DL22" s="15"/>
    </row>
    <row r="23" spans="5:116" ht="8.1" customHeight="1">
      <c r="E23" s="254"/>
      <c r="F23" s="255"/>
      <c r="G23" s="259"/>
      <c r="H23" s="260"/>
      <c r="I23" s="261"/>
      <c r="J23" s="282"/>
      <c r="K23" s="282"/>
      <c r="L23" s="282"/>
      <c r="M23" s="283"/>
      <c r="N23" s="287"/>
      <c r="O23" s="288"/>
      <c r="P23" s="288"/>
      <c r="Q23" s="288"/>
      <c r="R23" s="288"/>
      <c r="S23" s="288"/>
      <c r="T23" s="288"/>
      <c r="U23" s="288"/>
      <c r="V23" s="289"/>
      <c r="W23" s="287"/>
      <c r="X23" s="288"/>
      <c r="Y23" s="288"/>
      <c r="Z23" s="288"/>
      <c r="AA23" s="288"/>
      <c r="AB23" s="288"/>
      <c r="AC23" s="288"/>
      <c r="AD23" s="288"/>
      <c r="AE23" s="288"/>
      <c r="AF23" s="288"/>
      <c r="AG23" s="288"/>
      <c r="AH23" s="288"/>
      <c r="AI23" s="288"/>
      <c r="AJ23" s="288"/>
      <c r="AK23" s="288"/>
      <c r="AL23" s="288"/>
      <c r="AM23" s="288"/>
      <c r="AN23" s="288"/>
      <c r="AO23" s="289"/>
      <c r="AP23" s="292"/>
      <c r="AQ23" s="293"/>
      <c r="AR23" s="293"/>
      <c r="AS23" s="293"/>
      <c r="AT23" s="293"/>
      <c r="AU23" s="293"/>
      <c r="AV23" s="293"/>
      <c r="AW23" s="293"/>
      <c r="AX23" s="293"/>
      <c r="AY23" s="293"/>
      <c r="AZ23" s="293"/>
      <c r="BA23" s="293"/>
      <c r="BB23" s="293"/>
      <c r="BC23" s="293"/>
      <c r="BD23" s="293"/>
      <c r="BE23" s="293"/>
      <c r="BF23" s="293"/>
      <c r="BG23" s="293"/>
      <c r="BH23" s="293"/>
      <c r="BI23" s="430"/>
      <c r="BJ23" s="384"/>
      <c r="BK23" s="384"/>
      <c r="BL23" s="384"/>
      <c r="BM23" s="384"/>
      <c r="BN23" s="384"/>
      <c r="BO23" s="384"/>
      <c r="BP23" s="384"/>
      <c r="BQ23" s="384"/>
      <c r="BR23" s="384"/>
      <c r="BS23" s="384"/>
      <c r="BT23" s="442"/>
      <c r="BU23" s="412"/>
      <c r="BV23" s="412"/>
      <c r="BW23" s="344"/>
      <c r="BX23" s="411"/>
      <c r="BY23" s="425"/>
      <c r="BZ23" s="425"/>
      <c r="CA23" s="336"/>
      <c r="CB23" s="342"/>
      <c r="CC23" s="412"/>
      <c r="CD23" s="412"/>
      <c r="CE23" s="443"/>
      <c r="CF23" s="379"/>
      <c r="CG23" s="380"/>
      <c r="CH23" s="380"/>
      <c r="CI23" s="381"/>
      <c r="CK23" s="23" t="s">
        <v>65</v>
      </c>
      <c r="CL23" s="23" t="s">
        <v>120</v>
      </c>
      <c r="CM23" s="23">
        <v>1</v>
      </c>
      <c r="CN23" s="23">
        <v>1</v>
      </c>
      <c r="CO23" s="23">
        <v>1</v>
      </c>
      <c r="CP23" s="23">
        <v>600</v>
      </c>
      <c r="CQ23" s="23">
        <v>105</v>
      </c>
      <c r="CS23" s="23" t="s">
        <v>217</v>
      </c>
      <c r="CT23" s="24" t="s">
        <v>218</v>
      </c>
      <c r="CU23" s="23" t="s">
        <v>219</v>
      </c>
      <c r="CV23" s="15"/>
      <c r="CW23" s="15"/>
      <c r="CX23" s="15"/>
      <c r="CY23" s="15"/>
      <c r="CZ23" s="15"/>
      <c r="DB23" s="18" t="s">
        <v>161</v>
      </c>
      <c r="DC23" s="109" t="s">
        <v>150</v>
      </c>
      <c r="DD23" s="193" t="s">
        <v>126</v>
      </c>
      <c r="DE23" s="15">
        <v>450</v>
      </c>
      <c r="DF23" s="15">
        <v>45</v>
      </c>
      <c r="DG23" s="16" t="s">
        <v>151</v>
      </c>
      <c r="DH23" s="16" t="s">
        <v>142</v>
      </c>
      <c r="DI23" s="15" t="s">
        <v>128</v>
      </c>
      <c r="DJ23" s="15" t="s">
        <v>212</v>
      </c>
      <c r="DK23" s="15" t="s">
        <v>128</v>
      </c>
      <c r="DL23" s="15" t="s">
        <v>129</v>
      </c>
    </row>
    <row r="24" spans="5:116" ht="8.1" customHeight="1">
      <c r="E24" s="254"/>
      <c r="F24" s="255"/>
      <c r="G24" s="259"/>
      <c r="H24" s="260"/>
      <c r="I24" s="261"/>
      <c r="J24" s="282"/>
      <c r="K24" s="282"/>
      <c r="L24" s="282"/>
      <c r="M24" s="283"/>
      <c r="N24" s="287"/>
      <c r="O24" s="288"/>
      <c r="P24" s="288"/>
      <c r="Q24" s="288"/>
      <c r="R24" s="288"/>
      <c r="S24" s="288"/>
      <c r="T24" s="288"/>
      <c r="U24" s="288"/>
      <c r="V24" s="289"/>
      <c r="W24" s="287"/>
      <c r="X24" s="288"/>
      <c r="Y24" s="288"/>
      <c r="Z24" s="288"/>
      <c r="AA24" s="288"/>
      <c r="AB24" s="288"/>
      <c r="AC24" s="288"/>
      <c r="AD24" s="288"/>
      <c r="AE24" s="288"/>
      <c r="AF24" s="288"/>
      <c r="AG24" s="288"/>
      <c r="AH24" s="288"/>
      <c r="AI24" s="288"/>
      <c r="AJ24" s="288"/>
      <c r="AK24" s="288"/>
      <c r="AL24" s="288"/>
      <c r="AM24" s="288"/>
      <c r="AN24" s="288"/>
      <c r="AO24" s="289"/>
      <c r="AP24" s="292"/>
      <c r="AQ24" s="293"/>
      <c r="AR24" s="293"/>
      <c r="AS24" s="293"/>
      <c r="AT24" s="293"/>
      <c r="AU24" s="293"/>
      <c r="AV24" s="293"/>
      <c r="AW24" s="293"/>
      <c r="AX24" s="293"/>
      <c r="AY24" s="293"/>
      <c r="AZ24" s="293"/>
      <c r="BA24" s="293"/>
      <c r="BB24" s="293"/>
      <c r="BC24" s="293"/>
      <c r="BD24" s="293"/>
      <c r="BE24" s="293"/>
      <c r="BF24" s="293"/>
      <c r="BG24" s="293"/>
      <c r="BH24" s="293"/>
      <c r="BI24" s="115"/>
      <c r="BJ24" s="116"/>
      <c r="BK24" s="116"/>
      <c r="BL24" s="116"/>
      <c r="BM24" s="116"/>
      <c r="BN24" s="116"/>
      <c r="BO24" s="116"/>
      <c r="BP24" s="116"/>
      <c r="BQ24" s="116"/>
      <c r="BR24" s="116"/>
      <c r="BS24" s="116"/>
      <c r="BT24" s="442"/>
      <c r="BU24" s="412"/>
      <c r="BV24" s="412"/>
      <c r="BW24" s="344"/>
      <c r="BX24" s="411"/>
      <c r="BY24" s="425"/>
      <c r="BZ24" s="425"/>
      <c r="CA24" s="336"/>
      <c r="CB24" s="342"/>
      <c r="CC24" s="412"/>
      <c r="CD24" s="412"/>
      <c r="CE24" s="443"/>
      <c r="CF24" s="379"/>
      <c r="CG24" s="380"/>
      <c r="CH24" s="380"/>
      <c r="CI24" s="381"/>
      <c r="CK24" s="15"/>
      <c r="CL24" s="23" t="s">
        <v>121</v>
      </c>
      <c r="CM24" s="23">
        <v>2</v>
      </c>
      <c r="CN24" s="23">
        <v>2</v>
      </c>
      <c r="CO24" s="23">
        <v>2</v>
      </c>
      <c r="CP24" s="23">
        <v>750</v>
      </c>
      <c r="CQ24" s="23">
        <v>120</v>
      </c>
      <c r="CS24" s="23"/>
      <c r="CT24" s="24"/>
      <c r="CU24" s="23"/>
      <c r="CV24" s="15"/>
      <c r="CW24" s="15"/>
      <c r="CX24" s="15"/>
      <c r="CY24" s="15"/>
      <c r="CZ24" s="15"/>
      <c r="DB24" s="18" t="s">
        <v>161</v>
      </c>
      <c r="DC24" s="18"/>
      <c r="DD24" s="193" t="s">
        <v>126</v>
      </c>
      <c r="DE24" s="15">
        <v>450</v>
      </c>
      <c r="DF24" s="15">
        <v>45</v>
      </c>
      <c r="DG24" s="16" t="s">
        <v>152</v>
      </c>
      <c r="DH24" s="16" t="s">
        <v>142</v>
      </c>
      <c r="DI24" s="15" t="s">
        <v>129</v>
      </c>
      <c r="DJ24" s="15" t="s">
        <v>212</v>
      </c>
      <c r="DK24" s="15" t="s">
        <v>128</v>
      </c>
      <c r="DL24" s="15" t="s">
        <v>129</v>
      </c>
    </row>
    <row r="25" spans="5:116" ht="8.1" customHeight="1">
      <c r="E25" s="254"/>
      <c r="F25" s="255"/>
      <c r="G25" s="259"/>
      <c r="H25" s="260"/>
      <c r="I25" s="261"/>
      <c r="J25" s="282"/>
      <c r="K25" s="282"/>
      <c r="L25" s="282"/>
      <c r="M25" s="283"/>
      <c r="N25" s="287"/>
      <c r="O25" s="288"/>
      <c r="P25" s="288"/>
      <c r="Q25" s="288"/>
      <c r="R25" s="288"/>
      <c r="S25" s="288"/>
      <c r="T25" s="288"/>
      <c r="U25" s="288"/>
      <c r="V25" s="289"/>
      <c r="W25" s="287"/>
      <c r="X25" s="288"/>
      <c r="Y25" s="288"/>
      <c r="Z25" s="288"/>
      <c r="AA25" s="288"/>
      <c r="AB25" s="288"/>
      <c r="AC25" s="288"/>
      <c r="AD25" s="288"/>
      <c r="AE25" s="288"/>
      <c r="AF25" s="288"/>
      <c r="AG25" s="288"/>
      <c r="AH25" s="288"/>
      <c r="AI25" s="288"/>
      <c r="AJ25" s="288"/>
      <c r="AK25" s="288"/>
      <c r="AL25" s="288"/>
      <c r="AM25" s="288"/>
      <c r="AN25" s="288"/>
      <c r="AO25" s="289"/>
      <c r="AP25" s="434" t="s">
        <v>20</v>
      </c>
      <c r="AQ25" s="435"/>
      <c r="AR25" s="435"/>
      <c r="AS25" s="435"/>
      <c r="AT25" s="438" t="s">
        <v>222</v>
      </c>
      <c r="AU25" s="439"/>
      <c r="AV25" s="439"/>
      <c r="AW25" s="439"/>
      <c r="AX25" s="439"/>
      <c r="AY25" s="439"/>
      <c r="AZ25" s="439"/>
      <c r="BA25" s="439"/>
      <c r="BB25" s="439"/>
      <c r="BC25" s="439"/>
      <c r="BD25" s="439"/>
      <c r="BE25" s="382" t="s">
        <v>1</v>
      </c>
      <c r="BF25" s="382"/>
      <c r="BG25" s="382"/>
      <c r="BH25" s="118"/>
      <c r="BI25" s="115"/>
      <c r="BJ25" s="431"/>
      <c r="BK25" s="432"/>
      <c r="BL25" s="432"/>
      <c r="BM25" s="432"/>
      <c r="BN25" s="432"/>
      <c r="BO25" s="432"/>
      <c r="BP25" s="432"/>
      <c r="BQ25" s="384" t="s">
        <v>1</v>
      </c>
      <c r="BR25" s="384"/>
      <c r="BS25" s="116"/>
      <c r="BT25" s="442"/>
      <c r="BU25" s="412"/>
      <c r="BV25" s="412"/>
      <c r="BW25" s="344"/>
      <c r="BX25" s="411"/>
      <c r="BY25" s="425"/>
      <c r="BZ25" s="425"/>
      <c r="CA25" s="336"/>
      <c r="CB25" s="342"/>
      <c r="CC25" s="412"/>
      <c r="CD25" s="412"/>
      <c r="CE25" s="443"/>
      <c r="CF25" s="379"/>
      <c r="CG25" s="380"/>
      <c r="CH25" s="380"/>
      <c r="CI25" s="381"/>
      <c r="CK25" s="15" t="s">
        <v>122</v>
      </c>
      <c r="CL25" s="23" t="s">
        <v>103</v>
      </c>
      <c r="CM25" s="23">
        <v>3</v>
      </c>
      <c r="CN25" s="23">
        <v>3</v>
      </c>
      <c r="CO25" s="23">
        <v>3</v>
      </c>
      <c r="CP25" s="23">
        <v>850</v>
      </c>
      <c r="CQ25" s="23">
        <v>150</v>
      </c>
      <c r="CS25" s="23"/>
      <c r="CT25" s="24"/>
      <c r="CU25" s="23"/>
      <c r="CV25" s="15"/>
      <c r="CW25" s="15"/>
      <c r="CX25" s="15"/>
      <c r="CY25" s="15"/>
      <c r="CZ25" s="15"/>
      <c r="DB25" s="18" t="s">
        <v>161</v>
      </c>
      <c r="DC25" s="109" t="s">
        <v>150</v>
      </c>
      <c r="DD25" s="193" t="s">
        <v>126</v>
      </c>
      <c r="DE25" s="15">
        <v>450</v>
      </c>
      <c r="DF25" s="15">
        <v>60</v>
      </c>
      <c r="DG25" s="16" t="s">
        <v>151</v>
      </c>
      <c r="DH25" s="16" t="s">
        <v>142</v>
      </c>
      <c r="DI25" s="15" t="s">
        <v>128</v>
      </c>
      <c r="DJ25" s="15" t="s">
        <v>212</v>
      </c>
      <c r="DK25" s="15" t="s">
        <v>128</v>
      </c>
      <c r="DL25" s="15" t="s">
        <v>129</v>
      </c>
    </row>
    <row r="26" spans="5:116" ht="8.1" customHeight="1">
      <c r="E26" s="254"/>
      <c r="F26" s="255"/>
      <c r="G26" s="259"/>
      <c r="H26" s="260"/>
      <c r="I26" s="261"/>
      <c r="J26" s="282"/>
      <c r="K26" s="282"/>
      <c r="L26" s="282"/>
      <c r="M26" s="283"/>
      <c r="N26" s="287"/>
      <c r="O26" s="288"/>
      <c r="P26" s="288"/>
      <c r="Q26" s="288"/>
      <c r="R26" s="288"/>
      <c r="S26" s="288"/>
      <c r="T26" s="288"/>
      <c r="U26" s="288"/>
      <c r="V26" s="289"/>
      <c r="W26" s="287"/>
      <c r="X26" s="288"/>
      <c r="Y26" s="288"/>
      <c r="Z26" s="288"/>
      <c r="AA26" s="288"/>
      <c r="AB26" s="288"/>
      <c r="AC26" s="288"/>
      <c r="AD26" s="288"/>
      <c r="AE26" s="288"/>
      <c r="AF26" s="288"/>
      <c r="AG26" s="288"/>
      <c r="AH26" s="288"/>
      <c r="AI26" s="288"/>
      <c r="AJ26" s="288"/>
      <c r="AK26" s="288"/>
      <c r="AL26" s="288"/>
      <c r="AM26" s="288"/>
      <c r="AN26" s="288"/>
      <c r="AO26" s="289"/>
      <c r="AP26" s="436"/>
      <c r="AQ26" s="437"/>
      <c r="AR26" s="437"/>
      <c r="AS26" s="437"/>
      <c r="AT26" s="440"/>
      <c r="AU26" s="440"/>
      <c r="AV26" s="440"/>
      <c r="AW26" s="440"/>
      <c r="AX26" s="440"/>
      <c r="AY26" s="440"/>
      <c r="AZ26" s="440"/>
      <c r="BA26" s="440"/>
      <c r="BB26" s="440"/>
      <c r="BC26" s="440"/>
      <c r="BD26" s="440"/>
      <c r="BE26" s="383"/>
      <c r="BF26" s="383"/>
      <c r="BG26" s="383"/>
      <c r="BH26" s="119"/>
      <c r="BI26" s="115"/>
      <c r="BJ26" s="433"/>
      <c r="BK26" s="433"/>
      <c r="BL26" s="433"/>
      <c r="BM26" s="433"/>
      <c r="BN26" s="433"/>
      <c r="BO26" s="433"/>
      <c r="BP26" s="433"/>
      <c r="BQ26" s="385"/>
      <c r="BR26" s="385"/>
      <c r="BS26" s="91"/>
      <c r="BT26" s="442"/>
      <c r="BU26" s="412"/>
      <c r="BV26" s="412"/>
      <c r="BW26" s="344"/>
      <c r="BX26" s="411"/>
      <c r="BY26" s="425"/>
      <c r="BZ26" s="425"/>
      <c r="CA26" s="336"/>
      <c r="CB26" s="342"/>
      <c r="CC26" s="412"/>
      <c r="CD26" s="412"/>
      <c r="CE26" s="443"/>
      <c r="CF26" s="379"/>
      <c r="CG26" s="380"/>
      <c r="CH26" s="380"/>
      <c r="CI26" s="381"/>
      <c r="CK26" s="15"/>
      <c r="CL26" s="23"/>
      <c r="CM26" s="23">
        <v>4</v>
      </c>
      <c r="CN26" s="23">
        <v>4</v>
      </c>
      <c r="CO26" s="23">
        <v>4</v>
      </c>
      <c r="CP26" s="23">
        <v>900</v>
      </c>
      <c r="CQ26" s="23"/>
      <c r="CS26" s="15"/>
      <c r="CT26" s="17"/>
      <c r="CU26" s="15"/>
      <c r="CV26" s="15"/>
      <c r="CW26" s="15"/>
      <c r="CX26" s="15"/>
      <c r="CY26" s="15"/>
      <c r="CZ26" s="15"/>
      <c r="DB26" s="18" t="s">
        <v>161</v>
      </c>
      <c r="DC26" s="18"/>
      <c r="DD26" s="193" t="s">
        <v>126</v>
      </c>
      <c r="DE26" s="15">
        <v>450</v>
      </c>
      <c r="DF26" s="15">
        <v>60</v>
      </c>
      <c r="DG26" s="16" t="s">
        <v>152</v>
      </c>
      <c r="DH26" s="16" t="s">
        <v>142</v>
      </c>
      <c r="DI26" s="15" t="s">
        <v>129</v>
      </c>
      <c r="DJ26" s="15" t="s">
        <v>212</v>
      </c>
      <c r="DK26" s="15" t="s">
        <v>128</v>
      </c>
      <c r="DL26" s="15" t="s">
        <v>129</v>
      </c>
    </row>
    <row r="27" spans="5:116" ht="8.1" customHeight="1">
      <c r="E27" s="254"/>
      <c r="F27" s="255"/>
      <c r="G27" s="259"/>
      <c r="H27" s="260"/>
      <c r="I27" s="261"/>
      <c r="J27" s="318" t="s">
        <v>21</v>
      </c>
      <c r="K27" s="318"/>
      <c r="L27" s="318"/>
      <c r="M27" s="319"/>
      <c r="N27" s="284" t="s">
        <v>147</v>
      </c>
      <c r="O27" s="285"/>
      <c r="P27" s="285"/>
      <c r="Q27" s="285"/>
      <c r="R27" s="285"/>
      <c r="S27" s="285"/>
      <c r="T27" s="285"/>
      <c r="U27" s="285"/>
      <c r="V27" s="286"/>
      <c r="W27" s="347" t="s">
        <v>22</v>
      </c>
      <c r="X27" s="348"/>
      <c r="Y27" s="348"/>
      <c r="Z27" s="348"/>
      <c r="AA27" s="348"/>
      <c r="AB27" s="348"/>
      <c r="AC27" s="348"/>
      <c r="AD27" s="348"/>
      <c r="AE27" s="348"/>
      <c r="AF27" s="348"/>
      <c r="AG27" s="348"/>
      <c r="AH27" s="348"/>
      <c r="AI27" s="348"/>
      <c r="AJ27" s="348"/>
      <c r="AK27" s="348"/>
      <c r="AL27" s="348"/>
      <c r="AM27" s="348"/>
      <c r="AN27" s="348"/>
      <c r="AO27" s="349"/>
      <c r="AP27" s="290" t="s">
        <v>23</v>
      </c>
      <c r="AQ27" s="291"/>
      <c r="AR27" s="291"/>
      <c r="AS27" s="291"/>
      <c r="AT27" s="291"/>
      <c r="AU27" s="291"/>
      <c r="AV27" s="291"/>
      <c r="AW27" s="291"/>
      <c r="AX27" s="291"/>
      <c r="AY27" s="291"/>
      <c r="AZ27" s="291"/>
      <c r="BA27" s="291"/>
      <c r="BB27" s="291"/>
      <c r="BC27" s="291"/>
      <c r="BD27" s="291"/>
      <c r="BE27" s="291"/>
      <c r="BF27" s="291"/>
      <c r="BG27" s="291"/>
      <c r="BH27" s="417"/>
      <c r="BI27" s="120"/>
      <c r="BJ27" s="121"/>
      <c r="BK27" s="121"/>
      <c r="BL27" s="121"/>
      <c r="BM27" s="121"/>
      <c r="BN27" s="121"/>
      <c r="BO27" s="121"/>
      <c r="BP27" s="121"/>
      <c r="BQ27" s="121"/>
      <c r="BR27" s="121"/>
      <c r="BS27" s="121"/>
      <c r="BT27" s="421"/>
      <c r="BU27" s="422"/>
      <c r="BV27" s="422"/>
      <c r="BW27" s="423"/>
      <c r="BX27" s="424" t="s">
        <v>18</v>
      </c>
      <c r="BY27" s="332"/>
      <c r="BZ27" s="332"/>
      <c r="CA27" s="332"/>
      <c r="CB27" s="386"/>
      <c r="CC27" s="387"/>
      <c r="CD27" s="387"/>
      <c r="CE27" s="388"/>
      <c r="CF27" s="376" t="s">
        <v>24</v>
      </c>
      <c r="CG27" s="377"/>
      <c r="CH27" s="377"/>
      <c r="CI27" s="378"/>
      <c r="CK27" s="18"/>
      <c r="CL27" s="29"/>
      <c r="CM27" s="23">
        <v>5</v>
      </c>
      <c r="CN27" s="23">
        <v>5</v>
      </c>
      <c r="CO27" s="23">
        <v>5</v>
      </c>
      <c r="CP27" s="23">
        <v>1000</v>
      </c>
      <c r="CQ27" s="15"/>
      <c r="CS27" s="15"/>
      <c r="CT27" s="17"/>
      <c r="CU27" s="15"/>
      <c r="CV27" s="15"/>
      <c r="CW27" s="15"/>
      <c r="CX27" s="15"/>
      <c r="CY27" s="15"/>
      <c r="CZ27" s="15"/>
      <c r="DB27" s="18" t="s">
        <v>161</v>
      </c>
      <c r="DC27" s="109" t="s">
        <v>150</v>
      </c>
      <c r="DD27" s="193" t="s">
        <v>126</v>
      </c>
      <c r="DE27" s="15">
        <v>450</v>
      </c>
      <c r="DF27" s="15">
        <v>90</v>
      </c>
      <c r="DG27" s="16" t="s">
        <v>152</v>
      </c>
      <c r="DH27" s="16" t="s">
        <v>142</v>
      </c>
      <c r="DI27" s="15" t="s">
        <v>129</v>
      </c>
      <c r="DJ27" s="15" t="s">
        <v>212</v>
      </c>
      <c r="DK27" s="15" t="s">
        <v>128</v>
      </c>
      <c r="DL27" s="15" t="s">
        <v>129</v>
      </c>
    </row>
    <row r="28" spans="5:116" ht="8.1" customHeight="1">
      <c r="E28" s="254"/>
      <c r="F28" s="255"/>
      <c r="G28" s="259"/>
      <c r="H28" s="260"/>
      <c r="I28" s="261"/>
      <c r="J28" s="320"/>
      <c r="K28" s="320"/>
      <c r="L28" s="320"/>
      <c r="M28" s="321"/>
      <c r="N28" s="287"/>
      <c r="O28" s="288"/>
      <c r="P28" s="288"/>
      <c r="Q28" s="288"/>
      <c r="R28" s="288"/>
      <c r="S28" s="288"/>
      <c r="T28" s="288"/>
      <c r="U28" s="288"/>
      <c r="V28" s="289"/>
      <c r="W28" s="350"/>
      <c r="X28" s="351"/>
      <c r="Y28" s="351"/>
      <c r="Z28" s="351"/>
      <c r="AA28" s="351"/>
      <c r="AB28" s="351"/>
      <c r="AC28" s="351"/>
      <c r="AD28" s="351"/>
      <c r="AE28" s="351"/>
      <c r="AF28" s="351"/>
      <c r="AG28" s="351"/>
      <c r="AH28" s="351"/>
      <c r="AI28" s="351"/>
      <c r="AJ28" s="351"/>
      <c r="AK28" s="351"/>
      <c r="AL28" s="351"/>
      <c r="AM28" s="351"/>
      <c r="AN28" s="351"/>
      <c r="AO28" s="352"/>
      <c r="AP28" s="292"/>
      <c r="AQ28" s="293"/>
      <c r="AR28" s="293"/>
      <c r="AS28" s="293"/>
      <c r="AT28" s="293"/>
      <c r="AU28" s="293"/>
      <c r="AV28" s="293"/>
      <c r="AW28" s="293"/>
      <c r="AX28" s="293"/>
      <c r="AY28" s="293"/>
      <c r="AZ28" s="293"/>
      <c r="BA28" s="293"/>
      <c r="BB28" s="293"/>
      <c r="BC28" s="293"/>
      <c r="BD28" s="293"/>
      <c r="BE28" s="293"/>
      <c r="BF28" s="293"/>
      <c r="BG28" s="293"/>
      <c r="BH28" s="401"/>
      <c r="BI28" s="115"/>
      <c r="BJ28" s="116"/>
      <c r="BK28" s="116"/>
      <c r="BL28" s="116"/>
      <c r="BM28" s="116"/>
      <c r="BN28" s="116"/>
      <c r="BO28" s="116"/>
      <c r="BP28" s="116"/>
      <c r="BQ28" s="116"/>
      <c r="BR28" s="116"/>
      <c r="BS28" s="116"/>
      <c r="BT28" s="405"/>
      <c r="BU28" s="406"/>
      <c r="BV28" s="406"/>
      <c r="BW28" s="407"/>
      <c r="BX28" s="411"/>
      <c r="BY28" s="425"/>
      <c r="BZ28" s="425"/>
      <c r="CA28" s="425"/>
      <c r="CB28" s="389"/>
      <c r="CC28" s="390"/>
      <c r="CD28" s="390"/>
      <c r="CE28" s="391"/>
      <c r="CF28" s="379"/>
      <c r="CG28" s="380"/>
      <c r="CH28" s="380"/>
      <c r="CI28" s="381"/>
      <c r="CK28" s="25" t="s">
        <v>179</v>
      </c>
      <c r="CL28" s="29"/>
      <c r="CM28" s="23">
        <v>6</v>
      </c>
      <c r="CN28" s="23">
        <v>6</v>
      </c>
      <c r="CO28" s="23">
        <v>6</v>
      </c>
      <c r="CP28" s="23">
        <v>1050</v>
      </c>
      <c r="CQ28" s="15"/>
      <c r="CS28" s="15"/>
      <c r="CT28" s="17"/>
      <c r="CU28" s="15"/>
      <c r="CV28" s="15"/>
      <c r="CW28" s="15"/>
      <c r="CX28" s="15"/>
      <c r="CY28" s="15"/>
      <c r="CZ28" s="15"/>
      <c r="DB28" s="18" t="s">
        <v>161</v>
      </c>
      <c r="DC28" s="109" t="s">
        <v>150</v>
      </c>
      <c r="DD28" s="193" t="s">
        <v>126</v>
      </c>
      <c r="DE28" s="15">
        <v>450</v>
      </c>
      <c r="DF28" s="15">
        <v>105</v>
      </c>
      <c r="DG28" s="16" t="s">
        <v>152</v>
      </c>
      <c r="DH28" s="16" t="s">
        <v>142</v>
      </c>
      <c r="DI28" s="15" t="s">
        <v>129</v>
      </c>
      <c r="DJ28" s="15" t="s">
        <v>212</v>
      </c>
      <c r="DK28" s="15" t="s">
        <v>128</v>
      </c>
      <c r="DL28" s="15" t="s">
        <v>129</v>
      </c>
    </row>
    <row r="29" spans="5:116" ht="8.1" customHeight="1">
      <c r="E29" s="254"/>
      <c r="F29" s="255"/>
      <c r="G29" s="259"/>
      <c r="H29" s="260"/>
      <c r="I29" s="261"/>
      <c r="J29" s="320"/>
      <c r="K29" s="320"/>
      <c r="L29" s="320"/>
      <c r="M29" s="321"/>
      <c r="N29" s="287"/>
      <c r="O29" s="328"/>
      <c r="P29" s="328"/>
      <c r="Q29" s="328"/>
      <c r="R29" s="328"/>
      <c r="S29" s="328"/>
      <c r="T29" s="328"/>
      <c r="U29" s="328"/>
      <c r="V29" s="289"/>
      <c r="W29" s="350"/>
      <c r="X29" s="351"/>
      <c r="Y29" s="351"/>
      <c r="Z29" s="351"/>
      <c r="AA29" s="351"/>
      <c r="AB29" s="351"/>
      <c r="AC29" s="351"/>
      <c r="AD29" s="351"/>
      <c r="AE29" s="351"/>
      <c r="AF29" s="351"/>
      <c r="AG29" s="351"/>
      <c r="AH29" s="351"/>
      <c r="AI29" s="351"/>
      <c r="AJ29" s="351"/>
      <c r="AK29" s="351"/>
      <c r="AL29" s="351"/>
      <c r="AM29" s="351"/>
      <c r="AN29" s="351"/>
      <c r="AO29" s="352"/>
      <c r="AP29" s="418"/>
      <c r="AQ29" s="419"/>
      <c r="AR29" s="419"/>
      <c r="AS29" s="419"/>
      <c r="AT29" s="419"/>
      <c r="AU29" s="419"/>
      <c r="AV29" s="419"/>
      <c r="AW29" s="419"/>
      <c r="AX29" s="419"/>
      <c r="AY29" s="419"/>
      <c r="AZ29" s="419"/>
      <c r="BA29" s="419"/>
      <c r="BB29" s="419"/>
      <c r="BC29" s="419"/>
      <c r="BD29" s="419"/>
      <c r="BE29" s="419"/>
      <c r="BF29" s="419"/>
      <c r="BG29" s="419"/>
      <c r="BH29" s="420"/>
      <c r="BI29" s="122"/>
      <c r="BJ29" s="123"/>
      <c r="BK29" s="123"/>
      <c r="BL29" s="123"/>
      <c r="BM29" s="123"/>
      <c r="BN29" s="123"/>
      <c r="BO29" s="123"/>
      <c r="BP29" s="123"/>
      <c r="BQ29" s="123"/>
      <c r="BR29" s="123"/>
      <c r="BS29" s="123"/>
      <c r="BT29" s="405"/>
      <c r="BU29" s="406"/>
      <c r="BV29" s="406"/>
      <c r="BW29" s="407"/>
      <c r="BX29" s="426"/>
      <c r="BY29" s="427"/>
      <c r="BZ29" s="427"/>
      <c r="CA29" s="427"/>
      <c r="CB29" s="392"/>
      <c r="CC29" s="393"/>
      <c r="CD29" s="393"/>
      <c r="CE29" s="394"/>
      <c r="CF29" s="395"/>
      <c r="CG29" s="396"/>
      <c r="CH29" s="396"/>
      <c r="CI29" s="397"/>
      <c r="CK29" s="25" t="s">
        <v>180</v>
      </c>
      <c r="CL29" s="29"/>
      <c r="CM29" s="23">
        <v>7</v>
      </c>
      <c r="CN29" s="23">
        <v>7</v>
      </c>
      <c r="CO29" s="23">
        <v>7</v>
      </c>
      <c r="CP29" s="23">
        <v>1100</v>
      </c>
      <c r="CQ29" s="15"/>
      <c r="CS29" s="15"/>
      <c r="CT29" s="17"/>
      <c r="CU29" s="15"/>
      <c r="CV29" s="15"/>
      <c r="CW29" s="15"/>
      <c r="CX29" s="15"/>
      <c r="CY29" s="15"/>
      <c r="CZ29" s="15"/>
      <c r="DB29" s="18" t="s">
        <v>161</v>
      </c>
      <c r="DC29" s="109" t="s">
        <v>150</v>
      </c>
      <c r="DD29" s="193" t="s">
        <v>126</v>
      </c>
      <c r="DE29" s="15">
        <v>600</v>
      </c>
      <c r="DF29" s="15">
        <v>45</v>
      </c>
      <c r="DG29" s="16" t="s">
        <v>151</v>
      </c>
      <c r="DH29" s="16" t="s">
        <v>142</v>
      </c>
      <c r="DI29" s="15" t="s">
        <v>128</v>
      </c>
      <c r="DJ29" s="15" t="s">
        <v>212</v>
      </c>
      <c r="DK29" s="15" t="s">
        <v>128</v>
      </c>
      <c r="DL29" s="15" t="s">
        <v>129</v>
      </c>
    </row>
    <row r="30" spans="5:116" ht="8.1" customHeight="1">
      <c r="E30" s="254"/>
      <c r="F30" s="255"/>
      <c r="G30" s="259"/>
      <c r="H30" s="260"/>
      <c r="I30" s="261"/>
      <c r="J30" s="320"/>
      <c r="K30" s="320"/>
      <c r="L30" s="320"/>
      <c r="M30" s="321"/>
      <c r="N30" s="356"/>
      <c r="O30" s="357"/>
      <c r="P30" s="357"/>
      <c r="Q30" s="357"/>
      <c r="R30" s="357"/>
      <c r="S30" s="357"/>
      <c r="T30" s="357"/>
      <c r="U30" s="357"/>
      <c r="V30" s="358"/>
      <c r="W30" s="350"/>
      <c r="X30" s="351"/>
      <c r="Y30" s="351"/>
      <c r="Z30" s="351"/>
      <c r="AA30" s="351"/>
      <c r="AB30" s="351"/>
      <c r="AC30" s="351"/>
      <c r="AD30" s="351"/>
      <c r="AE30" s="351"/>
      <c r="AF30" s="351"/>
      <c r="AG30" s="351"/>
      <c r="AH30" s="351"/>
      <c r="AI30" s="351"/>
      <c r="AJ30" s="351"/>
      <c r="AK30" s="351"/>
      <c r="AL30" s="351"/>
      <c r="AM30" s="351"/>
      <c r="AN30" s="351"/>
      <c r="AO30" s="352"/>
      <c r="AP30" s="398" t="s">
        <v>25</v>
      </c>
      <c r="AQ30" s="399"/>
      <c r="AR30" s="399"/>
      <c r="AS30" s="399"/>
      <c r="AT30" s="399"/>
      <c r="AU30" s="399"/>
      <c r="AV30" s="399"/>
      <c r="AW30" s="399"/>
      <c r="AX30" s="399"/>
      <c r="AY30" s="399"/>
      <c r="AZ30" s="399"/>
      <c r="BA30" s="399"/>
      <c r="BB30" s="399"/>
      <c r="BC30" s="399"/>
      <c r="BD30" s="399"/>
      <c r="BE30" s="399"/>
      <c r="BF30" s="399"/>
      <c r="BG30" s="399"/>
      <c r="BH30" s="400"/>
      <c r="BI30" s="115"/>
      <c r="BJ30" s="116"/>
      <c r="BK30" s="116"/>
      <c r="BL30" s="116"/>
      <c r="BM30" s="116"/>
      <c r="BN30" s="116"/>
      <c r="BO30" s="116"/>
      <c r="BP30" s="116"/>
      <c r="BQ30" s="116"/>
      <c r="BR30" s="116"/>
      <c r="BS30" s="116"/>
      <c r="BT30" s="405"/>
      <c r="BU30" s="406"/>
      <c r="BV30" s="406"/>
      <c r="BW30" s="407"/>
      <c r="BX30" s="411" t="s">
        <v>18</v>
      </c>
      <c r="BY30" s="412"/>
      <c r="BZ30" s="412"/>
      <c r="CA30" s="412"/>
      <c r="CB30" s="413"/>
      <c r="CC30" s="406"/>
      <c r="CD30" s="406"/>
      <c r="CE30" s="414"/>
      <c r="CF30" s="376" t="s">
        <v>24</v>
      </c>
      <c r="CG30" s="377"/>
      <c r="CH30" s="377"/>
      <c r="CI30" s="378"/>
      <c r="CK30" s="25"/>
      <c r="CL30" s="29"/>
      <c r="CM30" s="23">
        <v>8</v>
      </c>
      <c r="CN30" s="23">
        <v>8</v>
      </c>
      <c r="CO30" s="23">
        <v>8</v>
      </c>
      <c r="CP30" s="23">
        <v>1150</v>
      </c>
      <c r="CQ30" s="15"/>
      <c r="DB30" s="18" t="s">
        <v>161</v>
      </c>
      <c r="DC30" s="109" t="s">
        <v>150</v>
      </c>
      <c r="DD30" s="193" t="s">
        <v>126</v>
      </c>
      <c r="DE30" s="15">
        <v>600</v>
      </c>
      <c r="DF30" s="15">
        <v>45</v>
      </c>
      <c r="DG30" s="16" t="s">
        <v>153</v>
      </c>
      <c r="DH30" s="16" t="s">
        <v>142</v>
      </c>
      <c r="DI30" s="15" t="s">
        <v>130</v>
      </c>
      <c r="DJ30" s="15" t="s">
        <v>213</v>
      </c>
      <c r="DK30" s="15" t="s">
        <v>130</v>
      </c>
      <c r="DL30" s="15" t="s">
        <v>131</v>
      </c>
    </row>
    <row r="31" spans="5:116" ht="8.1" customHeight="1">
      <c r="E31" s="254"/>
      <c r="F31" s="255"/>
      <c r="G31" s="259"/>
      <c r="H31" s="260"/>
      <c r="I31" s="261"/>
      <c r="J31" s="320"/>
      <c r="K31" s="320"/>
      <c r="L31" s="320"/>
      <c r="M31" s="321"/>
      <c r="N31" s="356"/>
      <c r="O31" s="357"/>
      <c r="P31" s="357"/>
      <c r="Q31" s="357"/>
      <c r="R31" s="357"/>
      <c r="S31" s="357"/>
      <c r="T31" s="357"/>
      <c r="U31" s="357"/>
      <c r="V31" s="358"/>
      <c r="W31" s="350"/>
      <c r="X31" s="351"/>
      <c r="Y31" s="351"/>
      <c r="Z31" s="351"/>
      <c r="AA31" s="351"/>
      <c r="AB31" s="351"/>
      <c r="AC31" s="351"/>
      <c r="AD31" s="351"/>
      <c r="AE31" s="351"/>
      <c r="AF31" s="351"/>
      <c r="AG31" s="351"/>
      <c r="AH31" s="351"/>
      <c r="AI31" s="351"/>
      <c r="AJ31" s="351"/>
      <c r="AK31" s="351"/>
      <c r="AL31" s="351"/>
      <c r="AM31" s="351"/>
      <c r="AN31" s="351"/>
      <c r="AO31" s="352"/>
      <c r="AP31" s="292"/>
      <c r="AQ31" s="293"/>
      <c r="AR31" s="293"/>
      <c r="AS31" s="293"/>
      <c r="AT31" s="293"/>
      <c r="AU31" s="293"/>
      <c r="AV31" s="293"/>
      <c r="AW31" s="293"/>
      <c r="AX31" s="293"/>
      <c r="AY31" s="293"/>
      <c r="AZ31" s="293"/>
      <c r="BA31" s="293"/>
      <c r="BB31" s="293"/>
      <c r="BC31" s="293"/>
      <c r="BD31" s="293"/>
      <c r="BE31" s="293"/>
      <c r="BF31" s="293"/>
      <c r="BG31" s="293"/>
      <c r="BH31" s="401"/>
      <c r="BI31" s="115"/>
      <c r="BJ31" s="116"/>
      <c r="BK31" s="116"/>
      <c r="BL31" s="116"/>
      <c r="BM31" s="116"/>
      <c r="BN31" s="116"/>
      <c r="BO31" s="116"/>
      <c r="BP31" s="116"/>
      <c r="BQ31" s="116"/>
      <c r="BR31" s="116"/>
      <c r="BS31" s="116"/>
      <c r="BT31" s="405"/>
      <c r="BU31" s="406"/>
      <c r="BV31" s="406"/>
      <c r="BW31" s="407"/>
      <c r="BX31" s="342"/>
      <c r="BY31" s="412"/>
      <c r="BZ31" s="412"/>
      <c r="CA31" s="412"/>
      <c r="CB31" s="413"/>
      <c r="CC31" s="406"/>
      <c r="CD31" s="406"/>
      <c r="CE31" s="414"/>
      <c r="CF31" s="379"/>
      <c r="CG31" s="380"/>
      <c r="CH31" s="380"/>
      <c r="CI31" s="381"/>
      <c r="CK31" s="63" t="s">
        <v>181</v>
      </c>
      <c r="CL31" s="29"/>
      <c r="CM31" s="23">
        <v>9</v>
      </c>
      <c r="CN31" s="23">
        <v>9</v>
      </c>
      <c r="CO31" s="23">
        <v>9</v>
      </c>
      <c r="CP31" s="23">
        <v>1200</v>
      </c>
      <c r="CQ31" s="15"/>
      <c r="DB31" s="18" t="s">
        <v>161</v>
      </c>
      <c r="DC31" s="109" t="s">
        <v>150</v>
      </c>
      <c r="DD31" s="193" t="s">
        <v>126</v>
      </c>
      <c r="DE31" s="15">
        <v>600</v>
      </c>
      <c r="DF31" s="15">
        <v>60</v>
      </c>
      <c r="DG31" s="16" t="s">
        <v>151</v>
      </c>
      <c r="DH31" s="16" t="s">
        <v>142</v>
      </c>
      <c r="DI31" s="15" t="s">
        <v>128</v>
      </c>
      <c r="DJ31" s="15" t="s">
        <v>212</v>
      </c>
      <c r="DK31" s="15" t="s">
        <v>128</v>
      </c>
      <c r="DL31" s="15" t="s">
        <v>129</v>
      </c>
    </row>
    <row r="32" spans="5:116" ht="8.1" customHeight="1">
      <c r="E32" s="254"/>
      <c r="F32" s="255"/>
      <c r="G32" s="259"/>
      <c r="H32" s="260"/>
      <c r="I32" s="261"/>
      <c r="J32" s="322"/>
      <c r="K32" s="322"/>
      <c r="L32" s="322"/>
      <c r="M32" s="323"/>
      <c r="N32" s="359"/>
      <c r="O32" s="360"/>
      <c r="P32" s="360"/>
      <c r="Q32" s="360"/>
      <c r="R32" s="360"/>
      <c r="S32" s="360"/>
      <c r="T32" s="360"/>
      <c r="U32" s="360"/>
      <c r="V32" s="361"/>
      <c r="W32" s="353"/>
      <c r="X32" s="354"/>
      <c r="Y32" s="354"/>
      <c r="Z32" s="354"/>
      <c r="AA32" s="354"/>
      <c r="AB32" s="354"/>
      <c r="AC32" s="354"/>
      <c r="AD32" s="354"/>
      <c r="AE32" s="354"/>
      <c r="AF32" s="354"/>
      <c r="AG32" s="354"/>
      <c r="AH32" s="354"/>
      <c r="AI32" s="354"/>
      <c r="AJ32" s="354"/>
      <c r="AK32" s="354"/>
      <c r="AL32" s="354"/>
      <c r="AM32" s="354"/>
      <c r="AN32" s="354"/>
      <c r="AO32" s="355"/>
      <c r="AP32" s="402"/>
      <c r="AQ32" s="403"/>
      <c r="AR32" s="403"/>
      <c r="AS32" s="403"/>
      <c r="AT32" s="403"/>
      <c r="AU32" s="403"/>
      <c r="AV32" s="403"/>
      <c r="AW32" s="403"/>
      <c r="AX32" s="403"/>
      <c r="AY32" s="403"/>
      <c r="AZ32" s="403"/>
      <c r="BA32" s="403"/>
      <c r="BB32" s="403"/>
      <c r="BC32" s="403"/>
      <c r="BD32" s="403"/>
      <c r="BE32" s="403"/>
      <c r="BF32" s="403"/>
      <c r="BG32" s="403"/>
      <c r="BH32" s="404"/>
      <c r="BI32" s="124"/>
      <c r="BJ32" s="125"/>
      <c r="BK32" s="125"/>
      <c r="BL32" s="125"/>
      <c r="BM32" s="125"/>
      <c r="BN32" s="125"/>
      <c r="BO32" s="125"/>
      <c r="BP32" s="125"/>
      <c r="BQ32" s="125"/>
      <c r="BR32" s="125"/>
      <c r="BS32" s="125"/>
      <c r="BT32" s="408"/>
      <c r="BU32" s="409"/>
      <c r="BV32" s="409"/>
      <c r="BW32" s="410"/>
      <c r="BX32" s="345"/>
      <c r="BY32" s="223"/>
      <c r="BZ32" s="223"/>
      <c r="CA32" s="223"/>
      <c r="CB32" s="415"/>
      <c r="CC32" s="409"/>
      <c r="CD32" s="409"/>
      <c r="CE32" s="416"/>
      <c r="CF32" s="395"/>
      <c r="CG32" s="396"/>
      <c r="CH32" s="396"/>
      <c r="CI32" s="397"/>
      <c r="CK32" s="18"/>
      <c r="CL32" s="29"/>
      <c r="CM32" s="23">
        <v>10</v>
      </c>
      <c r="CN32" s="23">
        <v>10</v>
      </c>
      <c r="CO32" s="23">
        <v>10</v>
      </c>
      <c r="CP32" s="23">
        <v>1250</v>
      </c>
      <c r="CQ32" s="15"/>
      <c r="DB32" s="18" t="s">
        <v>161</v>
      </c>
      <c r="DC32" s="109" t="s">
        <v>150</v>
      </c>
      <c r="DD32" s="193" t="s">
        <v>126</v>
      </c>
      <c r="DE32" s="15">
        <v>600</v>
      </c>
      <c r="DF32" s="15">
        <v>60</v>
      </c>
      <c r="DG32" s="16" t="s">
        <v>153</v>
      </c>
      <c r="DH32" s="16" t="s">
        <v>142</v>
      </c>
      <c r="DI32" s="15" t="s">
        <v>130</v>
      </c>
      <c r="DJ32" s="15" t="s">
        <v>213</v>
      </c>
      <c r="DK32" s="15" t="s">
        <v>130</v>
      </c>
      <c r="DL32" s="15" t="s">
        <v>131</v>
      </c>
    </row>
    <row r="33" spans="5:116" ht="8.1" customHeight="1">
      <c r="E33" s="254"/>
      <c r="F33" s="255"/>
      <c r="G33" s="259"/>
      <c r="H33" s="260"/>
      <c r="I33" s="261"/>
      <c r="J33" s="324" t="s">
        <v>68</v>
      </c>
      <c r="K33" s="318"/>
      <c r="L33" s="318"/>
      <c r="M33" s="319"/>
      <c r="N33" s="284" t="s">
        <v>69</v>
      </c>
      <c r="O33" s="285"/>
      <c r="P33" s="285"/>
      <c r="Q33" s="285"/>
      <c r="R33" s="285"/>
      <c r="S33" s="285"/>
      <c r="T33" s="285"/>
      <c r="U33" s="285"/>
      <c r="V33" s="286"/>
      <c r="W33" s="284" t="s">
        <v>156</v>
      </c>
      <c r="X33" s="285"/>
      <c r="Y33" s="285"/>
      <c r="Z33" s="285"/>
      <c r="AA33" s="285"/>
      <c r="AB33" s="285"/>
      <c r="AC33" s="285"/>
      <c r="AD33" s="285"/>
      <c r="AE33" s="285"/>
      <c r="AF33" s="285"/>
      <c r="AG33" s="285"/>
      <c r="AH33" s="285"/>
      <c r="AI33" s="285"/>
      <c r="AJ33" s="285"/>
      <c r="AK33" s="285"/>
      <c r="AL33" s="285"/>
      <c r="AM33" s="285"/>
      <c r="AN33" s="285"/>
      <c r="AO33" s="286"/>
      <c r="AP33" s="370" t="s">
        <v>239</v>
      </c>
      <c r="AQ33" s="371"/>
      <c r="AR33" s="371"/>
      <c r="AS33" s="371"/>
      <c r="AT33" s="371"/>
      <c r="AU33" s="371"/>
      <c r="AV33" s="371"/>
      <c r="AW33" s="371"/>
      <c r="AX33" s="371"/>
      <c r="AY33" s="371"/>
      <c r="AZ33" s="371"/>
      <c r="BA33" s="371"/>
      <c r="BB33" s="371"/>
      <c r="BC33" s="371"/>
      <c r="BD33" s="371"/>
      <c r="BE33" s="371"/>
      <c r="BF33" s="371"/>
      <c r="BG33" s="371"/>
      <c r="BH33" s="372"/>
      <c r="BI33" s="126"/>
      <c r="BJ33" s="126"/>
      <c r="BK33" s="126"/>
      <c r="BL33" s="126"/>
      <c r="BM33" s="126"/>
      <c r="BN33" s="126"/>
      <c r="BO33" s="126"/>
      <c r="BP33" s="126"/>
      <c r="BQ33" s="126"/>
      <c r="BR33" s="126"/>
      <c r="BS33" s="126"/>
      <c r="BT33" s="219" t="str">
        <f>IF(AND(CM63="〇",CM65="〇"),"〇","")</f>
        <v/>
      </c>
      <c r="BU33" s="332"/>
      <c r="BV33" s="332"/>
      <c r="BW33" s="333"/>
      <c r="BX33" s="340" t="str">
        <f>IF(AND(CM63="×",CM65="〇"),"〇","")</f>
        <v/>
      </c>
      <c r="BY33" s="220"/>
      <c r="BZ33" s="220"/>
      <c r="CA33" s="341"/>
      <c r="CB33" s="424" t="str">
        <f>IF(CM65="×","〇","")</f>
        <v/>
      </c>
      <c r="CC33" s="332"/>
      <c r="CD33" s="332"/>
      <c r="CE33" s="483"/>
      <c r="CF33" s="376" t="s">
        <v>173</v>
      </c>
      <c r="CG33" s="377"/>
      <c r="CH33" s="377"/>
      <c r="CI33" s="378"/>
      <c r="CK33" s="18"/>
      <c r="CL33" s="29"/>
      <c r="CM33" s="23">
        <v>11</v>
      </c>
      <c r="CN33" s="23">
        <v>11</v>
      </c>
      <c r="CO33" s="23">
        <v>11</v>
      </c>
      <c r="CP33" s="23">
        <v>1300</v>
      </c>
      <c r="CQ33" s="15"/>
      <c r="DB33" s="18" t="s">
        <v>161</v>
      </c>
      <c r="DC33" s="109" t="s">
        <v>150</v>
      </c>
      <c r="DD33" s="17" t="s">
        <v>126</v>
      </c>
      <c r="DE33" s="15">
        <v>600</v>
      </c>
      <c r="DF33" s="15">
        <v>90</v>
      </c>
      <c r="DG33" s="16" t="s">
        <v>154</v>
      </c>
      <c r="DH33" s="16" t="s">
        <v>142</v>
      </c>
      <c r="DI33" s="15" t="s">
        <v>131</v>
      </c>
      <c r="DJ33" s="15" t="s">
        <v>213</v>
      </c>
      <c r="DK33" s="15" t="s">
        <v>130</v>
      </c>
      <c r="DL33" s="15" t="s">
        <v>131</v>
      </c>
    </row>
    <row r="34" spans="5:116" ht="8.1" customHeight="1">
      <c r="E34" s="254"/>
      <c r="F34" s="255"/>
      <c r="G34" s="259"/>
      <c r="H34" s="260"/>
      <c r="I34" s="261"/>
      <c r="J34" s="325"/>
      <c r="K34" s="326"/>
      <c r="L34" s="326"/>
      <c r="M34" s="321"/>
      <c r="N34" s="287"/>
      <c r="O34" s="328"/>
      <c r="P34" s="328"/>
      <c r="Q34" s="328"/>
      <c r="R34" s="328"/>
      <c r="S34" s="328"/>
      <c r="T34" s="328"/>
      <c r="U34" s="328"/>
      <c r="V34" s="289"/>
      <c r="W34" s="287"/>
      <c r="X34" s="328"/>
      <c r="Y34" s="328"/>
      <c r="Z34" s="328"/>
      <c r="AA34" s="328"/>
      <c r="AB34" s="328"/>
      <c r="AC34" s="328"/>
      <c r="AD34" s="328"/>
      <c r="AE34" s="328"/>
      <c r="AF34" s="328"/>
      <c r="AG34" s="328"/>
      <c r="AH34" s="328"/>
      <c r="AI34" s="328"/>
      <c r="AJ34" s="328"/>
      <c r="AK34" s="328"/>
      <c r="AL34" s="328"/>
      <c r="AM34" s="328"/>
      <c r="AN34" s="328"/>
      <c r="AO34" s="289"/>
      <c r="AP34" s="373"/>
      <c r="AQ34" s="374"/>
      <c r="AR34" s="374"/>
      <c r="AS34" s="374"/>
      <c r="AT34" s="374"/>
      <c r="AU34" s="374"/>
      <c r="AV34" s="374"/>
      <c r="AW34" s="374"/>
      <c r="AX34" s="374"/>
      <c r="AY34" s="374"/>
      <c r="AZ34" s="374"/>
      <c r="BA34" s="374"/>
      <c r="BB34" s="374"/>
      <c r="BC34" s="374"/>
      <c r="BD34" s="374"/>
      <c r="BE34" s="374"/>
      <c r="BF34" s="374"/>
      <c r="BG34" s="374"/>
      <c r="BH34" s="375"/>
      <c r="BI34" s="126"/>
      <c r="BJ34" s="126"/>
      <c r="BK34" s="126"/>
      <c r="BL34" s="126"/>
      <c r="BM34" s="126"/>
      <c r="BN34" s="126"/>
      <c r="BO34" s="126"/>
      <c r="BP34" s="126"/>
      <c r="BQ34" s="126"/>
      <c r="BR34" s="126"/>
      <c r="BS34" s="126"/>
      <c r="BT34" s="334"/>
      <c r="BU34" s="335"/>
      <c r="BV34" s="335"/>
      <c r="BW34" s="336"/>
      <c r="BX34" s="342"/>
      <c r="BY34" s="343"/>
      <c r="BZ34" s="343"/>
      <c r="CA34" s="344"/>
      <c r="CB34" s="411"/>
      <c r="CC34" s="335"/>
      <c r="CD34" s="335"/>
      <c r="CE34" s="484"/>
      <c r="CF34" s="379"/>
      <c r="CG34" s="677"/>
      <c r="CH34" s="677"/>
      <c r="CI34" s="381"/>
      <c r="CK34" s="18"/>
      <c r="CL34" s="29"/>
      <c r="CM34" s="23">
        <v>12</v>
      </c>
      <c r="CN34" s="23">
        <v>12</v>
      </c>
      <c r="CO34" s="23">
        <v>12</v>
      </c>
      <c r="CP34" s="23">
        <v>1350</v>
      </c>
      <c r="CQ34" s="15"/>
      <c r="DB34" s="18" t="s">
        <v>161</v>
      </c>
      <c r="DC34" s="109" t="s">
        <v>150</v>
      </c>
      <c r="DD34" s="17" t="s">
        <v>126</v>
      </c>
      <c r="DE34" s="15">
        <v>600</v>
      </c>
      <c r="DF34" s="15">
        <v>105</v>
      </c>
      <c r="DG34" s="16" t="s">
        <v>154</v>
      </c>
      <c r="DH34" s="16" t="s">
        <v>142</v>
      </c>
      <c r="DI34" s="15" t="s">
        <v>131</v>
      </c>
      <c r="DJ34" s="15" t="s">
        <v>213</v>
      </c>
      <c r="DK34" s="15" t="s">
        <v>130</v>
      </c>
      <c r="DL34" s="15" t="s">
        <v>131</v>
      </c>
    </row>
    <row r="35" spans="5:116" ht="8.1" customHeight="1">
      <c r="E35" s="254"/>
      <c r="F35" s="255"/>
      <c r="G35" s="259"/>
      <c r="H35" s="260"/>
      <c r="I35" s="261"/>
      <c r="J35" s="325"/>
      <c r="K35" s="326"/>
      <c r="L35" s="326"/>
      <c r="M35" s="321"/>
      <c r="N35" s="287"/>
      <c r="O35" s="328"/>
      <c r="P35" s="328"/>
      <c r="Q35" s="328"/>
      <c r="R35" s="328"/>
      <c r="S35" s="328"/>
      <c r="T35" s="328"/>
      <c r="U35" s="328"/>
      <c r="V35" s="289"/>
      <c r="W35" s="287"/>
      <c r="X35" s="328"/>
      <c r="Y35" s="328"/>
      <c r="Z35" s="328"/>
      <c r="AA35" s="328"/>
      <c r="AB35" s="328"/>
      <c r="AC35" s="328"/>
      <c r="AD35" s="328"/>
      <c r="AE35" s="328"/>
      <c r="AF35" s="328"/>
      <c r="AG35" s="328"/>
      <c r="AH35" s="328"/>
      <c r="AI35" s="328"/>
      <c r="AJ35" s="328"/>
      <c r="AK35" s="328"/>
      <c r="AL35" s="328"/>
      <c r="AM35" s="328"/>
      <c r="AN35" s="328"/>
      <c r="AO35" s="289"/>
      <c r="AP35" s="373"/>
      <c r="AQ35" s="374"/>
      <c r="AR35" s="374"/>
      <c r="AS35" s="374"/>
      <c r="AT35" s="374"/>
      <c r="AU35" s="374"/>
      <c r="AV35" s="374"/>
      <c r="AW35" s="374"/>
      <c r="AX35" s="374"/>
      <c r="AY35" s="374"/>
      <c r="AZ35" s="374"/>
      <c r="BA35" s="374"/>
      <c r="BB35" s="374"/>
      <c r="BC35" s="374"/>
      <c r="BD35" s="374"/>
      <c r="BE35" s="374"/>
      <c r="BF35" s="374"/>
      <c r="BG35" s="374"/>
      <c r="BH35" s="375"/>
      <c r="BI35" s="91"/>
      <c r="BJ35" s="91"/>
      <c r="BK35" s="91"/>
      <c r="BL35" s="91"/>
      <c r="BM35" s="91"/>
      <c r="BN35" s="91"/>
      <c r="BO35" s="91"/>
      <c r="BP35" s="91"/>
      <c r="BQ35" s="91"/>
      <c r="BR35" s="91"/>
      <c r="BS35" s="91"/>
      <c r="BT35" s="334"/>
      <c r="BU35" s="335"/>
      <c r="BV35" s="335"/>
      <c r="BW35" s="336"/>
      <c r="BX35" s="342"/>
      <c r="BY35" s="343"/>
      <c r="BZ35" s="343"/>
      <c r="CA35" s="344"/>
      <c r="CB35" s="411"/>
      <c r="CC35" s="335"/>
      <c r="CD35" s="335"/>
      <c r="CE35" s="484"/>
      <c r="CF35" s="379"/>
      <c r="CG35" s="677"/>
      <c r="CH35" s="677"/>
      <c r="CI35" s="381"/>
      <c r="CK35" s="18"/>
      <c r="CL35" s="29"/>
      <c r="CM35" s="23">
        <v>13</v>
      </c>
      <c r="CN35" s="23"/>
      <c r="CO35" s="23">
        <v>13</v>
      </c>
      <c r="CP35" s="23">
        <v>1400</v>
      </c>
      <c r="CQ35" s="15"/>
      <c r="CR35" s="19"/>
      <c r="DB35" s="18" t="s">
        <v>161</v>
      </c>
      <c r="DC35" s="109" t="s">
        <v>150</v>
      </c>
      <c r="DD35" s="17" t="s">
        <v>126</v>
      </c>
      <c r="DE35" s="15">
        <v>750</v>
      </c>
      <c r="DF35" s="15">
        <v>45</v>
      </c>
      <c r="DG35" s="16" t="s">
        <v>153</v>
      </c>
      <c r="DH35" s="16" t="s">
        <v>142</v>
      </c>
      <c r="DI35" s="15" t="s">
        <v>130</v>
      </c>
      <c r="DJ35" s="15" t="s">
        <v>213</v>
      </c>
      <c r="DK35" s="15" t="s">
        <v>130</v>
      </c>
      <c r="DL35" s="15" t="s">
        <v>131</v>
      </c>
    </row>
    <row r="36" spans="5:116" ht="8.1" customHeight="1">
      <c r="E36" s="254"/>
      <c r="F36" s="255"/>
      <c r="G36" s="259"/>
      <c r="H36" s="260"/>
      <c r="I36" s="261"/>
      <c r="J36" s="325"/>
      <c r="K36" s="326"/>
      <c r="L36" s="326"/>
      <c r="M36" s="321"/>
      <c r="N36" s="287"/>
      <c r="O36" s="328"/>
      <c r="P36" s="328"/>
      <c r="Q36" s="328"/>
      <c r="R36" s="328"/>
      <c r="S36" s="328"/>
      <c r="T36" s="328"/>
      <c r="U36" s="328"/>
      <c r="V36" s="289"/>
      <c r="W36" s="287"/>
      <c r="X36" s="328"/>
      <c r="Y36" s="328"/>
      <c r="Z36" s="328"/>
      <c r="AA36" s="328"/>
      <c r="AB36" s="328"/>
      <c r="AC36" s="328"/>
      <c r="AD36" s="328"/>
      <c r="AE36" s="328"/>
      <c r="AF36" s="328"/>
      <c r="AG36" s="328"/>
      <c r="AH36" s="328"/>
      <c r="AI36" s="328"/>
      <c r="AJ36" s="328"/>
      <c r="AK36" s="328"/>
      <c r="AL36" s="328"/>
      <c r="AM36" s="328"/>
      <c r="AN36" s="328"/>
      <c r="AO36" s="289"/>
      <c r="AP36" s="373"/>
      <c r="AQ36" s="374"/>
      <c r="AR36" s="374"/>
      <c r="AS36" s="374"/>
      <c r="AT36" s="374"/>
      <c r="AU36" s="374"/>
      <c r="AV36" s="374"/>
      <c r="AW36" s="374"/>
      <c r="AX36" s="374"/>
      <c r="AY36" s="374"/>
      <c r="AZ36" s="374"/>
      <c r="BA36" s="374"/>
      <c r="BB36" s="374"/>
      <c r="BC36" s="374"/>
      <c r="BD36" s="374"/>
      <c r="BE36" s="374"/>
      <c r="BF36" s="374"/>
      <c r="BG36" s="374"/>
      <c r="BH36" s="375"/>
      <c r="BI36" s="91"/>
      <c r="BJ36" s="91"/>
      <c r="BK36" s="91"/>
      <c r="BL36" s="91"/>
      <c r="BM36" s="91"/>
      <c r="BN36" s="91"/>
      <c r="BO36" s="91"/>
      <c r="BP36" s="91"/>
      <c r="BQ36" s="91"/>
      <c r="BR36" s="91"/>
      <c r="BS36" s="91"/>
      <c r="BT36" s="334"/>
      <c r="BU36" s="335"/>
      <c r="BV36" s="335"/>
      <c r="BW36" s="336"/>
      <c r="BX36" s="342"/>
      <c r="BY36" s="343"/>
      <c r="BZ36" s="343"/>
      <c r="CA36" s="344"/>
      <c r="CB36" s="411"/>
      <c r="CC36" s="335"/>
      <c r="CD36" s="335"/>
      <c r="CE36" s="484"/>
      <c r="CF36" s="379"/>
      <c r="CG36" s="677"/>
      <c r="CH36" s="677"/>
      <c r="CI36" s="381"/>
      <c r="CL36" s="30"/>
      <c r="CM36" s="23">
        <v>14</v>
      </c>
      <c r="CN36" s="23"/>
      <c r="CO36" s="23">
        <v>14</v>
      </c>
      <c r="CP36" s="23">
        <v>1450</v>
      </c>
      <c r="CQ36" s="15"/>
      <c r="CR36" s="19"/>
      <c r="DB36" s="18" t="s">
        <v>161</v>
      </c>
      <c r="DC36" s="109" t="s">
        <v>150</v>
      </c>
      <c r="DD36" s="17" t="s">
        <v>126</v>
      </c>
      <c r="DE36" s="15">
        <v>750</v>
      </c>
      <c r="DF36" s="15">
        <v>60</v>
      </c>
      <c r="DG36" s="16" t="s">
        <v>153</v>
      </c>
      <c r="DH36" s="16" t="s">
        <v>142</v>
      </c>
      <c r="DI36" s="15" t="s">
        <v>130</v>
      </c>
      <c r="DJ36" s="15" t="s">
        <v>213</v>
      </c>
      <c r="DK36" s="15" t="s">
        <v>130</v>
      </c>
      <c r="DL36" s="15" t="s">
        <v>131</v>
      </c>
    </row>
    <row r="37" spans="5:116" ht="8.1" customHeight="1">
      <c r="E37" s="254"/>
      <c r="F37" s="255"/>
      <c r="G37" s="259"/>
      <c r="H37" s="260"/>
      <c r="I37" s="261"/>
      <c r="J37" s="325"/>
      <c r="K37" s="326"/>
      <c r="L37" s="326"/>
      <c r="M37" s="321"/>
      <c r="N37" s="287"/>
      <c r="O37" s="328"/>
      <c r="P37" s="328"/>
      <c r="Q37" s="328"/>
      <c r="R37" s="328"/>
      <c r="S37" s="328"/>
      <c r="T37" s="328"/>
      <c r="U37" s="328"/>
      <c r="V37" s="289"/>
      <c r="W37" s="287"/>
      <c r="X37" s="328"/>
      <c r="Y37" s="328"/>
      <c r="Z37" s="328"/>
      <c r="AA37" s="328"/>
      <c r="AB37" s="328"/>
      <c r="AC37" s="328"/>
      <c r="AD37" s="328"/>
      <c r="AE37" s="328"/>
      <c r="AF37" s="328"/>
      <c r="AG37" s="328"/>
      <c r="AH37" s="328"/>
      <c r="AI37" s="328"/>
      <c r="AJ37" s="328"/>
      <c r="AK37" s="328"/>
      <c r="AL37" s="328"/>
      <c r="AM37" s="328"/>
      <c r="AN37" s="328"/>
      <c r="AO37" s="289"/>
      <c r="AP37" s="373"/>
      <c r="AQ37" s="374"/>
      <c r="AR37" s="374"/>
      <c r="AS37" s="374"/>
      <c r="AT37" s="374"/>
      <c r="AU37" s="374"/>
      <c r="AV37" s="374"/>
      <c r="AW37" s="374"/>
      <c r="AX37" s="374"/>
      <c r="AY37" s="374"/>
      <c r="AZ37" s="374"/>
      <c r="BA37" s="374"/>
      <c r="BB37" s="374"/>
      <c r="BC37" s="374"/>
      <c r="BD37" s="374"/>
      <c r="BE37" s="374"/>
      <c r="BF37" s="374"/>
      <c r="BG37" s="374"/>
      <c r="BH37" s="375"/>
      <c r="BI37" s="91"/>
      <c r="BJ37" s="91"/>
      <c r="BK37" s="91"/>
      <c r="BL37" s="91"/>
      <c r="BM37" s="91"/>
      <c r="BN37" s="91"/>
      <c r="BO37" s="91"/>
      <c r="BP37" s="91"/>
      <c r="BQ37" s="91"/>
      <c r="BR37" s="91"/>
      <c r="BS37" s="91"/>
      <c r="BT37" s="334"/>
      <c r="BU37" s="335"/>
      <c r="BV37" s="335"/>
      <c r="BW37" s="336"/>
      <c r="BX37" s="342"/>
      <c r="BY37" s="343"/>
      <c r="BZ37" s="343"/>
      <c r="CA37" s="344"/>
      <c r="CB37" s="411"/>
      <c r="CC37" s="335"/>
      <c r="CD37" s="335"/>
      <c r="CE37" s="484"/>
      <c r="CF37" s="379"/>
      <c r="CG37" s="677"/>
      <c r="CH37" s="677"/>
      <c r="CI37" s="381"/>
      <c r="CL37" s="30"/>
      <c r="CM37" s="23">
        <v>15</v>
      </c>
      <c r="CN37" s="23"/>
      <c r="CO37" s="23">
        <v>15</v>
      </c>
      <c r="CP37" s="23">
        <v>1500</v>
      </c>
      <c r="CQ37" s="15"/>
      <c r="CR37" s="19"/>
      <c r="DB37" s="18" t="s">
        <v>161</v>
      </c>
      <c r="DC37" s="109" t="s">
        <v>150</v>
      </c>
      <c r="DD37" s="17" t="s">
        <v>126</v>
      </c>
      <c r="DE37" s="15">
        <v>750</v>
      </c>
      <c r="DF37" s="15">
        <v>90</v>
      </c>
      <c r="DG37" s="16" t="s">
        <v>154</v>
      </c>
      <c r="DH37" s="16" t="s">
        <v>142</v>
      </c>
      <c r="DI37" s="15" t="s">
        <v>131</v>
      </c>
      <c r="DJ37" s="15" t="s">
        <v>213</v>
      </c>
      <c r="DK37" s="15" t="s">
        <v>130</v>
      </c>
      <c r="DL37" s="15" t="s">
        <v>131</v>
      </c>
    </row>
    <row r="38" spans="5:116" ht="8.1" customHeight="1">
      <c r="E38" s="254"/>
      <c r="F38" s="255"/>
      <c r="G38" s="259"/>
      <c r="H38" s="260"/>
      <c r="I38" s="261"/>
      <c r="J38" s="325"/>
      <c r="K38" s="326"/>
      <c r="L38" s="326"/>
      <c r="M38" s="321"/>
      <c r="N38" s="287"/>
      <c r="O38" s="328"/>
      <c r="P38" s="328"/>
      <c r="Q38" s="328"/>
      <c r="R38" s="328"/>
      <c r="S38" s="328"/>
      <c r="T38" s="328"/>
      <c r="U38" s="328"/>
      <c r="V38" s="289"/>
      <c r="W38" s="287"/>
      <c r="X38" s="328"/>
      <c r="Y38" s="328"/>
      <c r="Z38" s="328"/>
      <c r="AA38" s="328"/>
      <c r="AB38" s="328"/>
      <c r="AC38" s="328"/>
      <c r="AD38" s="328"/>
      <c r="AE38" s="328"/>
      <c r="AF38" s="328"/>
      <c r="AG38" s="328"/>
      <c r="AH38" s="328"/>
      <c r="AI38" s="328"/>
      <c r="AJ38" s="328"/>
      <c r="AK38" s="328"/>
      <c r="AL38" s="328"/>
      <c r="AM38" s="328"/>
      <c r="AN38" s="328"/>
      <c r="AO38" s="289"/>
      <c r="AP38" s="453" t="s">
        <v>77</v>
      </c>
      <c r="AQ38" s="453"/>
      <c r="AR38" s="453"/>
      <c r="AS38" s="453"/>
      <c r="AT38" s="453"/>
      <c r="AU38" s="453"/>
      <c r="AV38" s="453"/>
      <c r="AW38" s="453"/>
      <c r="AX38" s="453"/>
      <c r="AY38" s="453"/>
      <c r="AZ38" s="453"/>
      <c r="BA38" s="453"/>
      <c r="BB38" s="453"/>
      <c r="BC38" s="453"/>
      <c r="BD38" s="453"/>
      <c r="BE38" s="453"/>
      <c r="BF38" s="453"/>
      <c r="BG38" s="453"/>
      <c r="BH38" s="401"/>
      <c r="BI38" s="91"/>
      <c r="BJ38" s="91"/>
      <c r="BK38" s="91"/>
      <c r="BL38" s="91"/>
      <c r="BM38" s="91"/>
      <c r="BN38" s="91"/>
      <c r="BO38" s="91"/>
      <c r="BP38" s="91"/>
      <c r="BQ38" s="91"/>
      <c r="BR38" s="91"/>
      <c r="BS38" s="91"/>
      <c r="BT38" s="334"/>
      <c r="BU38" s="335"/>
      <c r="BV38" s="335"/>
      <c r="BW38" s="336"/>
      <c r="BX38" s="342"/>
      <c r="BY38" s="343"/>
      <c r="BZ38" s="343"/>
      <c r="CA38" s="344"/>
      <c r="CB38" s="411"/>
      <c r="CC38" s="335"/>
      <c r="CD38" s="335"/>
      <c r="CE38" s="484"/>
      <c r="CF38" s="379"/>
      <c r="CG38" s="677"/>
      <c r="CH38" s="677"/>
      <c r="CI38" s="381"/>
      <c r="CL38" s="30"/>
      <c r="CM38" s="23">
        <v>16</v>
      </c>
      <c r="CN38" s="23"/>
      <c r="CO38" s="23">
        <v>16</v>
      </c>
      <c r="CP38" s="23">
        <v>1550</v>
      </c>
      <c r="CQ38" s="15"/>
      <c r="CR38" s="19"/>
      <c r="DB38" s="18" t="s">
        <v>161</v>
      </c>
      <c r="DC38" s="109" t="s">
        <v>150</v>
      </c>
      <c r="DD38" s="17" t="s">
        <v>126</v>
      </c>
      <c r="DE38" s="15">
        <v>750</v>
      </c>
      <c r="DF38" s="15">
        <v>105</v>
      </c>
      <c r="DG38" s="16" t="s">
        <v>154</v>
      </c>
      <c r="DH38" s="16" t="s">
        <v>142</v>
      </c>
      <c r="DI38" s="15" t="s">
        <v>131</v>
      </c>
      <c r="DJ38" s="15" t="s">
        <v>213</v>
      </c>
      <c r="DK38" s="15" t="s">
        <v>130</v>
      </c>
      <c r="DL38" s="15" t="s">
        <v>131</v>
      </c>
    </row>
    <row r="39" spans="5:116" ht="8.1" customHeight="1">
      <c r="E39" s="254"/>
      <c r="F39" s="255"/>
      <c r="G39" s="259"/>
      <c r="H39" s="260"/>
      <c r="I39" s="261"/>
      <c r="J39" s="325"/>
      <c r="K39" s="326"/>
      <c r="L39" s="326"/>
      <c r="M39" s="321"/>
      <c r="N39" s="287"/>
      <c r="O39" s="328"/>
      <c r="P39" s="328"/>
      <c r="Q39" s="328"/>
      <c r="R39" s="328"/>
      <c r="S39" s="328"/>
      <c r="T39" s="328"/>
      <c r="U39" s="328"/>
      <c r="V39" s="289"/>
      <c r="W39" s="287"/>
      <c r="X39" s="328"/>
      <c r="Y39" s="328"/>
      <c r="Z39" s="328"/>
      <c r="AA39" s="328"/>
      <c r="AB39" s="328"/>
      <c r="AC39" s="328"/>
      <c r="AD39" s="328"/>
      <c r="AE39" s="328"/>
      <c r="AF39" s="328"/>
      <c r="AG39" s="328"/>
      <c r="AH39" s="328"/>
      <c r="AI39" s="328"/>
      <c r="AJ39" s="328"/>
      <c r="AK39" s="328"/>
      <c r="AL39" s="328"/>
      <c r="AM39" s="328"/>
      <c r="AN39" s="328"/>
      <c r="AO39" s="289"/>
      <c r="AP39" s="453"/>
      <c r="AQ39" s="453"/>
      <c r="AR39" s="453"/>
      <c r="AS39" s="453"/>
      <c r="AT39" s="453"/>
      <c r="AU39" s="453"/>
      <c r="AV39" s="453"/>
      <c r="AW39" s="453"/>
      <c r="AX39" s="453"/>
      <c r="AY39" s="453"/>
      <c r="AZ39" s="453"/>
      <c r="BA39" s="453"/>
      <c r="BB39" s="453"/>
      <c r="BC39" s="453"/>
      <c r="BD39" s="453"/>
      <c r="BE39" s="453"/>
      <c r="BF39" s="453"/>
      <c r="BG39" s="453"/>
      <c r="BH39" s="401"/>
      <c r="BI39" s="91"/>
      <c r="BJ39" s="91"/>
      <c r="BK39" s="91"/>
      <c r="BL39" s="91"/>
      <c r="BM39" s="91"/>
      <c r="BN39" s="91"/>
      <c r="BO39" s="91"/>
      <c r="BP39" s="91"/>
      <c r="BQ39" s="91"/>
      <c r="BR39" s="91"/>
      <c r="BS39" s="91"/>
      <c r="BT39" s="334"/>
      <c r="BU39" s="335"/>
      <c r="BV39" s="335"/>
      <c r="BW39" s="336"/>
      <c r="BX39" s="342"/>
      <c r="BY39" s="343"/>
      <c r="BZ39" s="343"/>
      <c r="CA39" s="344"/>
      <c r="CB39" s="411"/>
      <c r="CC39" s="335"/>
      <c r="CD39" s="335"/>
      <c r="CE39" s="484"/>
      <c r="CF39" s="379"/>
      <c r="CG39" s="677"/>
      <c r="CH39" s="677"/>
      <c r="CI39" s="381"/>
      <c r="CK39" s="18"/>
      <c r="CL39" s="29"/>
      <c r="CM39" s="23">
        <v>17</v>
      </c>
      <c r="CN39" s="23"/>
      <c r="CO39" s="23">
        <v>17</v>
      </c>
      <c r="CP39" s="23">
        <v>1600</v>
      </c>
      <c r="CQ39" s="15"/>
      <c r="CR39" s="19"/>
      <c r="DB39" s="18" t="s">
        <v>161</v>
      </c>
      <c r="DC39" s="109" t="s">
        <v>150</v>
      </c>
      <c r="DD39" s="17" t="s">
        <v>127</v>
      </c>
      <c r="DE39" s="15">
        <v>900</v>
      </c>
      <c r="DF39" s="15">
        <v>45</v>
      </c>
      <c r="DG39" s="16" t="s">
        <v>153</v>
      </c>
      <c r="DH39" s="16" t="s">
        <v>142</v>
      </c>
      <c r="DI39" s="15" t="s">
        <v>130</v>
      </c>
      <c r="DJ39" s="15" t="s">
        <v>213</v>
      </c>
      <c r="DK39" s="15" t="s">
        <v>130</v>
      </c>
      <c r="DL39" s="15" t="s">
        <v>131</v>
      </c>
    </row>
    <row r="40" spans="5:116" ht="8.1" customHeight="1">
      <c r="E40" s="254"/>
      <c r="F40" s="255"/>
      <c r="G40" s="259"/>
      <c r="H40" s="260"/>
      <c r="I40" s="261"/>
      <c r="J40" s="325"/>
      <c r="K40" s="326"/>
      <c r="L40" s="326"/>
      <c r="M40" s="321"/>
      <c r="N40" s="287"/>
      <c r="O40" s="328"/>
      <c r="P40" s="328"/>
      <c r="Q40" s="328"/>
      <c r="R40" s="328"/>
      <c r="S40" s="328"/>
      <c r="T40" s="328"/>
      <c r="U40" s="328"/>
      <c r="V40" s="289"/>
      <c r="W40" s="287"/>
      <c r="X40" s="328"/>
      <c r="Y40" s="328"/>
      <c r="Z40" s="328"/>
      <c r="AA40" s="328"/>
      <c r="AB40" s="328"/>
      <c r="AC40" s="328"/>
      <c r="AD40" s="328"/>
      <c r="AE40" s="328"/>
      <c r="AF40" s="328"/>
      <c r="AG40" s="328"/>
      <c r="AH40" s="328"/>
      <c r="AI40" s="328"/>
      <c r="AJ40" s="328"/>
      <c r="AK40" s="328"/>
      <c r="AL40" s="328"/>
      <c r="AM40" s="328"/>
      <c r="AN40" s="328"/>
      <c r="AO40" s="289"/>
      <c r="AP40" s="453"/>
      <c r="AQ40" s="453"/>
      <c r="AR40" s="453"/>
      <c r="AS40" s="453"/>
      <c r="AT40" s="453"/>
      <c r="AU40" s="453"/>
      <c r="AV40" s="453"/>
      <c r="AW40" s="453"/>
      <c r="AX40" s="453"/>
      <c r="AY40" s="453"/>
      <c r="AZ40" s="453"/>
      <c r="BA40" s="453"/>
      <c r="BB40" s="453"/>
      <c r="BC40" s="453"/>
      <c r="BD40" s="453"/>
      <c r="BE40" s="453"/>
      <c r="BF40" s="453"/>
      <c r="BG40" s="453"/>
      <c r="BH40" s="401"/>
      <c r="BI40" s="362" t="s">
        <v>72</v>
      </c>
      <c r="BJ40" s="362"/>
      <c r="BK40" s="362"/>
      <c r="BL40" s="362"/>
      <c r="BM40" s="363"/>
      <c r="BN40" s="363"/>
      <c r="BO40" s="363"/>
      <c r="BP40" s="363"/>
      <c r="BQ40" s="529" t="s">
        <v>38</v>
      </c>
      <c r="BR40" s="529"/>
      <c r="BS40" s="529"/>
      <c r="BT40" s="334"/>
      <c r="BU40" s="335"/>
      <c r="BV40" s="335"/>
      <c r="BW40" s="336"/>
      <c r="BX40" s="342"/>
      <c r="BY40" s="343"/>
      <c r="BZ40" s="343"/>
      <c r="CA40" s="344"/>
      <c r="CB40" s="411"/>
      <c r="CC40" s="335"/>
      <c r="CD40" s="335"/>
      <c r="CE40" s="484"/>
      <c r="CF40" s="379"/>
      <c r="CG40" s="677"/>
      <c r="CH40" s="677"/>
      <c r="CI40" s="381"/>
      <c r="CK40" s="18"/>
      <c r="CL40" s="29"/>
      <c r="CM40" s="23">
        <v>18</v>
      </c>
      <c r="CN40" s="23"/>
      <c r="CO40" s="23">
        <v>18</v>
      </c>
      <c r="CP40" s="23">
        <v>1650</v>
      </c>
      <c r="CQ40" s="15"/>
      <c r="CR40" s="19"/>
      <c r="DB40" s="18" t="s">
        <v>161</v>
      </c>
      <c r="DC40" s="109" t="s">
        <v>150</v>
      </c>
      <c r="DD40" s="17" t="s">
        <v>127</v>
      </c>
      <c r="DE40" s="15">
        <v>900</v>
      </c>
      <c r="DF40" s="15">
        <v>60</v>
      </c>
      <c r="DG40" s="16" t="s">
        <v>153</v>
      </c>
      <c r="DH40" s="16" t="s">
        <v>142</v>
      </c>
      <c r="DI40" s="15" t="s">
        <v>130</v>
      </c>
      <c r="DJ40" s="15" t="s">
        <v>213</v>
      </c>
      <c r="DK40" s="15" t="s">
        <v>130</v>
      </c>
      <c r="DL40" s="15" t="s">
        <v>131</v>
      </c>
    </row>
    <row r="41" spans="5:116" ht="8.1" customHeight="1">
      <c r="E41" s="254"/>
      <c r="F41" s="255"/>
      <c r="G41" s="259"/>
      <c r="H41" s="260"/>
      <c r="I41" s="261"/>
      <c r="J41" s="325"/>
      <c r="K41" s="326"/>
      <c r="L41" s="326"/>
      <c r="M41" s="321"/>
      <c r="N41" s="287"/>
      <c r="O41" s="328"/>
      <c r="P41" s="328"/>
      <c r="Q41" s="328"/>
      <c r="R41" s="328"/>
      <c r="S41" s="328"/>
      <c r="T41" s="328"/>
      <c r="U41" s="328"/>
      <c r="V41" s="289"/>
      <c r="W41" s="287"/>
      <c r="X41" s="328"/>
      <c r="Y41" s="328"/>
      <c r="Z41" s="328"/>
      <c r="AA41" s="328"/>
      <c r="AB41" s="328"/>
      <c r="AC41" s="328"/>
      <c r="AD41" s="328"/>
      <c r="AE41" s="328"/>
      <c r="AF41" s="328"/>
      <c r="AG41" s="328"/>
      <c r="AH41" s="328"/>
      <c r="AI41" s="328"/>
      <c r="AJ41" s="328"/>
      <c r="AK41" s="328"/>
      <c r="AL41" s="328"/>
      <c r="AM41" s="328"/>
      <c r="AN41" s="328"/>
      <c r="AO41" s="289"/>
      <c r="AP41" s="453"/>
      <c r="AQ41" s="453"/>
      <c r="AR41" s="453"/>
      <c r="AS41" s="453"/>
      <c r="AT41" s="453"/>
      <c r="AU41" s="453"/>
      <c r="AV41" s="453"/>
      <c r="AW41" s="453"/>
      <c r="AX41" s="453"/>
      <c r="AY41" s="453"/>
      <c r="AZ41" s="453"/>
      <c r="BA41" s="453"/>
      <c r="BB41" s="453"/>
      <c r="BC41" s="453"/>
      <c r="BD41" s="453"/>
      <c r="BE41" s="453"/>
      <c r="BF41" s="453"/>
      <c r="BG41" s="453"/>
      <c r="BH41" s="401"/>
      <c r="BI41" s="362"/>
      <c r="BJ41" s="362"/>
      <c r="BK41" s="362"/>
      <c r="BL41" s="362"/>
      <c r="BM41" s="364"/>
      <c r="BN41" s="364"/>
      <c r="BO41" s="364"/>
      <c r="BP41" s="364"/>
      <c r="BQ41" s="529"/>
      <c r="BR41" s="529"/>
      <c r="BS41" s="529"/>
      <c r="BT41" s="334"/>
      <c r="BU41" s="335"/>
      <c r="BV41" s="335"/>
      <c r="BW41" s="336"/>
      <c r="BX41" s="342"/>
      <c r="BY41" s="343"/>
      <c r="BZ41" s="343"/>
      <c r="CA41" s="344"/>
      <c r="CB41" s="411"/>
      <c r="CC41" s="335"/>
      <c r="CD41" s="335"/>
      <c r="CE41" s="484"/>
      <c r="CF41" s="379"/>
      <c r="CG41" s="677"/>
      <c r="CH41" s="677"/>
      <c r="CI41" s="381"/>
      <c r="CK41" s="18"/>
      <c r="CL41" s="29"/>
      <c r="CM41" s="23">
        <v>19</v>
      </c>
      <c r="CN41" s="23"/>
      <c r="CO41" s="23">
        <v>19</v>
      </c>
      <c r="CP41" s="23">
        <v>1700</v>
      </c>
      <c r="CQ41" s="15"/>
      <c r="CR41" s="19"/>
      <c r="DB41" s="18" t="s">
        <v>161</v>
      </c>
      <c r="DC41" s="109" t="s">
        <v>150</v>
      </c>
      <c r="DD41" s="17" t="s">
        <v>127</v>
      </c>
      <c r="DE41" s="15">
        <v>900</v>
      </c>
      <c r="DF41" s="15">
        <v>90</v>
      </c>
      <c r="DG41" s="16" t="s">
        <v>154</v>
      </c>
      <c r="DH41" s="16" t="s">
        <v>142</v>
      </c>
      <c r="DI41" s="15" t="s">
        <v>131</v>
      </c>
      <c r="DJ41" s="15" t="s">
        <v>213</v>
      </c>
      <c r="DK41" s="15" t="s">
        <v>130</v>
      </c>
      <c r="DL41" s="15" t="s">
        <v>131</v>
      </c>
    </row>
    <row r="42" spans="5:116" ht="8.1" customHeight="1">
      <c r="E42" s="254"/>
      <c r="F42" s="255"/>
      <c r="G42" s="259"/>
      <c r="H42" s="260"/>
      <c r="I42" s="261"/>
      <c r="J42" s="325"/>
      <c r="K42" s="326"/>
      <c r="L42" s="326"/>
      <c r="M42" s="321"/>
      <c r="N42" s="287"/>
      <c r="O42" s="328"/>
      <c r="P42" s="328"/>
      <c r="Q42" s="328"/>
      <c r="R42" s="328"/>
      <c r="S42" s="328"/>
      <c r="T42" s="328"/>
      <c r="U42" s="328"/>
      <c r="V42" s="289"/>
      <c r="W42" s="287"/>
      <c r="X42" s="328"/>
      <c r="Y42" s="328"/>
      <c r="Z42" s="328"/>
      <c r="AA42" s="328"/>
      <c r="AB42" s="328"/>
      <c r="AC42" s="328"/>
      <c r="AD42" s="328"/>
      <c r="AE42" s="328"/>
      <c r="AF42" s="328"/>
      <c r="AG42" s="328"/>
      <c r="AH42" s="328"/>
      <c r="AI42" s="328"/>
      <c r="AJ42" s="328"/>
      <c r="AK42" s="328"/>
      <c r="AL42" s="328"/>
      <c r="AM42" s="328"/>
      <c r="AN42" s="328"/>
      <c r="AO42" s="289"/>
      <c r="AP42" s="453"/>
      <c r="AQ42" s="453"/>
      <c r="AR42" s="453"/>
      <c r="AS42" s="453"/>
      <c r="AT42" s="453"/>
      <c r="AU42" s="453"/>
      <c r="AV42" s="453"/>
      <c r="AW42" s="453"/>
      <c r="AX42" s="453"/>
      <c r="AY42" s="453"/>
      <c r="AZ42" s="453"/>
      <c r="BA42" s="453"/>
      <c r="BB42" s="453"/>
      <c r="BC42" s="453"/>
      <c r="BD42" s="453"/>
      <c r="BE42" s="453"/>
      <c r="BF42" s="453"/>
      <c r="BG42" s="453"/>
      <c r="BH42" s="401"/>
      <c r="BI42" s="201"/>
      <c r="BJ42" s="201"/>
      <c r="BK42" s="202"/>
      <c r="BL42" s="202"/>
      <c r="BM42" s="127"/>
      <c r="BN42" s="127"/>
      <c r="BO42" s="128"/>
      <c r="BP42" s="128"/>
      <c r="BQ42" s="128"/>
      <c r="BR42" s="128"/>
      <c r="BS42" s="129"/>
      <c r="BT42" s="334"/>
      <c r="BU42" s="335"/>
      <c r="BV42" s="335"/>
      <c r="BW42" s="336"/>
      <c r="BX42" s="342"/>
      <c r="BY42" s="343"/>
      <c r="BZ42" s="343"/>
      <c r="CA42" s="344"/>
      <c r="CB42" s="411"/>
      <c r="CC42" s="335"/>
      <c r="CD42" s="335"/>
      <c r="CE42" s="484"/>
      <c r="CF42" s="379"/>
      <c r="CG42" s="677"/>
      <c r="CH42" s="677"/>
      <c r="CI42" s="381"/>
      <c r="CK42" s="18"/>
      <c r="CL42" s="29"/>
      <c r="CM42" s="23">
        <v>20</v>
      </c>
      <c r="CN42" s="23"/>
      <c r="CO42" s="23">
        <v>20</v>
      </c>
      <c r="CP42" s="23">
        <v>1750</v>
      </c>
      <c r="CQ42" s="15"/>
      <c r="CR42" s="19"/>
      <c r="DB42" s="18" t="s">
        <v>161</v>
      </c>
      <c r="DC42" s="109" t="s">
        <v>150</v>
      </c>
      <c r="DD42" s="17" t="s">
        <v>127</v>
      </c>
      <c r="DE42" s="15">
        <v>900</v>
      </c>
      <c r="DF42" s="15">
        <v>105</v>
      </c>
      <c r="DG42" s="16" t="s">
        <v>154</v>
      </c>
      <c r="DH42" s="16" t="s">
        <v>142</v>
      </c>
      <c r="DI42" s="15" t="s">
        <v>131</v>
      </c>
      <c r="DJ42" s="15" t="s">
        <v>213</v>
      </c>
      <c r="DK42" s="15" t="s">
        <v>130</v>
      </c>
      <c r="DL42" s="15" t="s">
        <v>131</v>
      </c>
    </row>
    <row r="43" spans="5:116" ht="8.1" customHeight="1">
      <c r="E43" s="254"/>
      <c r="F43" s="255"/>
      <c r="G43" s="259"/>
      <c r="H43" s="260"/>
      <c r="I43" s="261"/>
      <c r="J43" s="325"/>
      <c r="K43" s="326"/>
      <c r="L43" s="326"/>
      <c r="M43" s="321"/>
      <c r="N43" s="287"/>
      <c r="O43" s="328"/>
      <c r="P43" s="328"/>
      <c r="Q43" s="328"/>
      <c r="R43" s="328"/>
      <c r="S43" s="328"/>
      <c r="T43" s="328"/>
      <c r="U43" s="328"/>
      <c r="V43" s="289"/>
      <c r="W43" s="287"/>
      <c r="X43" s="328"/>
      <c r="Y43" s="328"/>
      <c r="Z43" s="328"/>
      <c r="AA43" s="328"/>
      <c r="AB43" s="328"/>
      <c r="AC43" s="328"/>
      <c r="AD43" s="328"/>
      <c r="AE43" s="328"/>
      <c r="AF43" s="328"/>
      <c r="AG43" s="328"/>
      <c r="AH43" s="328"/>
      <c r="AI43" s="328"/>
      <c r="AJ43" s="328"/>
      <c r="AK43" s="328"/>
      <c r="AL43" s="328"/>
      <c r="AM43" s="328"/>
      <c r="AN43" s="328"/>
      <c r="AO43" s="289"/>
      <c r="AP43" s="450" t="s">
        <v>76</v>
      </c>
      <c r="AQ43" s="450"/>
      <c r="AR43" s="450"/>
      <c r="AS43" s="450"/>
      <c r="AT43" s="450"/>
      <c r="AU43" s="450"/>
      <c r="AV43" s="450"/>
      <c r="AW43" s="450"/>
      <c r="AX43" s="450"/>
      <c r="AY43" s="450"/>
      <c r="AZ43" s="448"/>
      <c r="BA43" s="448"/>
      <c r="BB43" s="448"/>
      <c r="BC43" s="448"/>
      <c r="BD43" s="448"/>
      <c r="BE43" s="456" t="s">
        <v>38</v>
      </c>
      <c r="BF43" s="456"/>
      <c r="BG43" s="456"/>
      <c r="BH43" s="130"/>
      <c r="BI43" s="362" t="s">
        <v>71</v>
      </c>
      <c r="BJ43" s="369"/>
      <c r="BK43" s="369"/>
      <c r="BL43" s="369"/>
      <c r="BM43" s="363"/>
      <c r="BN43" s="363"/>
      <c r="BO43" s="363"/>
      <c r="BP43" s="363"/>
      <c r="BQ43" s="365" t="s">
        <v>38</v>
      </c>
      <c r="BR43" s="365"/>
      <c r="BS43" s="366"/>
      <c r="BT43" s="334"/>
      <c r="BU43" s="335"/>
      <c r="BV43" s="335"/>
      <c r="BW43" s="336"/>
      <c r="BX43" s="342"/>
      <c r="BY43" s="343"/>
      <c r="BZ43" s="343"/>
      <c r="CA43" s="344"/>
      <c r="CB43" s="411"/>
      <c r="CC43" s="335"/>
      <c r="CD43" s="335"/>
      <c r="CE43" s="484"/>
      <c r="CF43" s="379"/>
      <c r="CG43" s="677"/>
      <c r="CH43" s="677"/>
      <c r="CI43" s="381"/>
      <c r="CK43" s="18"/>
      <c r="CL43" s="29"/>
      <c r="CM43" s="23">
        <v>21</v>
      </c>
      <c r="CN43" s="23"/>
      <c r="CO43" s="23">
        <v>21</v>
      </c>
      <c r="CP43" s="23">
        <v>1800</v>
      </c>
      <c r="CQ43" s="15"/>
      <c r="CR43" s="19"/>
      <c r="DB43" s="18" t="s">
        <v>161</v>
      </c>
      <c r="DC43" s="109" t="s">
        <v>150</v>
      </c>
      <c r="DD43" s="17" t="s">
        <v>127</v>
      </c>
      <c r="DE43" s="15">
        <v>1000</v>
      </c>
      <c r="DF43" s="15">
        <v>45</v>
      </c>
      <c r="DG43" s="16" t="s">
        <v>153</v>
      </c>
      <c r="DH43" s="16" t="s">
        <v>142</v>
      </c>
      <c r="DI43" s="15" t="s">
        <v>130</v>
      </c>
      <c r="DJ43" s="15" t="s">
        <v>213</v>
      </c>
      <c r="DK43" s="15" t="s">
        <v>130</v>
      </c>
      <c r="DL43" s="15" t="s">
        <v>131</v>
      </c>
    </row>
    <row r="44" spans="5:116" ht="8.1" customHeight="1">
      <c r="E44" s="254"/>
      <c r="F44" s="255"/>
      <c r="G44" s="259"/>
      <c r="H44" s="260"/>
      <c r="I44" s="261"/>
      <c r="J44" s="325"/>
      <c r="K44" s="326"/>
      <c r="L44" s="326"/>
      <c r="M44" s="321"/>
      <c r="N44" s="287"/>
      <c r="O44" s="328"/>
      <c r="P44" s="328"/>
      <c r="Q44" s="328"/>
      <c r="R44" s="328"/>
      <c r="S44" s="328"/>
      <c r="T44" s="328"/>
      <c r="U44" s="328"/>
      <c r="V44" s="289"/>
      <c r="W44" s="287"/>
      <c r="X44" s="328"/>
      <c r="Y44" s="328"/>
      <c r="Z44" s="328"/>
      <c r="AA44" s="328"/>
      <c r="AB44" s="328"/>
      <c r="AC44" s="328"/>
      <c r="AD44" s="328"/>
      <c r="AE44" s="328"/>
      <c r="AF44" s="328"/>
      <c r="AG44" s="328"/>
      <c r="AH44" s="328"/>
      <c r="AI44" s="328"/>
      <c r="AJ44" s="328"/>
      <c r="AK44" s="328"/>
      <c r="AL44" s="328"/>
      <c r="AM44" s="328"/>
      <c r="AN44" s="328"/>
      <c r="AO44" s="289"/>
      <c r="AP44" s="450"/>
      <c r="AQ44" s="450"/>
      <c r="AR44" s="450"/>
      <c r="AS44" s="450"/>
      <c r="AT44" s="450"/>
      <c r="AU44" s="450"/>
      <c r="AV44" s="450"/>
      <c r="AW44" s="450"/>
      <c r="AX44" s="450"/>
      <c r="AY44" s="450"/>
      <c r="AZ44" s="449"/>
      <c r="BA44" s="449"/>
      <c r="BB44" s="449"/>
      <c r="BC44" s="449"/>
      <c r="BD44" s="449"/>
      <c r="BE44" s="456"/>
      <c r="BF44" s="456"/>
      <c r="BG44" s="456"/>
      <c r="BH44" s="130"/>
      <c r="BI44" s="362"/>
      <c r="BJ44" s="369"/>
      <c r="BK44" s="369"/>
      <c r="BL44" s="369"/>
      <c r="BM44" s="364"/>
      <c r="BN44" s="364"/>
      <c r="BO44" s="364"/>
      <c r="BP44" s="364"/>
      <c r="BQ44" s="365"/>
      <c r="BR44" s="365"/>
      <c r="BS44" s="366"/>
      <c r="BT44" s="334"/>
      <c r="BU44" s="335"/>
      <c r="BV44" s="335"/>
      <c r="BW44" s="336"/>
      <c r="BX44" s="342"/>
      <c r="BY44" s="343"/>
      <c r="BZ44" s="343"/>
      <c r="CA44" s="344"/>
      <c r="CB44" s="411"/>
      <c r="CC44" s="335"/>
      <c r="CD44" s="335"/>
      <c r="CE44" s="484"/>
      <c r="CF44" s="379"/>
      <c r="CG44" s="677"/>
      <c r="CH44" s="677"/>
      <c r="CI44" s="381"/>
      <c r="CK44" s="18"/>
      <c r="CL44" s="29"/>
      <c r="CM44" s="23">
        <v>22</v>
      </c>
      <c r="CN44" s="23"/>
      <c r="CO44" s="23">
        <v>22</v>
      </c>
      <c r="CP44" s="15"/>
      <c r="CQ44" s="15"/>
      <c r="CR44" s="19"/>
      <c r="DB44" s="18" t="s">
        <v>161</v>
      </c>
      <c r="DC44" s="109" t="s">
        <v>150</v>
      </c>
      <c r="DD44" s="17" t="s">
        <v>127</v>
      </c>
      <c r="DE44" s="15">
        <v>1000</v>
      </c>
      <c r="DF44" s="15">
        <v>60</v>
      </c>
      <c r="DG44" s="16" t="s">
        <v>153</v>
      </c>
      <c r="DH44" s="16" t="s">
        <v>142</v>
      </c>
      <c r="DI44" s="15" t="s">
        <v>130</v>
      </c>
      <c r="DJ44" s="15" t="s">
        <v>213</v>
      </c>
      <c r="DK44" s="15" t="s">
        <v>130</v>
      </c>
      <c r="DL44" s="15" t="s">
        <v>131</v>
      </c>
    </row>
    <row r="45" spans="5:116" ht="8.1" customHeight="1">
      <c r="E45" s="254"/>
      <c r="F45" s="255"/>
      <c r="G45" s="259"/>
      <c r="H45" s="260"/>
      <c r="I45" s="261"/>
      <c r="J45" s="325"/>
      <c r="K45" s="326"/>
      <c r="L45" s="326"/>
      <c r="M45" s="321"/>
      <c r="N45" s="287"/>
      <c r="O45" s="328"/>
      <c r="P45" s="328"/>
      <c r="Q45" s="328"/>
      <c r="R45" s="328"/>
      <c r="S45" s="328"/>
      <c r="T45" s="328"/>
      <c r="U45" s="328"/>
      <c r="V45" s="289"/>
      <c r="W45" s="287"/>
      <c r="X45" s="328"/>
      <c r="Y45" s="328"/>
      <c r="Z45" s="328"/>
      <c r="AA45" s="328"/>
      <c r="AB45" s="328"/>
      <c r="AC45" s="328"/>
      <c r="AD45" s="328"/>
      <c r="AE45" s="328"/>
      <c r="AF45" s="328"/>
      <c r="AG45" s="328"/>
      <c r="AH45" s="328"/>
      <c r="AI45" s="328"/>
      <c r="AJ45" s="328"/>
      <c r="AK45" s="328"/>
      <c r="AL45" s="328"/>
      <c r="AM45" s="328"/>
      <c r="AN45" s="328"/>
      <c r="AO45" s="289"/>
      <c r="AP45" s="131"/>
      <c r="AQ45" s="131"/>
      <c r="AR45" s="131"/>
      <c r="AS45" s="131"/>
      <c r="AT45" s="131"/>
      <c r="AU45" s="131"/>
      <c r="AV45" s="131"/>
      <c r="AW45" s="131"/>
      <c r="AX45" s="131"/>
      <c r="AY45" s="131"/>
      <c r="AZ45" s="131"/>
      <c r="BA45" s="131"/>
      <c r="BB45" s="131"/>
      <c r="BC45" s="131"/>
      <c r="BD45" s="131"/>
      <c r="BE45" s="131"/>
      <c r="BF45" s="131"/>
      <c r="BG45" s="131"/>
      <c r="BH45" s="130"/>
      <c r="BI45" s="203"/>
      <c r="BJ45" s="203"/>
      <c r="BK45" s="203"/>
      <c r="BL45" s="203"/>
      <c r="BM45" s="91"/>
      <c r="BN45" s="91"/>
      <c r="BO45" s="91"/>
      <c r="BP45" s="91"/>
      <c r="BQ45" s="91"/>
      <c r="BR45" s="91"/>
      <c r="BS45" s="91"/>
      <c r="BT45" s="334"/>
      <c r="BU45" s="335"/>
      <c r="BV45" s="335"/>
      <c r="BW45" s="336"/>
      <c r="BX45" s="342"/>
      <c r="BY45" s="343"/>
      <c r="BZ45" s="343"/>
      <c r="CA45" s="344"/>
      <c r="CB45" s="411"/>
      <c r="CC45" s="335"/>
      <c r="CD45" s="335"/>
      <c r="CE45" s="484"/>
      <c r="CF45" s="379"/>
      <c r="CG45" s="677"/>
      <c r="CH45" s="677"/>
      <c r="CI45" s="381"/>
      <c r="CK45" s="18"/>
      <c r="CL45" s="29"/>
      <c r="CM45" s="23">
        <v>23</v>
      </c>
      <c r="CN45" s="23"/>
      <c r="CO45" s="23">
        <v>23</v>
      </c>
      <c r="CP45" s="15"/>
      <c r="CQ45" s="15"/>
      <c r="CR45" s="19"/>
      <c r="DB45" s="18" t="s">
        <v>161</v>
      </c>
      <c r="DC45" s="109" t="s">
        <v>150</v>
      </c>
      <c r="DD45" s="17" t="s">
        <v>127</v>
      </c>
      <c r="DE45" s="15">
        <v>1000</v>
      </c>
      <c r="DF45" s="15">
        <v>90</v>
      </c>
      <c r="DG45" s="16" t="s">
        <v>154</v>
      </c>
      <c r="DH45" s="16" t="s">
        <v>142</v>
      </c>
      <c r="DI45" s="15" t="s">
        <v>131</v>
      </c>
      <c r="DJ45" s="15" t="s">
        <v>213</v>
      </c>
      <c r="DK45" s="15" t="s">
        <v>130</v>
      </c>
      <c r="DL45" s="15" t="s">
        <v>131</v>
      </c>
    </row>
    <row r="46" spans="5:116" ht="8.1" customHeight="1">
      <c r="E46" s="254"/>
      <c r="F46" s="255"/>
      <c r="G46" s="259"/>
      <c r="H46" s="260"/>
      <c r="I46" s="261"/>
      <c r="J46" s="325"/>
      <c r="K46" s="326"/>
      <c r="L46" s="326"/>
      <c r="M46" s="321"/>
      <c r="N46" s="287"/>
      <c r="O46" s="328"/>
      <c r="P46" s="328"/>
      <c r="Q46" s="328"/>
      <c r="R46" s="328"/>
      <c r="S46" s="328"/>
      <c r="T46" s="328"/>
      <c r="U46" s="328"/>
      <c r="V46" s="289"/>
      <c r="W46" s="287"/>
      <c r="X46" s="328"/>
      <c r="Y46" s="328"/>
      <c r="Z46" s="328"/>
      <c r="AA46" s="328"/>
      <c r="AB46" s="328"/>
      <c r="AC46" s="328"/>
      <c r="AD46" s="328"/>
      <c r="AE46" s="328"/>
      <c r="AF46" s="328"/>
      <c r="AG46" s="328"/>
      <c r="AH46" s="328"/>
      <c r="AI46" s="328"/>
      <c r="AJ46" s="328"/>
      <c r="AK46" s="328"/>
      <c r="AL46" s="328"/>
      <c r="AM46" s="328"/>
      <c r="AN46" s="328"/>
      <c r="AO46" s="289"/>
      <c r="AP46" s="450" t="s">
        <v>75</v>
      </c>
      <c r="AQ46" s="450"/>
      <c r="AR46" s="450"/>
      <c r="AS46" s="450"/>
      <c r="AT46" s="450"/>
      <c r="AU46" s="450"/>
      <c r="AV46" s="450"/>
      <c r="AW46" s="450"/>
      <c r="AX46" s="450"/>
      <c r="AY46" s="450"/>
      <c r="AZ46" s="448"/>
      <c r="BA46" s="448"/>
      <c r="BB46" s="448"/>
      <c r="BC46" s="448"/>
      <c r="BD46" s="448"/>
      <c r="BE46" s="456" t="s">
        <v>38</v>
      </c>
      <c r="BF46" s="456"/>
      <c r="BG46" s="456"/>
      <c r="BH46" s="182"/>
      <c r="BI46" s="362" t="s">
        <v>107</v>
      </c>
      <c r="BJ46" s="369"/>
      <c r="BK46" s="369"/>
      <c r="BL46" s="369"/>
      <c r="BM46" s="367" t="str">
        <f>IF(OR(BM40="",BM43=""),"",BM43-BM40)</f>
        <v/>
      </c>
      <c r="BN46" s="367"/>
      <c r="BO46" s="367"/>
      <c r="BP46" s="367"/>
      <c r="BQ46" s="365" t="s">
        <v>38</v>
      </c>
      <c r="BR46" s="365"/>
      <c r="BS46" s="366"/>
      <c r="BT46" s="334"/>
      <c r="BU46" s="335"/>
      <c r="BV46" s="335"/>
      <c r="BW46" s="336"/>
      <c r="BX46" s="342"/>
      <c r="BY46" s="343"/>
      <c r="BZ46" s="343"/>
      <c r="CA46" s="344"/>
      <c r="CB46" s="411"/>
      <c r="CC46" s="335"/>
      <c r="CD46" s="335"/>
      <c r="CE46" s="484"/>
      <c r="CF46" s="379"/>
      <c r="CG46" s="677"/>
      <c r="CH46" s="677"/>
      <c r="CI46" s="381"/>
      <c r="CK46" s="18"/>
      <c r="CL46" s="29"/>
      <c r="CM46" s="23">
        <v>24</v>
      </c>
      <c r="CN46" s="23"/>
      <c r="CO46" s="23">
        <v>24</v>
      </c>
      <c r="CP46" s="15"/>
      <c r="CQ46" s="15"/>
      <c r="CR46" s="19"/>
      <c r="DB46" s="18" t="s">
        <v>161</v>
      </c>
      <c r="DC46" s="109" t="s">
        <v>150</v>
      </c>
      <c r="DD46" s="17" t="s">
        <v>127</v>
      </c>
      <c r="DE46" s="15">
        <v>1000</v>
      </c>
      <c r="DF46" s="15">
        <v>105</v>
      </c>
      <c r="DG46" s="16" t="s">
        <v>154</v>
      </c>
      <c r="DH46" s="16" t="s">
        <v>142</v>
      </c>
      <c r="DI46" s="15" t="s">
        <v>131</v>
      </c>
      <c r="DJ46" s="15" t="s">
        <v>213</v>
      </c>
      <c r="DK46" s="15" t="s">
        <v>130</v>
      </c>
      <c r="DL46" s="15" t="s">
        <v>131</v>
      </c>
    </row>
    <row r="47" spans="5:116" ht="8.1" customHeight="1">
      <c r="E47" s="254"/>
      <c r="F47" s="255"/>
      <c r="G47" s="259"/>
      <c r="H47" s="260"/>
      <c r="I47" s="261"/>
      <c r="J47" s="325"/>
      <c r="K47" s="326"/>
      <c r="L47" s="326"/>
      <c r="M47" s="321"/>
      <c r="N47" s="287"/>
      <c r="O47" s="328"/>
      <c r="P47" s="328"/>
      <c r="Q47" s="328"/>
      <c r="R47" s="328"/>
      <c r="S47" s="328"/>
      <c r="T47" s="328"/>
      <c r="U47" s="328"/>
      <c r="V47" s="289"/>
      <c r="W47" s="287"/>
      <c r="X47" s="328"/>
      <c r="Y47" s="328"/>
      <c r="Z47" s="328"/>
      <c r="AA47" s="328"/>
      <c r="AB47" s="328"/>
      <c r="AC47" s="328"/>
      <c r="AD47" s="328"/>
      <c r="AE47" s="328"/>
      <c r="AF47" s="328"/>
      <c r="AG47" s="328"/>
      <c r="AH47" s="328"/>
      <c r="AI47" s="328"/>
      <c r="AJ47" s="328"/>
      <c r="AK47" s="328"/>
      <c r="AL47" s="328"/>
      <c r="AM47" s="328"/>
      <c r="AN47" s="328"/>
      <c r="AO47" s="289"/>
      <c r="AP47" s="450"/>
      <c r="AQ47" s="450"/>
      <c r="AR47" s="450"/>
      <c r="AS47" s="450"/>
      <c r="AT47" s="450"/>
      <c r="AU47" s="450"/>
      <c r="AV47" s="450"/>
      <c r="AW47" s="450"/>
      <c r="AX47" s="450"/>
      <c r="AY47" s="450"/>
      <c r="AZ47" s="449"/>
      <c r="BA47" s="449"/>
      <c r="BB47" s="449"/>
      <c r="BC47" s="449"/>
      <c r="BD47" s="449"/>
      <c r="BE47" s="456"/>
      <c r="BF47" s="456"/>
      <c r="BG47" s="456"/>
      <c r="BH47" s="182"/>
      <c r="BI47" s="362"/>
      <c r="BJ47" s="369"/>
      <c r="BK47" s="369"/>
      <c r="BL47" s="369"/>
      <c r="BM47" s="368"/>
      <c r="BN47" s="368"/>
      <c r="BO47" s="368"/>
      <c r="BP47" s="368"/>
      <c r="BQ47" s="365"/>
      <c r="BR47" s="365"/>
      <c r="BS47" s="366"/>
      <c r="BT47" s="334"/>
      <c r="BU47" s="335"/>
      <c r="BV47" s="335"/>
      <c r="BW47" s="336"/>
      <c r="BX47" s="342"/>
      <c r="BY47" s="343"/>
      <c r="BZ47" s="343"/>
      <c r="CA47" s="344"/>
      <c r="CB47" s="411"/>
      <c r="CC47" s="335"/>
      <c r="CD47" s="335"/>
      <c r="CE47" s="484"/>
      <c r="CF47" s="379"/>
      <c r="CG47" s="677"/>
      <c r="CH47" s="677"/>
      <c r="CI47" s="381"/>
      <c r="CK47" s="18"/>
      <c r="CL47" s="29"/>
      <c r="CM47" s="23">
        <v>25</v>
      </c>
      <c r="CN47" s="23"/>
      <c r="CO47" s="23">
        <v>25</v>
      </c>
      <c r="CP47" s="15"/>
      <c r="CQ47" s="15"/>
      <c r="CR47" s="19"/>
      <c r="DC47" s="18" t="s">
        <v>160</v>
      </c>
      <c r="DD47" s="17" t="s">
        <v>149</v>
      </c>
      <c r="DE47" s="15">
        <v>320</v>
      </c>
      <c r="DF47" s="15">
        <v>45</v>
      </c>
      <c r="DG47" s="16" t="s">
        <v>151</v>
      </c>
      <c r="DH47" s="16" t="s">
        <v>141</v>
      </c>
      <c r="DI47" s="15" t="s">
        <v>133</v>
      </c>
      <c r="DJ47" s="15" t="s">
        <v>214</v>
      </c>
      <c r="DK47" s="15" t="s">
        <v>133</v>
      </c>
      <c r="DL47" s="15" t="s">
        <v>134</v>
      </c>
    </row>
    <row r="48" spans="5:116" ht="8.1" customHeight="1">
      <c r="E48" s="254"/>
      <c r="F48" s="255"/>
      <c r="G48" s="259"/>
      <c r="H48" s="260"/>
      <c r="I48" s="261"/>
      <c r="J48" s="327"/>
      <c r="K48" s="322"/>
      <c r="L48" s="322"/>
      <c r="M48" s="323"/>
      <c r="N48" s="329"/>
      <c r="O48" s="330"/>
      <c r="P48" s="330"/>
      <c r="Q48" s="330"/>
      <c r="R48" s="330"/>
      <c r="S48" s="330"/>
      <c r="T48" s="330"/>
      <c r="U48" s="330"/>
      <c r="V48" s="331"/>
      <c r="W48" s="329"/>
      <c r="X48" s="330"/>
      <c r="Y48" s="330"/>
      <c r="Z48" s="330"/>
      <c r="AA48" s="330"/>
      <c r="AB48" s="330"/>
      <c r="AC48" s="330"/>
      <c r="AD48" s="330"/>
      <c r="AE48" s="330"/>
      <c r="AF48" s="330"/>
      <c r="AG48" s="330"/>
      <c r="AH48" s="330"/>
      <c r="AI48" s="330"/>
      <c r="AJ48" s="330"/>
      <c r="AK48" s="330"/>
      <c r="AL48" s="330"/>
      <c r="AM48" s="330"/>
      <c r="AN48" s="330"/>
      <c r="AO48" s="331"/>
      <c r="AP48" s="181"/>
      <c r="AQ48" s="181"/>
      <c r="AR48" s="181"/>
      <c r="AS48" s="181"/>
      <c r="AT48" s="181"/>
      <c r="AU48" s="132"/>
      <c r="AV48" s="132"/>
      <c r="AW48" s="132"/>
      <c r="AX48" s="132"/>
      <c r="AY48" s="132"/>
      <c r="AZ48" s="132"/>
      <c r="BA48" s="132"/>
      <c r="BB48" s="132"/>
      <c r="BC48" s="132"/>
      <c r="BD48" s="132"/>
      <c r="BE48" s="132"/>
      <c r="BF48" s="181"/>
      <c r="BG48" s="181"/>
      <c r="BH48" s="184"/>
      <c r="BI48" s="133"/>
      <c r="BJ48" s="133"/>
      <c r="BK48" s="133"/>
      <c r="BL48" s="133"/>
      <c r="BM48" s="133"/>
      <c r="BN48" s="133"/>
      <c r="BO48" s="133"/>
      <c r="BP48" s="133"/>
      <c r="BQ48" s="133"/>
      <c r="BR48" s="133"/>
      <c r="BS48" s="134"/>
      <c r="BT48" s="337"/>
      <c r="BU48" s="338"/>
      <c r="BV48" s="338"/>
      <c r="BW48" s="339"/>
      <c r="BX48" s="345"/>
      <c r="BY48" s="223"/>
      <c r="BZ48" s="223"/>
      <c r="CA48" s="346"/>
      <c r="CB48" s="482"/>
      <c r="CC48" s="338"/>
      <c r="CD48" s="338"/>
      <c r="CE48" s="485"/>
      <c r="CF48" s="395"/>
      <c r="CG48" s="396"/>
      <c r="CH48" s="396"/>
      <c r="CI48" s="397"/>
      <c r="CK48" s="18"/>
      <c r="CL48" s="29"/>
      <c r="CM48" s="23">
        <v>26</v>
      </c>
      <c r="CN48" s="23"/>
      <c r="CO48" s="23">
        <v>26</v>
      </c>
      <c r="CP48" s="15"/>
      <c r="CQ48" s="15"/>
      <c r="CR48" s="19"/>
      <c r="DC48" s="18" t="s">
        <v>160</v>
      </c>
      <c r="DD48" s="17" t="s">
        <v>149</v>
      </c>
      <c r="DE48" s="15">
        <v>450</v>
      </c>
      <c r="DF48" s="15">
        <v>45</v>
      </c>
      <c r="DG48" s="16" t="s">
        <v>151</v>
      </c>
      <c r="DH48" s="16" t="s">
        <v>141</v>
      </c>
      <c r="DI48" s="15" t="s">
        <v>133</v>
      </c>
      <c r="DJ48" s="15" t="s">
        <v>214</v>
      </c>
      <c r="DK48" s="15" t="s">
        <v>133</v>
      </c>
      <c r="DL48" s="15" t="s">
        <v>134</v>
      </c>
    </row>
    <row r="49" spans="5:116" ht="8.1" customHeight="1">
      <c r="E49" s="254"/>
      <c r="F49" s="255"/>
      <c r="G49" s="259"/>
      <c r="H49" s="260"/>
      <c r="I49" s="261"/>
      <c r="J49" s="444" t="s">
        <v>26</v>
      </c>
      <c r="K49" s="257"/>
      <c r="L49" s="257"/>
      <c r="M49" s="445"/>
      <c r="N49" s="284" t="s">
        <v>27</v>
      </c>
      <c r="O49" s="285"/>
      <c r="P49" s="285"/>
      <c r="Q49" s="285"/>
      <c r="R49" s="285"/>
      <c r="S49" s="285"/>
      <c r="T49" s="285"/>
      <c r="U49" s="285"/>
      <c r="V49" s="285"/>
      <c r="W49" s="497" t="s">
        <v>157</v>
      </c>
      <c r="X49" s="498"/>
      <c r="Y49" s="498"/>
      <c r="Z49" s="498"/>
      <c r="AA49" s="498"/>
      <c r="AB49" s="498"/>
      <c r="AC49" s="498"/>
      <c r="AD49" s="498"/>
      <c r="AE49" s="498"/>
      <c r="AF49" s="498"/>
      <c r="AG49" s="498"/>
      <c r="AH49" s="498"/>
      <c r="AI49" s="498"/>
      <c r="AJ49" s="498"/>
      <c r="AK49" s="498"/>
      <c r="AL49" s="498"/>
      <c r="AM49" s="498"/>
      <c r="AN49" s="498"/>
      <c r="AO49" s="499"/>
      <c r="AP49" s="290" t="s">
        <v>240</v>
      </c>
      <c r="AQ49" s="636"/>
      <c r="AR49" s="636"/>
      <c r="AS49" s="636"/>
      <c r="AT49" s="636"/>
      <c r="AU49" s="636"/>
      <c r="AV49" s="636"/>
      <c r="AW49" s="636"/>
      <c r="AX49" s="636"/>
      <c r="AY49" s="636"/>
      <c r="AZ49" s="636"/>
      <c r="BA49" s="636"/>
      <c r="BB49" s="636"/>
      <c r="BC49" s="636"/>
      <c r="BD49" s="636"/>
      <c r="BE49" s="636"/>
      <c r="BF49" s="636"/>
      <c r="BG49" s="636"/>
      <c r="BH49" s="637"/>
      <c r="BI49" s="428" t="s">
        <v>108</v>
      </c>
      <c r="BJ49" s="429"/>
      <c r="BK49" s="429"/>
      <c r="BL49" s="429"/>
      <c r="BM49" s="429"/>
      <c r="BN49" s="429"/>
      <c r="BO49" s="429"/>
      <c r="BP49" s="429"/>
      <c r="BQ49" s="429"/>
      <c r="BR49" s="429"/>
      <c r="BS49" s="477"/>
      <c r="BT49" s="332" t="str">
        <f>IF(AND(CP77="〇",CQ77="〇"),"〇","")</f>
        <v/>
      </c>
      <c r="BU49" s="332"/>
      <c r="BV49" s="332"/>
      <c r="BW49" s="333"/>
      <c r="BX49" s="340" t="str">
        <f>IF(AND(CP77="×",CQ77="〇"),"〇","")</f>
        <v/>
      </c>
      <c r="BY49" s="220"/>
      <c r="BZ49" s="220"/>
      <c r="CA49" s="341"/>
      <c r="CB49" s="424" t="str">
        <f>IF(CQ77="×","〇","")</f>
        <v/>
      </c>
      <c r="CC49" s="332"/>
      <c r="CD49" s="332"/>
      <c r="CE49" s="483"/>
      <c r="CF49" s="376" t="s">
        <v>173</v>
      </c>
      <c r="CG49" s="377"/>
      <c r="CH49" s="377"/>
      <c r="CI49" s="378"/>
      <c r="CK49" s="18"/>
      <c r="CL49" s="29"/>
      <c r="CM49" s="23">
        <v>27</v>
      </c>
      <c r="CN49" s="23"/>
      <c r="CO49" s="23">
        <v>27</v>
      </c>
      <c r="CP49" s="15"/>
      <c r="CQ49" s="15"/>
      <c r="CR49" s="19"/>
      <c r="DC49" s="18" t="s">
        <v>160</v>
      </c>
      <c r="DD49" s="17" t="s">
        <v>149</v>
      </c>
      <c r="DE49" s="15">
        <v>450</v>
      </c>
      <c r="DF49" s="15">
        <v>60</v>
      </c>
      <c r="DG49" s="16" t="s">
        <v>151</v>
      </c>
      <c r="DH49" s="16" t="s">
        <v>141</v>
      </c>
      <c r="DI49" s="15" t="s">
        <v>133</v>
      </c>
      <c r="DJ49" s="15" t="s">
        <v>214</v>
      </c>
      <c r="DK49" s="15" t="s">
        <v>133</v>
      </c>
      <c r="DL49" s="15" t="s">
        <v>134</v>
      </c>
    </row>
    <row r="50" spans="5:116" ht="8.1" customHeight="1">
      <c r="E50" s="254"/>
      <c r="F50" s="255"/>
      <c r="G50" s="259"/>
      <c r="H50" s="260"/>
      <c r="I50" s="261"/>
      <c r="J50" s="446"/>
      <c r="K50" s="260"/>
      <c r="L50" s="260"/>
      <c r="M50" s="447"/>
      <c r="N50" s="287"/>
      <c r="O50" s="328"/>
      <c r="P50" s="328"/>
      <c r="Q50" s="328"/>
      <c r="R50" s="328"/>
      <c r="S50" s="328"/>
      <c r="T50" s="328"/>
      <c r="U50" s="328"/>
      <c r="V50" s="328"/>
      <c r="W50" s="500"/>
      <c r="X50" s="501"/>
      <c r="Y50" s="501"/>
      <c r="Z50" s="501"/>
      <c r="AA50" s="501"/>
      <c r="AB50" s="501"/>
      <c r="AC50" s="501"/>
      <c r="AD50" s="501"/>
      <c r="AE50" s="501"/>
      <c r="AF50" s="501"/>
      <c r="AG50" s="501"/>
      <c r="AH50" s="501"/>
      <c r="AI50" s="501"/>
      <c r="AJ50" s="501"/>
      <c r="AK50" s="501"/>
      <c r="AL50" s="501"/>
      <c r="AM50" s="501"/>
      <c r="AN50" s="501"/>
      <c r="AO50" s="502"/>
      <c r="AP50" s="638"/>
      <c r="AQ50" s="639"/>
      <c r="AR50" s="639"/>
      <c r="AS50" s="639"/>
      <c r="AT50" s="639"/>
      <c r="AU50" s="639"/>
      <c r="AV50" s="639"/>
      <c r="AW50" s="639"/>
      <c r="AX50" s="639"/>
      <c r="AY50" s="639"/>
      <c r="AZ50" s="639"/>
      <c r="BA50" s="639"/>
      <c r="BB50" s="639"/>
      <c r="BC50" s="639"/>
      <c r="BD50" s="639"/>
      <c r="BE50" s="639"/>
      <c r="BF50" s="639"/>
      <c r="BG50" s="639"/>
      <c r="BH50" s="640"/>
      <c r="BI50" s="430"/>
      <c r="BJ50" s="459"/>
      <c r="BK50" s="459"/>
      <c r="BL50" s="459"/>
      <c r="BM50" s="459"/>
      <c r="BN50" s="459"/>
      <c r="BO50" s="459"/>
      <c r="BP50" s="459"/>
      <c r="BQ50" s="459"/>
      <c r="BR50" s="459"/>
      <c r="BS50" s="460"/>
      <c r="BT50" s="335"/>
      <c r="BU50" s="335"/>
      <c r="BV50" s="335"/>
      <c r="BW50" s="336"/>
      <c r="BX50" s="342"/>
      <c r="BY50" s="343"/>
      <c r="BZ50" s="343"/>
      <c r="CA50" s="344"/>
      <c r="CB50" s="411"/>
      <c r="CC50" s="335"/>
      <c r="CD50" s="335"/>
      <c r="CE50" s="484"/>
      <c r="CF50" s="379"/>
      <c r="CG50" s="677"/>
      <c r="CH50" s="677"/>
      <c r="CI50" s="381"/>
      <c r="CK50" s="18"/>
      <c r="CL50" s="29"/>
      <c r="CM50" s="23">
        <v>28</v>
      </c>
      <c r="CN50" s="23"/>
      <c r="CO50" s="23">
        <v>28</v>
      </c>
      <c r="CP50" s="15"/>
      <c r="CQ50" s="15"/>
      <c r="CR50" s="19"/>
      <c r="DC50" s="18" t="s">
        <v>160</v>
      </c>
      <c r="DD50" s="17" t="s">
        <v>149</v>
      </c>
      <c r="DE50" s="15">
        <v>600</v>
      </c>
      <c r="DF50" s="15">
        <v>45</v>
      </c>
      <c r="DG50" s="16" t="s">
        <v>151</v>
      </c>
      <c r="DH50" s="16" t="s">
        <v>141</v>
      </c>
      <c r="DI50" s="15" t="s">
        <v>134</v>
      </c>
      <c r="DJ50" s="15" t="s">
        <v>214</v>
      </c>
      <c r="DK50" s="15" t="s">
        <v>133</v>
      </c>
      <c r="DL50" s="15" t="s">
        <v>134</v>
      </c>
    </row>
    <row r="51" spans="5:116" ht="8.1" customHeight="1">
      <c r="E51" s="254"/>
      <c r="F51" s="255"/>
      <c r="G51" s="259"/>
      <c r="H51" s="260"/>
      <c r="I51" s="261"/>
      <c r="J51" s="446"/>
      <c r="K51" s="260"/>
      <c r="L51" s="260"/>
      <c r="M51" s="447"/>
      <c r="N51" s="287"/>
      <c r="O51" s="328"/>
      <c r="P51" s="328"/>
      <c r="Q51" s="328"/>
      <c r="R51" s="328"/>
      <c r="S51" s="328"/>
      <c r="T51" s="328"/>
      <c r="U51" s="328"/>
      <c r="V51" s="328"/>
      <c r="W51" s="500"/>
      <c r="X51" s="501"/>
      <c r="Y51" s="501"/>
      <c r="Z51" s="501"/>
      <c r="AA51" s="501"/>
      <c r="AB51" s="501"/>
      <c r="AC51" s="501"/>
      <c r="AD51" s="501"/>
      <c r="AE51" s="501"/>
      <c r="AF51" s="501"/>
      <c r="AG51" s="501"/>
      <c r="AH51" s="501"/>
      <c r="AI51" s="501"/>
      <c r="AJ51" s="501"/>
      <c r="AK51" s="501"/>
      <c r="AL51" s="501"/>
      <c r="AM51" s="501"/>
      <c r="AN51" s="501"/>
      <c r="AO51" s="502"/>
      <c r="AP51" s="638"/>
      <c r="AQ51" s="639"/>
      <c r="AR51" s="639"/>
      <c r="AS51" s="639"/>
      <c r="AT51" s="639"/>
      <c r="AU51" s="639"/>
      <c r="AV51" s="639"/>
      <c r="AW51" s="639"/>
      <c r="AX51" s="639"/>
      <c r="AY51" s="639"/>
      <c r="AZ51" s="639"/>
      <c r="BA51" s="639"/>
      <c r="BB51" s="639"/>
      <c r="BC51" s="639"/>
      <c r="BD51" s="639"/>
      <c r="BE51" s="639"/>
      <c r="BF51" s="639"/>
      <c r="BG51" s="639"/>
      <c r="BH51" s="640"/>
      <c r="BI51" s="454" t="s">
        <v>73</v>
      </c>
      <c r="BJ51" s="362"/>
      <c r="BK51" s="362"/>
      <c r="BL51" s="146"/>
      <c r="BM51" s="451"/>
      <c r="BN51" s="451"/>
      <c r="BO51" s="451"/>
      <c r="BP51" s="451"/>
      <c r="BQ51" s="662" t="s">
        <v>111</v>
      </c>
      <c r="BR51" s="662"/>
      <c r="BS51" s="669"/>
      <c r="BT51" s="335"/>
      <c r="BU51" s="335"/>
      <c r="BV51" s="335"/>
      <c r="BW51" s="336"/>
      <c r="BX51" s="342"/>
      <c r="BY51" s="343"/>
      <c r="BZ51" s="343"/>
      <c r="CA51" s="344"/>
      <c r="CB51" s="411"/>
      <c r="CC51" s="335"/>
      <c r="CD51" s="335"/>
      <c r="CE51" s="484"/>
      <c r="CF51" s="379"/>
      <c r="CG51" s="677"/>
      <c r="CH51" s="677"/>
      <c r="CI51" s="381"/>
      <c r="CK51" s="18"/>
      <c r="CL51" s="29"/>
      <c r="CM51" s="23">
        <v>29</v>
      </c>
      <c r="CN51" s="23"/>
      <c r="CO51" s="23">
        <v>29</v>
      </c>
      <c r="CP51" s="15"/>
      <c r="CQ51" s="15"/>
      <c r="CR51" s="19"/>
      <c r="DC51" s="18" t="s">
        <v>160</v>
      </c>
      <c r="DD51" s="17" t="s">
        <v>149</v>
      </c>
      <c r="DE51" s="15">
        <v>600</v>
      </c>
      <c r="DF51" s="15">
        <v>60</v>
      </c>
      <c r="DG51" s="16" t="s">
        <v>151</v>
      </c>
      <c r="DH51" s="16" t="s">
        <v>141</v>
      </c>
      <c r="DI51" s="15" t="s">
        <v>134</v>
      </c>
      <c r="DJ51" s="15" t="s">
        <v>214</v>
      </c>
      <c r="DK51" s="15" t="s">
        <v>133</v>
      </c>
      <c r="DL51" s="15" t="s">
        <v>134</v>
      </c>
    </row>
    <row r="52" spans="5:116" ht="8.1" customHeight="1">
      <c r="E52" s="254"/>
      <c r="F52" s="255"/>
      <c r="G52" s="259"/>
      <c r="H52" s="260"/>
      <c r="I52" s="261"/>
      <c r="J52" s="446"/>
      <c r="K52" s="260"/>
      <c r="L52" s="260"/>
      <c r="M52" s="447"/>
      <c r="N52" s="287"/>
      <c r="O52" s="328"/>
      <c r="P52" s="328"/>
      <c r="Q52" s="328"/>
      <c r="R52" s="328"/>
      <c r="S52" s="328"/>
      <c r="T52" s="328"/>
      <c r="U52" s="328"/>
      <c r="V52" s="328"/>
      <c r="W52" s="500"/>
      <c r="X52" s="501"/>
      <c r="Y52" s="501"/>
      <c r="Z52" s="501"/>
      <c r="AA52" s="501"/>
      <c r="AB52" s="501"/>
      <c r="AC52" s="501"/>
      <c r="AD52" s="501"/>
      <c r="AE52" s="501"/>
      <c r="AF52" s="501"/>
      <c r="AG52" s="501"/>
      <c r="AH52" s="501"/>
      <c r="AI52" s="501"/>
      <c r="AJ52" s="501"/>
      <c r="AK52" s="501"/>
      <c r="AL52" s="501"/>
      <c r="AM52" s="501"/>
      <c r="AN52" s="501"/>
      <c r="AO52" s="502"/>
      <c r="AP52" s="638"/>
      <c r="AQ52" s="639"/>
      <c r="AR52" s="639"/>
      <c r="AS52" s="639"/>
      <c r="AT52" s="639"/>
      <c r="AU52" s="639"/>
      <c r="AV52" s="639"/>
      <c r="AW52" s="639"/>
      <c r="AX52" s="639"/>
      <c r="AY52" s="639"/>
      <c r="AZ52" s="639"/>
      <c r="BA52" s="639"/>
      <c r="BB52" s="639"/>
      <c r="BC52" s="639"/>
      <c r="BD52" s="639"/>
      <c r="BE52" s="639"/>
      <c r="BF52" s="639"/>
      <c r="BG52" s="639"/>
      <c r="BH52" s="640"/>
      <c r="BI52" s="454"/>
      <c r="BJ52" s="362"/>
      <c r="BK52" s="362"/>
      <c r="BL52" s="137"/>
      <c r="BM52" s="452"/>
      <c r="BN52" s="452"/>
      <c r="BO52" s="452"/>
      <c r="BP52" s="452"/>
      <c r="BQ52" s="662"/>
      <c r="BR52" s="662"/>
      <c r="BS52" s="669"/>
      <c r="BT52" s="335"/>
      <c r="BU52" s="335"/>
      <c r="BV52" s="335"/>
      <c r="BW52" s="336"/>
      <c r="BX52" s="342"/>
      <c r="BY52" s="343"/>
      <c r="BZ52" s="343"/>
      <c r="CA52" s="344"/>
      <c r="CB52" s="411"/>
      <c r="CC52" s="335"/>
      <c r="CD52" s="335"/>
      <c r="CE52" s="484"/>
      <c r="CF52" s="379"/>
      <c r="CG52" s="677"/>
      <c r="CH52" s="677"/>
      <c r="CI52" s="381"/>
      <c r="CK52" s="18"/>
      <c r="CL52" s="29"/>
      <c r="CM52" s="23">
        <v>30</v>
      </c>
      <c r="CN52" s="23"/>
      <c r="CO52" s="23">
        <v>30</v>
      </c>
      <c r="CP52" s="15"/>
      <c r="CQ52" s="15"/>
      <c r="CR52" s="19"/>
      <c r="DC52" s="18"/>
      <c r="DD52" s="17"/>
      <c r="DE52" s="15"/>
      <c r="DF52" s="15"/>
      <c r="DG52" s="16"/>
      <c r="DH52" s="16"/>
      <c r="DI52" s="15"/>
      <c r="DJ52" s="15"/>
      <c r="DK52" s="15"/>
      <c r="DL52" s="15"/>
    </row>
    <row r="53" spans="5:116" ht="8.1" customHeight="1">
      <c r="E53" s="254"/>
      <c r="F53" s="255"/>
      <c r="G53" s="259"/>
      <c r="H53" s="260"/>
      <c r="I53" s="261"/>
      <c r="J53" s="446"/>
      <c r="K53" s="260"/>
      <c r="L53" s="260"/>
      <c r="M53" s="447"/>
      <c r="N53" s="287"/>
      <c r="O53" s="328"/>
      <c r="P53" s="328"/>
      <c r="Q53" s="328"/>
      <c r="R53" s="328"/>
      <c r="S53" s="328"/>
      <c r="T53" s="328"/>
      <c r="U53" s="328"/>
      <c r="V53" s="328"/>
      <c r="W53" s="500"/>
      <c r="X53" s="501"/>
      <c r="Y53" s="501"/>
      <c r="Z53" s="501"/>
      <c r="AA53" s="501"/>
      <c r="AB53" s="501"/>
      <c r="AC53" s="501"/>
      <c r="AD53" s="501"/>
      <c r="AE53" s="501"/>
      <c r="AF53" s="501"/>
      <c r="AG53" s="501"/>
      <c r="AH53" s="501"/>
      <c r="AI53" s="501"/>
      <c r="AJ53" s="501"/>
      <c r="AK53" s="501"/>
      <c r="AL53" s="501"/>
      <c r="AM53" s="501"/>
      <c r="AN53" s="501"/>
      <c r="AO53" s="502"/>
      <c r="AP53" s="638"/>
      <c r="AQ53" s="639"/>
      <c r="AR53" s="639"/>
      <c r="AS53" s="639"/>
      <c r="AT53" s="639"/>
      <c r="AU53" s="639"/>
      <c r="AV53" s="639"/>
      <c r="AW53" s="639"/>
      <c r="AX53" s="639"/>
      <c r="AY53" s="639"/>
      <c r="AZ53" s="639"/>
      <c r="BA53" s="639"/>
      <c r="BB53" s="639"/>
      <c r="BC53" s="639"/>
      <c r="BD53" s="639"/>
      <c r="BE53" s="639"/>
      <c r="BF53" s="639"/>
      <c r="BG53" s="639"/>
      <c r="BH53" s="640"/>
      <c r="BI53" s="454" t="s">
        <v>74</v>
      </c>
      <c r="BJ53" s="362"/>
      <c r="BK53" s="362"/>
      <c r="BL53" s="146"/>
      <c r="BM53" s="451"/>
      <c r="BN53" s="451"/>
      <c r="BO53" s="451"/>
      <c r="BP53" s="451"/>
      <c r="BQ53" s="662" t="s">
        <v>111</v>
      </c>
      <c r="BR53" s="662"/>
      <c r="BS53" s="669"/>
      <c r="BT53" s="335"/>
      <c r="BU53" s="335"/>
      <c r="BV53" s="335"/>
      <c r="BW53" s="336"/>
      <c r="BX53" s="342"/>
      <c r="BY53" s="343"/>
      <c r="BZ53" s="343"/>
      <c r="CA53" s="344"/>
      <c r="CB53" s="411"/>
      <c r="CC53" s="335"/>
      <c r="CD53" s="335"/>
      <c r="CE53" s="484"/>
      <c r="CF53" s="379"/>
      <c r="CG53" s="677"/>
      <c r="CH53" s="677"/>
      <c r="CI53" s="381"/>
      <c r="CK53" s="18"/>
      <c r="CL53" s="29"/>
      <c r="CM53" s="23">
        <v>31</v>
      </c>
      <c r="CN53" s="23"/>
      <c r="CO53" s="23">
        <v>31</v>
      </c>
      <c r="CP53" s="15"/>
      <c r="CQ53" s="15"/>
      <c r="CR53" s="19"/>
      <c r="DC53" s="18"/>
      <c r="DD53" s="17"/>
      <c r="DE53" s="15"/>
      <c r="DF53" s="15"/>
      <c r="DG53" s="16"/>
      <c r="DH53" s="16"/>
      <c r="DI53" s="15"/>
      <c r="DJ53" s="15"/>
      <c r="DK53" s="15"/>
      <c r="DL53" s="15"/>
    </row>
    <row r="54" spans="5:116" ht="8.1" customHeight="1">
      <c r="E54" s="254"/>
      <c r="F54" s="255"/>
      <c r="G54" s="259"/>
      <c r="H54" s="260"/>
      <c r="I54" s="261"/>
      <c r="J54" s="446"/>
      <c r="K54" s="260"/>
      <c r="L54" s="260"/>
      <c r="M54" s="447"/>
      <c r="N54" s="287"/>
      <c r="O54" s="328"/>
      <c r="P54" s="328"/>
      <c r="Q54" s="328"/>
      <c r="R54" s="328"/>
      <c r="S54" s="328"/>
      <c r="T54" s="328"/>
      <c r="U54" s="328"/>
      <c r="V54" s="328"/>
      <c r="W54" s="500"/>
      <c r="X54" s="501"/>
      <c r="Y54" s="501"/>
      <c r="Z54" s="501"/>
      <c r="AA54" s="501"/>
      <c r="AB54" s="501"/>
      <c r="AC54" s="501"/>
      <c r="AD54" s="501"/>
      <c r="AE54" s="501"/>
      <c r="AF54" s="501"/>
      <c r="AG54" s="501"/>
      <c r="AH54" s="501"/>
      <c r="AI54" s="501"/>
      <c r="AJ54" s="501"/>
      <c r="AK54" s="501"/>
      <c r="AL54" s="501"/>
      <c r="AM54" s="501"/>
      <c r="AN54" s="501"/>
      <c r="AO54" s="502"/>
      <c r="AP54" s="453" t="s">
        <v>241</v>
      </c>
      <c r="AQ54" s="453"/>
      <c r="AR54" s="453"/>
      <c r="AS54" s="453"/>
      <c r="AT54" s="453"/>
      <c r="AU54" s="453"/>
      <c r="AV54" s="453"/>
      <c r="AW54" s="453"/>
      <c r="AX54" s="453"/>
      <c r="AY54" s="453"/>
      <c r="AZ54" s="453"/>
      <c r="BA54" s="453"/>
      <c r="BB54" s="453"/>
      <c r="BC54" s="453"/>
      <c r="BD54" s="453"/>
      <c r="BE54" s="453"/>
      <c r="BF54" s="453"/>
      <c r="BG54" s="453"/>
      <c r="BH54" s="401"/>
      <c r="BI54" s="454"/>
      <c r="BJ54" s="362"/>
      <c r="BK54" s="362"/>
      <c r="BL54" s="137"/>
      <c r="BM54" s="452"/>
      <c r="BN54" s="452"/>
      <c r="BO54" s="452"/>
      <c r="BP54" s="452"/>
      <c r="BQ54" s="662"/>
      <c r="BR54" s="662"/>
      <c r="BS54" s="669"/>
      <c r="BT54" s="335"/>
      <c r="BU54" s="335"/>
      <c r="BV54" s="335"/>
      <c r="BW54" s="336"/>
      <c r="BX54" s="342"/>
      <c r="BY54" s="343"/>
      <c r="BZ54" s="343"/>
      <c r="CA54" s="344"/>
      <c r="CB54" s="411"/>
      <c r="CC54" s="335"/>
      <c r="CD54" s="335"/>
      <c r="CE54" s="484"/>
      <c r="CF54" s="379"/>
      <c r="CG54" s="677"/>
      <c r="CH54" s="677"/>
      <c r="CI54" s="381"/>
      <c r="CK54" s="18"/>
      <c r="CL54" s="29"/>
      <c r="CM54" s="23">
        <v>32</v>
      </c>
      <c r="CN54" s="23"/>
      <c r="CO54" s="23"/>
      <c r="CP54" s="15"/>
      <c r="CQ54" s="15"/>
      <c r="CR54" s="19"/>
      <c r="DC54" s="18"/>
      <c r="DD54" s="17"/>
      <c r="DE54" s="15"/>
      <c r="DF54" s="15"/>
      <c r="DG54" s="16"/>
      <c r="DH54" s="16"/>
      <c r="DI54" s="15"/>
      <c r="DJ54" s="15"/>
      <c r="DK54" s="15"/>
      <c r="DL54" s="15"/>
    </row>
    <row r="55" spans="5:116" ht="8.1" customHeight="1">
      <c r="E55" s="254"/>
      <c r="F55" s="255"/>
      <c r="G55" s="259"/>
      <c r="H55" s="260"/>
      <c r="I55" s="261"/>
      <c r="J55" s="446"/>
      <c r="K55" s="260"/>
      <c r="L55" s="260"/>
      <c r="M55" s="447"/>
      <c r="N55" s="287"/>
      <c r="O55" s="328"/>
      <c r="P55" s="328"/>
      <c r="Q55" s="328"/>
      <c r="R55" s="328"/>
      <c r="S55" s="328"/>
      <c r="T55" s="328"/>
      <c r="U55" s="328"/>
      <c r="V55" s="328"/>
      <c r="W55" s="500"/>
      <c r="X55" s="501"/>
      <c r="Y55" s="501"/>
      <c r="Z55" s="501"/>
      <c r="AA55" s="501"/>
      <c r="AB55" s="501"/>
      <c r="AC55" s="501"/>
      <c r="AD55" s="501"/>
      <c r="AE55" s="501"/>
      <c r="AF55" s="501"/>
      <c r="AG55" s="501"/>
      <c r="AH55" s="501"/>
      <c r="AI55" s="501"/>
      <c r="AJ55" s="501"/>
      <c r="AK55" s="501"/>
      <c r="AL55" s="501"/>
      <c r="AM55" s="501"/>
      <c r="AN55" s="501"/>
      <c r="AO55" s="502"/>
      <c r="AP55" s="453"/>
      <c r="AQ55" s="453"/>
      <c r="AR55" s="453"/>
      <c r="AS55" s="453"/>
      <c r="AT55" s="453"/>
      <c r="AU55" s="453"/>
      <c r="AV55" s="453"/>
      <c r="AW55" s="453"/>
      <c r="AX55" s="453"/>
      <c r="AY55" s="453"/>
      <c r="AZ55" s="453"/>
      <c r="BA55" s="453"/>
      <c r="BB55" s="453"/>
      <c r="BC55" s="453"/>
      <c r="BD55" s="453"/>
      <c r="BE55" s="453"/>
      <c r="BF55" s="453"/>
      <c r="BG55" s="453"/>
      <c r="BH55" s="401"/>
      <c r="BI55" s="430" t="s">
        <v>109</v>
      </c>
      <c r="BJ55" s="459"/>
      <c r="BK55" s="459"/>
      <c r="BL55" s="459"/>
      <c r="BM55" s="459"/>
      <c r="BN55" s="459"/>
      <c r="BO55" s="459"/>
      <c r="BP55" s="459"/>
      <c r="BQ55" s="459"/>
      <c r="BR55" s="459"/>
      <c r="BS55" s="460"/>
      <c r="BT55" s="335"/>
      <c r="BU55" s="335"/>
      <c r="BV55" s="335"/>
      <c r="BW55" s="336"/>
      <c r="BX55" s="342"/>
      <c r="BY55" s="343"/>
      <c r="BZ55" s="343"/>
      <c r="CA55" s="344"/>
      <c r="CB55" s="411"/>
      <c r="CC55" s="335"/>
      <c r="CD55" s="335"/>
      <c r="CE55" s="484"/>
      <c r="CF55" s="379"/>
      <c r="CG55" s="677"/>
      <c r="CH55" s="677"/>
      <c r="CI55" s="381"/>
      <c r="CK55" s="18"/>
      <c r="CL55" s="29"/>
      <c r="CM55" s="23">
        <v>33</v>
      </c>
      <c r="CN55" s="23"/>
      <c r="CO55" s="23"/>
      <c r="CP55" s="15"/>
      <c r="CQ55" s="15"/>
      <c r="CR55" s="19"/>
      <c r="DB55" s="18" t="s">
        <v>161</v>
      </c>
      <c r="DC55" s="18"/>
      <c r="DD55" s="17" t="s">
        <v>127</v>
      </c>
      <c r="DE55" s="15">
        <v>750</v>
      </c>
      <c r="DF55" s="15">
        <v>45</v>
      </c>
      <c r="DG55" s="16" t="s">
        <v>153</v>
      </c>
      <c r="DH55" s="16" t="s">
        <v>143</v>
      </c>
      <c r="DI55" s="15" t="s">
        <v>130</v>
      </c>
      <c r="DJ55" s="15" t="s">
        <v>213</v>
      </c>
      <c r="DK55" s="15" t="s">
        <v>130</v>
      </c>
      <c r="DL55" s="15" t="s">
        <v>131</v>
      </c>
    </row>
    <row r="56" spans="5:116" ht="8.1" customHeight="1">
      <c r="E56" s="254"/>
      <c r="F56" s="255"/>
      <c r="G56" s="259"/>
      <c r="H56" s="260"/>
      <c r="I56" s="261"/>
      <c r="J56" s="446"/>
      <c r="K56" s="260"/>
      <c r="L56" s="260"/>
      <c r="M56" s="447"/>
      <c r="N56" s="287"/>
      <c r="O56" s="328"/>
      <c r="P56" s="328"/>
      <c r="Q56" s="328"/>
      <c r="R56" s="328"/>
      <c r="S56" s="328"/>
      <c r="T56" s="328"/>
      <c r="U56" s="328"/>
      <c r="V56" s="328"/>
      <c r="W56" s="500"/>
      <c r="X56" s="501"/>
      <c r="Y56" s="501"/>
      <c r="Z56" s="501"/>
      <c r="AA56" s="501"/>
      <c r="AB56" s="501"/>
      <c r="AC56" s="501"/>
      <c r="AD56" s="501"/>
      <c r="AE56" s="501"/>
      <c r="AF56" s="501"/>
      <c r="AG56" s="501"/>
      <c r="AH56" s="501"/>
      <c r="AI56" s="501"/>
      <c r="AJ56" s="501"/>
      <c r="AK56" s="501"/>
      <c r="AL56" s="501"/>
      <c r="AM56" s="501"/>
      <c r="AN56" s="501"/>
      <c r="AO56" s="502"/>
      <c r="AP56" s="453"/>
      <c r="AQ56" s="453"/>
      <c r="AR56" s="453"/>
      <c r="AS56" s="453"/>
      <c r="AT56" s="453"/>
      <c r="AU56" s="453"/>
      <c r="AV56" s="453"/>
      <c r="AW56" s="453"/>
      <c r="AX56" s="453"/>
      <c r="AY56" s="453"/>
      <c r="AZ56" s="453"/>
      <c r="BA56" s="453"/>
      <c r="BB56" s="453"/>
      <c r="BC56" s="453"/>
      <c r="BD56" s="453"/>
      <c r="BE56" s="453"/>
      <c r="BF56" s="453"/>
      <c r="BG56" s="453"/>
      <c r="BH56" s="401"/>
      <c r="BI56" s="430"/>
      <c r="BJ56" s="459"/>
      <c r="BK56" s="459"/>
      <c r="BL56" s="459"/>
      <c r="BM56" s="459"/>
      <c r="BN56" s="459"/>
      <c r="BO56" s="459"/>
      <c r="BP56" s="459"/>
      <c r="BQ56" s="459"/>
      <c r="BR56" s="459"/>
      <c r="BS56" s="460"/>
      <c r="BT56" s="335"/>
      <c r="BU56" s="335"/>
      <c r="BV56" s="335"/>
      <c r="BW56" s="336"/>
      <c r="BX56" s="342"/>
      <c r="BY56" s="343"/>
      <c r="BZ56" s="343"/>
      <c r="CA56" s="344"/>
      <c r="CB56" s="411"/>
      <c r="CC56" s="335"/>
      <c r="CD56" s="335"/>
      <c r="CE56" s="484"/>
      <c r="CF56" s="379"/>
      <c r="CG56" s="677"/>
      <c r="CH56" s="677"/>
      <c r="CI56" s="381"/>
      <c r="DB56" s="18" t="s">
        <v>161</v>
      </c>
      <c r="DC56" s="18"/>
      <c r="DD56" s="17" t="s">
        <v>127</v>
      </c>
      <c r="DE56" s="15">
        <v>750</v>
      </c>
      <c r="DF56" s="15">
        <v>60</v>
      </c>
      <c r="DG56" s="16" t="s">
        <v>153</v>
      </c>
      <c r="DH56" s="16" t="s">
        <v>143</v>
      </c>
      <c r="DI56" s="15" t="s">
        <v>130</v>
      </c>
      <c r="DJ56" s="15" t="s">
        <v>213</v>
      </c>
      <c r="DK56" s="15" t="s">
        <v>130</v>
      </c>
      <c r="DL56" s="15" t="s">
        <v>131</v>
      </c>
    </row>
    <row r="57" spans="5:116" ht="8.1" customHeight="1">
      <c r="E57" s="254"/>
      <c r="F57" s="255"/>
      <c r="G57" s="259"/>
      <c r="H57" s="260"/>
      <c r="I57" s="261"/>
      <c r="J57" s="446"/>
      <c r="K57" s="260"/>
      <c r="L57" s="260"/>
      <c r="M57" s="447"/>
      <c r="N57" s="287"/>
      <c r="O57" s="328"/>
      <c r="P57" s="328"/>
      <c r="Q57" s="328"/>
      <c r="R57" s="328"/>
      <c r="S57" s="328"/>
      <c r="T57" s="328"/>
      <c r="U57" s="328"/>
      <c r="V57" s="328"/>
      <c r="W57" s="500"/>
      <c r="X57" s="501"/>
      <c r="Y57" s="501"/>
      <c r="Z57" s="501"/>
      <c r="AA57" s="501"/>
      <c r="AB57" s="501"/>
      <c r="AC57" s="501"/>
      <c r="AD57" s="501"/>
      <c r="AE57" s="501"/>
      <c r="AF57" s="501"/>
      <c r="AG57" s="501"/>
      <c r="AH57" s="501"/>
      <c r="AI57" s="501"/>
      <c r="AJ57" s="501"/>
      <c r="AK57" s="501"/>
      <c r="AL57" s="501"/>
      <c r="AM57" s="501"/>
      <c r="AN57" s="501"/>
      <c r="AO57" s="502"/>
      <c r="AP57" s="453"/>
      <c r="AQ57" s="453"/>
      <c r="AR57" s="453"/>
      <c r="AS57" s="453"/>
      <c r="AT57" s="453"/>
      <c r="AU57" s="453"/>
      <c r="AV57" s="453"/>
      <c r="AW57" s="453"/>
      <c r="AX57" s="453"/>
      <c r="AY57" s="453"/>
      <c r="AZ57" s="453"/>
      <c r="BA57" s="453"/>
      <c r="BB57" s="453"/>
      <c r="BC57" s="453"/>
      <c r="BD57" s="453"/>
      <c r="BE57" s="453"/>
      <c r="BF57" s="453"/>
      <c r="BG57" s="453"/>
      <c r="BH57" s="401"/>
      <c r="BI57" s="454" t="s">
        <v>73</v>
      </c>
      <c r="BJ57" s="362"/>
      <c r="BK57" s="362"/>
      <c r="BL57" s="146"/>
      <c r="BM57" s="451"/>
      <c r="BN57" s="451"/>
      <c r="BO57" s="451"/>
      <c r="BP57" s="451"/>
      <c r="BQ57" s="662" t="s">
        <v>111</v>
      </c>
      <c r="BR57" s="662"/>
      <c r="BS57" s="669"/>
      <c r="BT57" s="335"/>
      <c r="BU57" s="335"/>
      <c r="BV57" s="335"/>
      <c r="BW57" s="336"/>
      <c r="BX57" s="342"/>
      <c r="BY57" s="343"/>
      <c r="BZ57" s="343"/>
      <c r="CA57" s="344"/>
      <c r="CB57" s="411"/>
      <c r="CC57" s="335"/>
      <c r="CD57" s="335"/>
      <c r="CE57" s="484"/>
      <c r="CF57" s="379"/>
      <c r="CG57" s="677"/>
      <c r="CH57" s="677"/>
      <c r="CI57" s="381"/>
      <c r="DB57" s="18" t="s">
        <v>161</v>
      </c>
      <c r="DC57" s="18"/>
      <c r="DD57" s="17" t="s">
        <v>127</v>
      </c>
      <c r="DE57" s="15">
        <v>1000</v>
      </c>
      <c r="DF57" s="15">
        <v>45</v>
      </c>
      <c r="DG57" s="16" t="s">
        <v>153</v>
      </c>
      <c r="DH57" s="16" t="s">
        <v>143</v>
      </c>
      <c r="DI57" s="15" t="s">
        <v>130</v>
      </c>
      <c r="DJ57" s="15" t="s">
        <v>213</v>
      </c>
      <c r="DK57" s="15" t="s">
        <v>130</v>
      </c>
      <c r="DL57" s="15" t="s">
        <v>131</v>
      </c>
    </row>
    <row r="58" spans="5:116" ht="8.1" customHeight="1">
      <c r="E58" s="254"/>
      <c r="F58" s="255"/>
      <c r="G58" s="259"/>
      <c r="H58" s="260"/>
      <c r="I58" s="261"/>
      <c r="J58" s="446"/>
      <c r="K58" s="260"/>
      <c r="L58" s="260"/>
      <c r="M58" s="447"/>
      <c r="N58" s="287"/>
      <c r="O58" s="328"/>
      <c r="P58" s="328"/>
      <c r="Q58" s="328"/>
      <c r="R58" s="328"/>
      <c r="S58" s="328"/>
      <c r="T58" s="328"/>
      <c r="U58" s="328"/>
      <c r="V58" s="328"/>
      <c r="W58" s="500"/>
      <c r="X58" s="501"/>
      <c r="Y58" s="501"/>
      <c r="Z58" s="501"/>
      <c r="AA58" s="501"/>
      <c r="AB58" s="501"/>
      <c r="AC58" s="501"/>
      <c r="AD58" s="501"/>
      <c r="AE58" s="501"/>
      <c r="AF58" s="501"/>
      <c r="AG58" s="501"/>
      <c r="AH58" s="501"/>
      <c r="AI58" s="501"/>
      <c r="AJ58" s="501"/>
      <c r="AK58" s="501"/>
      <c r="AL58" s="501"/>
      <c r="AM58" s="501"/>
      <c r="AN58" s="501"/>
      <c r="AO58" s="502"/>
      <c r="AP58" s="453"/>
      <c r="AQ58" s="453"/>
      <c r="AR58" s="453"/>
      <c r="AS58" s="453"/>
      <c r="AT58" s="453"/>
      <c r="AU58" s="453"/>
      <c r="AV58" s="453"/>
      <c r="AW58" s="453"/>
      <c r="AX58" s="453"/>
      <c r="AY58" s="453"/>
      <c r="AZ58" s="453"/>
      <c r="BA58" s="453"/>
      <c r="BB58" s="453"/>
      <c r="BC58" s="453"/>
      <c r="BD58" s="453"/>
      <c r="BE58" s="453"/>
      <c r="BF58" s="453"/>
      <c r="BG58" s="453"/>
      <c r="BH58" s="401"/>
      <c r="BI58" s="454"/>
      <c r="BJ58" s="362"/>
      <c r="BK58" s="362"/>
      <c r="BL58" s="137"/>
      <c r="BM58" s="452"/>
      <c r="BN58" s="452"/>
      <c r="BO58" s="452"/>
      <c r="BP58" s="452"/>
      <c r="BQ58" s="662"/>
      <c r="BR58" s="662"/>
      <c r="BS58" s="669"/>
      <c r="BT58" s="335"/>
      <c r="BU58" s="335"/>
      <c r="BV58" s="335"/>
      <c r="BW58" s="336"/>
      <c r="BX58" s="342"/>
      <c r="BY58" s="343"/>
      <c r="BZ58" s="343"/>
      <c r="CA58" s="344"/>
      <c r="CB58" s="411"/>
      <c r="CC58" s="335"/>
      <c r="CD58" s="335"/>
      <c r="CE58" s="484"/>
      <c r="CF58" s="379"/>
      <c r="CG58" s="677"/>
      <c r="CH58" s="677"/>
      <c r="CI58" s="381"/>
      <c r="DB58" s="18" t="s">
        <v>161</v>
      </c>
      <c r="DC58" s="18"/>
      <c r="DD58" s="17" t="s">
        <v>127</v>
      </c>
      <c r="DE58" s="15">
        <v>1000</v>
      </c>
      <c r="DF58" s="15">
        <v>60</v>
      </c>
      <c r="DG58" s="16" t="s">
        <v>153</v>
      </c>
      <c r="DH58" s="16" t="s">
        <v>143</v>
      </c>
      <c r="DI58" s="15" t="s">
        <v>130</v>
      </c>
      <c r="DJ58" s="15" t="s">
        <v>213</v>
      </c>
      <c r="DK58" s="15" t="s">
        <v>130</v>
      </c>
      <c r="DL58" s="15" t="s">
        <v>131</v>
      </c>
    </row>
    <row r="59" spans="5:116" ht="8.1" customHeight="1">
      <c r="E59" s="254"/>
      <c r="F59" s="255"/>
      <c r="G59" s="259"/>
      <c r="H59" s="260"/>
      <c r="I59" s="261"/>
      <c r="J59" s="446"/>
      <c r="K59" s="260"/>
      <c r="L59" s="260"/>
      <c r="M59" s="447"/>
      <c r="N59" s="287"/>
      <c r="O59" s="328"/>
      <c r="P59" s="328"/>
      <c r="Q59" s="328"/>
      <c r="R59" s="328"/>
      <c r="S59" s="328"/>
      <c r="T59" s="328"/>
      <c r="U59" s="328"/>
      <c r="V59" s="328"/>
      <c r="W59" s="500"/>
      <c r="X59" s="501"/>
      <c r="Y59" s="501"/>
      <c r="Z59" s="501"/>
      <c r="AA59" s="501"/>
      <c r="AB59" s="501"/>
      <c r="AC59" s="501"/>
      <c r="AD59" s="501"/>
      <c r="AE59" s="501"/>
      <c r="AF59" s="501"/>
      <c r="AG59" s="501"/>
      <c r="AH59" s="501"/>
      <c r="AI59" s="501"/>
      <c r="AJ59" s="501"/>
      <c r="AK59" s="501"/>
      <c r="AL59" s="501"/>
      <c r="AM59" s="501"/>
      <c r="AN59" s="501"/>
      <c r="AO59" s="502"/>
      <c r="AP59" s="453"/>
      <c r="AQ59" s="453"/>
      <c r="AR59" s="453"/>
      <c r="AS59" s="453"/>
      <c r="AT59" s="453"/>
      <c r="AU59" s="453"/>
      <c r="AV59" s="453"/>
      <c r="AW59" s="453"/>
      <c r="AX59" s="453"/>
      <c r="AY59" s="453"/>
      <c r="AZ59" s="453"/>
      <c r="BA59" s="453"/>
      <c r="BB59" s="453"/>
      <c r="BC59" s="453"/>
      <c r="BD59" s="453"/>
      <c r="BE59" s="453"/>
      <c r="BF59" s="453"/>
      <c r="BG59" s="453"/>
      <c r="BH59" s="401"/>
      <c r="BI59" s="454" t="s">
        <v>74</v>
      </c>
      <c r="BJ59" s="362"/>
      <c r="BK59" s="362"/>
      <c r="BL59" s="146"/>
      <c r="BM59" s="451"/>
      <c r="BN59" s="451"/>
      <c r="BO59" s="451"/>
      <c r="BP59" s="451"/>
      <c r="BQ59" s="662" t="s">
        <v>111</v>
      </c>
      <c r="BR59" s="662"/>
      <c r="BS59" s="669"/>
      <c r="BT59" s="335"/>
      <c r="BU59" s="335"/>
      <c r="BV59" s="335"/>
      <c r="BW59" s="336"/>
      <c r="BX59" s="342"/>
      <c r="BY59" s="343"/>
      <c r="BZ59" s="343"/>
      <c r="CA59" s="344"/>
      <c r="CB59" s="411"/>
      <c r="CC59" s="335"/>
      <c r="CD59" s="335"/>
      <c r="CE59" s="484"/>
      <c r="CF59" s="379"/>
      <c r="CG59" s="677"/>
      <c r="CH59" s="677"/>
      <c r="CI59" s="381"/>
      <c r="DC59" s="18"/>
      <c r="DD59" s="15"/>
      <c r="DE59" s="15"/>
      <c r="DF59" s="15"/>
      <c r="DG59" s="15"/>
      <c r="DH59" s="15"/>
      <c r="DI59" s="15"/>
      <c r="DJ59" s="15"/>
      <c r="DK59" s="15"/>
    </row>
    <row r="60" spans="5:116" ht="8.1" customHeight="1">
      <c r="E60" s="254"/>
      <c r="F60" s="255"/>
      <c r="G60" s="259"/>
      <c r="H60" s="260"/>
      <c r="I60" s="261"/>
      <c r="J60" s="446"/>
      <c r="K60" s="260"/>
      <c r="L60" s="260"/>
      <c r="M60" s="447"/>
      <c r="N60" s="287"/>
      <c r="O60" s="328"/>
      <c r="P60" s="328"/>
      <c r="Q60" s="328"/>
      <c r="R60" s="328"/>
      <c r="S60" s="328"/>
      <c r="T60" s="328"/>
      <c r="U60" s="328"/>
      <c r="V60" s="328"/>
      <c r="W60" s="500"/>
      <c r="X60" s="501"/>
      <c r="Y60" s="501"/>
      <c r="Z60" s="501"/>
      <c r="AA60" s="501"/>
      <c r="AB60" s="501"/>
      <c r="AC60" s="501"/>
      <c r="AD60" s="501"/>
      <c r="AE60" s="501"/>
      <c r="AF60" s="501"/>
      <c r="AG60" s="501"/>
      <c r="AH60" s="501"/>
      <c r="AI60" s="501"/>
      <c r="AJ60" s="501"/>
      <c r="AK60" s="501"/>
      <c r="AL60" s="501"/>
      <c r="AM60" s="501"/>
      <c r="AN60" s="501"/>
      <c r="AO60" s="502"/>
      <c r="AP60" s="91"/>
      <c r="AQ60" s="91"/>
      <c r="AR60" s="91"/>
      <c r="AS60" s="91"/>
      <c r="AT60" s="91"/>
      <c r="AU60" s="91"/>
      <c r="AV60" s="91"/>
      <c r="AW60" s="91"/>
      <c r="AX60" s="91"/>
      <c r="AY60" s="91"/>
      <c r="AZ60" s="91"/>
      <c r="BA60" s="91"/>
      <c r="BB60" s="91"/>
      <c r="BC60" s="91"/>
      <c r="BD60" s="91"/>
      <c r="BE60" s="91"/>
      <c r="BF60" s="91"/>
      <c r="BG60" s="91"/>
      <c r="BH60" s="91"/>
      <c r="BI60" s="454"/>
      <c r="BJ60" s="362"/>
      <c r="BK60" s="362"/>
      <c r="BL60" s="137"/>
      <c r="BM60" s="452"/>
      <c r="BN60" s="452"/>
      <c r="BO60" s="452"/>
      <c r="BP60" s="452"/>
      <c r="BQ60" s="662"/>
      <c r="BR60" s="662"/>
      <c r="BS60" s="669"/>
      <c r="BT60" s="335"/>
      <c r="BU60" s="335"/>
      <c r="BV60" s="335"/>
      <c r="BW60" s="336"/>
      <c r="BX60" s="342"/>
      <c r="BY60" s="343"/>
      <c r="BZ60" s="343"/>
      <c r="CA60" s="344"/>
      <c r="CB60" s="411"/>
      <c r="CC60" s="335"/>
      <c r="CD60" s="335"/>
      <c r="CE60" s="484"/>
      <c r="CF60" s="379"/>
      <c r="CG60" s="677"/>
      <c r="CH60" s="677"/>
      <c r="CI60" s="381"/>
      <c r="CM60" s="25" t="s">
        <v>163</v>
      </c>
      <c r="CN60" s="25" t="s">
        <v>164</v>
      </c>
      <c r="CO60" s="25" t="s">
        <v>64</v>
      </c>
      <c r="CP60" s="25" t="s">
        <v>165</v>
      </c>
      <c r="CQ60" s="25" t="s">
        <v>166</v>
      </c>
      <c r="CR60" s="18"/>
      <c r="CS60" s="18"/>
      <c r="DC60" s="18"/>
      <c r="DD60" s="19"/>
      <c r="DE60" s="19"/>
      <c r="DF60" s="19"/>
      <c r="DG60" s="19"/>
      <c r="DH60" s="19"/>
      <c r="DI60" s="19"/>
      <c r="DJ60" s="19"/>
      <c r="DK60" s="19"/>
    </row>
    <row r="61" spans="5:116" ht="8.1" customHeight="1">
      <c r="E61" s="254"/>
      <c r="F61" s="255"/>
      <c r="G61" s="259"/>
      <c r="H61" s="260"/>
      <c r="I61" s="261"/>
      <c r="J61" s="446"/>
      <c r="K61" s="260"/>
      <c r="L61" s="260"/>
      <c r="M61" s="447"/>
      <c r="N61" s="287"/>
      <c r="O61" s="328"/>
      <c r="P61" s="328"/>
      <c r="Q61" s="328"/>
      <c r="R61" s="328"/>
      <c r="S61" s="328"/>
      <c r="T61" s="328"/>
      <c r="U61" s="328"/>
      <c r="V61" s="328"/>
      <c r="W61" s="500"/>
      <c r="X61" s="501"/>
      <c r="Y61" s="501"/>
      <c r="Z61" s="501"/>
      <c r="AA61" s="501"/>
      <c r="AB61" s="501"/>
      <c r="AC61" s="501"/>
      <c r="AD61" s="501"/>
      <c r="AE61" s="501"/>
      <c r="AF61" s="501"/>
      <c r="AG61" s="501"/>
      <c r="AH61" s="501"/>
      <c r="AI61" s="501"/>
      <c r="AJ61" s="501"/>
      <c r="AK61" s="501"/>
      <c r="AL61" s="501"/>
      <c r="AM61" s="501"/>
      <c r="AN61" s="501"/>
      <c r="AO61" s="502"/>
      <c r="AP61" s="450" t="s">
        <v>208</v>
      </c>
      <c r="AQ61" s="450"/>
      <c r="AR61" s="450"/>
      <c r="AS61" s="450"/>
      <c r="AT61" s="450"/>
      <c r="AU61" s="450"/>
      <c r="AV61" s="450"/>
      <c r="AW61" s="450"/>
      <c r="AX61" s="450"/>
      <c r="AY61" s="450"/>
      <c r="AZ61" s="448"/>
      <c r="BA61" s="448"/>
      <c r="BB61" s="448"/>
      <c r="BC61" s="448"/>
      <c r="BD61" s="448"/>
      <c r="BE61" s="456" t="s">
        <v>117</v>
      </c>
      <c r="BF61" s="456"/>
      <c r="BG61" s="456"/>
      <c r="BH61" s="91"/>
      <c r="BI61" s="430" t="s">
        <v>110</v>
      </c>
      <c r="BJ61" s="459"/>
      <c r="BK61" s="459"/>
      <c r="BL61" s="459"/>
      <c r="BM61" s="459"/>
      <c r="BN61" s="459"/>
      <c r="BO61" s="459"/>
      <c r="BP61" s="459"/>
      <c r="BQ61" s="459"/>
      <c r="BR61" s="459"/>
      <c r="BS61" s="460"/>
      <c r="BT61" s="335"/>
      <c r="BU61" s="335"/>
      <c r="BV61" s="335"/>
      <c r="BW61" s="336"/>
      <c r="BX61" s="342"/>
      <c r="BY61" s="343"/>
      <c r="BZ61" s="343"/>
      <c r="CA61" s="344"/>
      <c r="CB61" s="411"/>
      <c r="CC61" s="335"/>
      <c r="CD61" s="335"/>
      <c r="CE61" s="484"/>
      <c r="CF61" s="379"/>
      <c r="CG61" s="677"/>
      <c r="CH61" s="677"/>
      <c r="CI61" s="381"/>
      <c r="CM61" s="47" t="str">
        <f>IF(AZ43="","",AZ43)</f>
        <v/>
      </c>
      <c r="CN61" s="47" t="str">
        <f>IF(AZ46="","",AZ46)</f>
        <v/>
      </c>
      <c r="CO61" s="47" t="str">
        <f>IF(BM40="","",BM40)</f>
        <v/>
      </c>
      <c r="CP61" s="47" t="str">
        <f>IF(BM43="","",BM43)</f>
        <v/>
      </c>
      <c r="CQ61" s="47" t="str">
        <f>IF(OR(CP61="",CO61=""),"",CP61-CO61)</f>
        <v/>
      </c>
      <c r="CR61" s="18"/>
      <c r="CS61" s="18"/>
      <c r="DC61" s="18"/>
      <c r="DD61" s="19"/>
      <c r="DE61" s="19"/>
      <c r="DF61" s="19"/>
      <c r="DG61" s="19"/>
      <c r="DH61" s="19"/>
      <c r="DI61" s="19"/>
      <c r="DJ61" s="19"/>
      <c r="DK61" s="19"/>
    </row>
    <row r="62" spans="5:116" ht="8.1" customHeight="1">
      <c r="E62" s="254"/>
      <c r="F62" s="255"/>
      <c r="G62" s="259"/>
      <c r="H62" s="260"/>
      <c r="I62" s="261"/>
      <c r="J62" s="446"/>
      <c r="K62" s="260"/>
      <c r="L62" s="260"/>
      <c r="M62" s="447"/>
      <c r="N62" s="287"/>
      <c r="O62" s="328"/>
      <c r="P62" s="328"/>
      <c r="Q62" s="328"/>
      <c r="R62" s="328"/>
      <c r="S62" s="328"/>
      <c r="T62" s="328"/>
      <c r="U62" s="328"/>
      <c r="V62" s="328"/>
      <c r="W62" s="500"/>
      <c r="X62" s="501"/>
      <c r="Y62" s="501"/>
      <c r="Z62" s="501"/>
      <c r="AA62" s="501"/>
      <c r="AB62" s="501"/>
      <c r="AC62" s="501"/>
      <c r="AD62" s="501"/>
      <c r="AE62" s="501"/>
      <c r="AF62" s="501"/>
      <c r="AG62" s="501"/>
      <c r="AH62" s="501"/>
      <c r="AI62" s="501"/>
      <c r="AJ62" s="501"/>
      <c r="AK62" s="501"/>
      <c r="AL62" s="501"/>
      <c r="AM62" s="501"/>
      <c r="AN62" s="501"/>
      <c r="AO62" s="502"/>
      <c r="AP62" s="450"/>
      <c r="AQ62" s="450"/>
      <c r="AR62" s="450"/>
      <c r="AS62" s="450"/>
      <c r="AT62" s="450"/>
      <c r="AU62" s="450"/>
      <c r="AV62" s="450"/>
      <c r="AW62" s="450"/>
      <c r="AX62" s="450"/>
      <c r="AY62" s="450"/>
      <c r="AZ62" s="449"/>
      <c r="BA62" s="449"/>
      <c r="BB62" s="449"/>
      <c r="BC62" s="449"/>
      <c r="BD62" s="449"/>
      <c r="BE62" s="456"/>
      <c r="BF62" s="456"/>
      <c r="BG62" s="456"/>
      <c r="BH62" s="91"/>
      <c r="BI62" s="430"/>
      <c r="BJ62" s="459"/>
      <c r="BK62" s="459"/>
      <c r="BL62" s="459"/>
      <c r="BM62" s="459"/>
      <c r="BN62" s="459"/>
      <c r="BO62" s="459"/>
      <c r="BP62" s="459"/>
      <c r="BQ62" s="459"/>
      <c r="BR62" s="459"/>
      <c r="BS62" s="460"/>
      <c r="BT62" s="335"/>
      <c r="BU62" s="335"/>
      <c r="BV62" s="335"/>
      <c r="BW62" s="336"/>
      <c r="BX62" s="342"/>
      <c r="BY62" s="343"/>
      <c r="BZ62" s="343"/>
      <c r="CA62" s="344"/>
      <c r="CB62" s="411"/>
      <c r="CC62" s="335"/>
      <c r="CD62" s="335"/>
      <c r="CE62" s="484"/>
      <c r="CF62" s="379"/>
      <c r="CG62" s="677"/>
      <c r="CH62" s="677"/>
      <c r="CI62" s="381"/>
      <c r="CM62" s="25" t="s">
        <v>167</v>
      </c>
      <c r="CN62" s="29"/>
      <c r="CO62" s="29"/>
      <c r="CP62" s="29"/>
      <c r="CQ62" s="29"/>
      <c r="DC62" s="18"/>
      <c r="DD62" s="45"/>
      <c r="DE62" s="45"/>
      <c r="DF62" s="45"/>
      <c r="DG62" s="45"/>
      <c r="DH62" s="45"/>
      <c r="DI62" s="45"/>
      <c r="DJ62" s="45"/>
      <c r="DK62" s="45"/>
    </row>
    <row r="63" spans="5:116" ht="8.1" customHeight="1">
      <c r="E63" s="254"/>
      <c r="F63" s="255"/>
      <c r="G63" s="259"/>
      <c r="H63" s="260"/>
      <c r="I63" s="261"/>
      <c r="J63" s="446"/>
      <c r="K63" s="260"/>
      <c r="L63" s="260"/>
      <c r="M63" s="447"/>
      <c r="N63" s="287"/>
      <c r="O63" s="328"/>
      <c r="P63" s="328"/>
      <c r="Q63" s="328"/>
      <c r="R63" s="328"/>
      <c r="S63" s="328"/>
      <c r="T63" s="328"/>
      <c r="U63" s="328"/>
      <c r="V63" s="328"/>
      <c r="W63" s="500"/>
      <c r="X63" s="501"/>
      <c r="Y63" s="501"/>
      <c r="Z63" s="501"/>
      <c r="AA63" s="501"/>
      <c r="AB63" s="501"/>
      <c r="AC63" s="501"/>
      <c r="AD63" s="501"/>
      <c r="AE63" s="501"/>
      <c r="AF63" s="501"/>
      <c r="AG63" s="501"/>
      <c r="AH63" s="501"/>
      <c r="AI63" s="501"/>
      <c r="AJ63" s="501"/>
      <c r="AK63" s="501"/>
      <c r="AL63" s="501"/>
      <c r="AM63" s="501"/>
      <c r="AN63" s="501"/>
      <c r="AO63" s="502"/>
      <c r="AP63" s="91"/>
      <c r="AQ63" s="91"/>
      <c r="AR63" s="91"/>
      <c r="AS63" s="91"/>
      <c r="AT63" s="91"/>
      <c r="AU63" s="91"/>
      <c r="AV63" s="91"/>
      <c r="AW63" s="91"/>
      <c r="AX63" s="91"/>
      <c r="AY63" s="91"/>
      <c r="AZ63" s="91"/>
      <c r="BA63" s="91"/>
      <c r="BB63" s="91"/>
      <c r="BC63" s="91"/>
      <c r="BD63" s="91"/>
      <c r="BE63" s="91"/>
      <c r="BF63" s="91"/>
      <c r="BG63" s="91"/>
      <c r="BH63" s="91"/>
      <c r="BI63" s="454" t="s">
        <v>73</v>
      </c>
      <c r="BJ63" s="362"/>
      <c r="BK63" s="362"/>
      <c r="BL63" s="146"/>
      <c r="BM63" s="457" t="str">
        <f>IF(OR(BM51="",BM57=""),"",BM57-BM51)</f>
        <v/>
      </c>
      <c r="BN63" s="457"/>
      <c r="BO63" s="457"/>
      <c r="BP63" s="457"/>
      <c r="BQ63" s="662" t="s">
        <v>111</v>
      </c>
      <c r="BR63" s="662"/>
      <c r="BS63" s="669"/>
      <c r="BT63" s="335"/>
      <c r="BU63" s="335"/>
      <c r="BV63" s="335"/>
      <c r="BW63" s="336"/>
      <c r="BX63" s="342"/>
      <c r="BY63" s="343"/>
      <c r="BZ63" s="343"/>
      <c r="CA63" s="344"/>
      <c r="CB63" s="411"/>
      <c r="CC63" s="335"/>
      <c r="CD63" s="335"/>
      <c r="CE63" s="484"/>
      <c r="CF63" s="379"/>
      <c r="CG63" s="677"/>
      <c r="CH63" s="677"/>
      <c r="CI63" s="381"/>
      <c r="CM63" s="25" t="str">
        <f>IF(CQ61="","",IF(CP61&gt;(CM61-CQ61),"×","〇"))</f>
        <v/>
      </c>
      <c r="CN63" s="29"/>
      <c r="CO63" s="29"/>
      <c r="CP63" s="29"/>
      <c r="CQ63" s="29"/>
      <c r="DC63" s="18"/>
      <c r="DD63" s="44" t="s">
        <v>135</v>
      </c>
      <c r="DE63" s="44" t="s">
        <v>90</v>
      </c>
      <c r="DF63" s="44" t="s">
        <v>96</v>
      </c>
      <c r="DG63" s="44" t="s">
        <v>138</v>
      </c>
      <c r="DH63" s="44" t="s">
        <v>92</v>
      </c>
      <c r="DI63" s="44" t="s">
        <v>14</v>
      </c>
      <c r="DJ63" s="44"/>
      <c r="DK63" s="44"/>
      <c r="DL63" s="15"/>
    </row>
    <row r="64" spans="5:116" ht="8.1" customHeight="1">
      <c r="E64" s="254"/>
      <c r="F64" s="255"/>
      <c r="G64" s="259"/>
      <c r="H64" s="260"/>
      <c r="I64" s="261"/>
      <c r="J64" s="446"/>
      <c r="K64" s="260"/>
      <c r="L64" s="260"/>
      <c r="M64" s="447"/>
      <c r="N64" s="287"/>
      <c r="O64" s="328"/>
      <c r="P64" s="328"/>
      <c r="Q64" s="328"/>
      <c r="R64" s="328"/>
      <c r="S64" s="328"/>
      <c r="T64" s="328"/>
      <c r="U64" s="328"/>
      <c r="V64" s="328"/>
      <c r="W64" s="500"/>
      <c r="X64" s="501"/>
      <c r="Y64" s="501"/>
      <c r="Z64" s="501"/>
      <c r="AA64" s="501"/>
      <c r="AB64" s="501"/>
      <c r="AC64" s="501"/>
      <c r="AD64" s="501"/>
      <c r="AE64" s="501"/>
      <c r="AF64" s="501"/>
      <c r="AG64" s="501"/>
      <c r="AH64" s="501"/>
      <c r="AI64" s="501"/>
      <c r="AJ64" s="501"/>
      <c r="AK64" s="501"/>
      <c r="AL64" s="501"/>
      <c r="AM64" s="501"/>
      <c r="AN64" s="501"/>
      <c r="AO64" s="502"/>
      <c r="AP64" s="450" t="s">
        <v>209</v>
      </c>
      <c r="AQ64" s="450"/>
      <c r="AR64" s="450"/>
      <c r="AS64" s="450"/>
      <c r="AT64" s="450"/>
      <c r="AU64" s="450"/>
      <c r="AV64" s="450"/>
      <c r="AW64" s="450"/>
      <c r="AX64" s="450"/>
      <c r="AY64" s="450"/>
      <c r="AZ64" s="448"/>
      <c r="BA64" s="448"/>
      <c r="BB64" s="448"/>
      <c r="BC64" s="448"/>
      <c r="BD64" s="448"/>
      <c r="BE64" s="456" t="s">
        <v>117</v>
      </c>
      <c r="BF64" s="456"/>
      <c r="BG64" s="456"/>
      <c r="BH64" s="182"/>
      <c r="BI64" s="454"/>
      <c r="BJ64" s="362"/>
      <c r="BK64" s="362"/>
      <c r="BL64" s="137"/>
      <c r="BM64" s="458"/>
      <c r="BN64" s="458"/>
      <c r="BO64" s="458"/>
      <c r="BP64" s="458"/>
      <c r="BQ64" s="662"/>
      <c r="BR64" s="662"/>
      <c r="BS64" s="669"/>
      <c r="BT64" s="335"/>
      <c r="BU64" s="335"/>
      <c r="BV64" s="335"/>
      <c r="BW64" s="336"/>
      <c r="BX64" s="342"/>
      <c r="BY64" s="343"/>
      <c r="BZ64" s="343"/>
      <c r="CA64" s="344"/>
      <c r="CB64" s="411"/>
      <c r="CC64" s="335"/>
      <c r="CD64" s="335"/>
      <c r="CE64" s="484"/>
      <c r="CF64" s="379"/>
      <c r="CG64" s="677"/>
      <c r="CH64" s="677"/>
      <c r="CI64" s="381"/>
      <c r="CM64" s="25" t="s">
        <v>168</v>
      </c>
      <c r="CN64" s="29"/>
      <c r="CO64" s="29"/>
      <c r="CP64" s="29"/>
      <c r="CQ64" s="29"/>
      <c r="DC64" s="18"/>
      <c r="DD64" s="43" t="str">
        <f>BC5</f>
        <v>DBN-2A</v>
      </c>
      <c r="DE64" s="43" t="str">
        <f>AQ8</f>
        <v>積載</v>
      </c>
      <c r="DF64" s="43" t="str">
        <f>AQ10</f>
        <v>速度</v>
      </c>
      <c r="DG64" s="43" t="str">
        <f>AQ12</f>
        <v>5.2T</v>
      </c>
      <c r="DH64" s="43"/>
      <c r="DI64" s="43" t="e" cm="1">
        <f t="array" ref="DI64">INDEX(DD23:DJ59,MATCH(DD64&amp;DE64&amp;DF64&amp;DG64,DD23:DD59&amp;DE23:DE59&amp;DF23:DF59&amp;DG23:DG59,0),6)</f>
        <v>#N/A</v>
      </c>
      <c r="DJ64" s="43"/>
      <c r="DK64" s="43" t="e" cm="1">
        <f t="array" ref="DK64">INDEX(DD23:DL59,MATCH(DD64&amp;DE64&amp;DF64&amp;DG64,DD23:DD59&amp;DE23:DE59&amp;DF23:DF59&amp;DG23:DG59,0),8)</f>
        <v>#N/A</v>
      </c>
      <c r="DL64" s="43" t="e" cm="1">
        <f t="array" ref="DL64">INDEX(DD23:DL59,MATCH(DD64&amp;DE64&amp;DF64&amp;DG64,DD23:DD59&amp;DE23:DE59&amp;DF23:DF59&amp;DG23:DG59,0),9)</f>
        <v>#N/A</v>
      </c>
    </row>
    <row r="65" spans="5:115" ht="8.1" customHeight="1">
      <c r="E65" s="254"/>
      <c r="F65" s="255"/>
      <c r="G65" s="259"/>
      <c r="H65" s="260"/>
      <c r="I65" s="261"/>
      <c r="J65" s="446"/>
      <c r="K65" s="260"/>
      <c r="L65" s="260"/>
      <c r="M65" s="447"/>
      <c r="N65" s="287"/>
      <c r="O65" s="328"/>
      <c r="P65" s="328"/>
      <c r="Q65" s="328"/>
      <c r="R65" s="328"/>
      <c r="S65" s="328"/>
      <c r="T65" s="328"/>
      <c r="U65" s="328"/>
      <c r="V65" s="328"/>
      <c r="W65" s="500"/>
      <c r="X65" s="501"/>
      <c r="Y65" s="501"/>
      <c r="Z65" s="501"/>
      <c r="AA65" s="501"/>
      <c r="AB65" s="501"/>
      <c r="AC65" s="501"/>
      <c r="AD65" s="501"/>
      <c r="AE65" s="501"/>
      <c r="AF65" s="501"/>
      <c r="AG65" s="501"/>
      <c r="AH65" s="501"/>
      <c r="AI65" s="501"/>
      <c r="AJ65" s="501"/>
      <c r="AK65" s="501"/>
      <c r="AL65" s="501"/>
      <c r="AM65" s="501"/>
      <c r="AN65" s="501"/>
      <c r="AO65" s="502"/>
      <c r="AP65" s="450"/>
      <c r="AQ65" s="450"/>
      <c r="AR65" s="450"/>
      <c r="AS65" s="450"/>
      <c r="AT65" s="450"/>
      <c r="AU65" s="450"/>
      <c r="AV65" s="450"/>
      <c r="AW65" s="450"/>
      <c r="AX65" s="450"/>
      <c r="AY65" s="450"/>
      <c r="AZ65" s="449"/>
      <c r="BA65" s="449"/>
      <c r="BB65" s="449"/>
      <c r="BC65" s="449"/>
      <c r="BD65" s="449"/>
      <c r="BE65" s="456"/>
      <c r="BF65" s="456"/>
      <c r="BG65" s="456"/>
      <c r="BH65" s="182"/>
      <c r="BI65" s="454" t="s">
        <v>74</v>
      </c>
      <c r="BJ65" s="362"/>
      <c r="BK65" s="362"/>
      <c r="BL65" s="146"/>
      <c r="BM65" s="457" t="str">
        <f>IF(OR(BM53="",BM59=""),"",BM59-BM53)</f>
        <v/>
      </c>
      <c r="BN65" s="457"/>
      <c r="BO65" s="457"/>
      <c r="BP65" s="457"/>
      <c r="BQ65" s="662" t="s">
        <v>111</v>
      </c>
      <c r="BR65" s="662"/>
      <c r="BS65" s="669"/>
      <c r="BT65" s="335"/>
      <c r="BU65" s="335"/>
      <c r="BV65" s="335"/>
      <c r="BW65" s="336"/>
      <c r="BX65" s="342"/>
      <c r="BY65" s="343"/>
      <c r="BZ65" s="343"/>
      <c r="CA65" s="344"/>
      <c r="CB65" s="411"/>
      <c r="CC65" s="335"/>
      <c r="CD65" s="335"/>
      <c r="CE65" s="484"/>
      <c r="CF65" s="379"/>
      <c r="CG65" s="677"/>
      <c r="CH65" s="677"/>
      <c r="CI65" s="381"/>
      <c r="CM65" s="25" t="str">
        <f>IF(OR(CP61="",CQ61=""),"",IF(OR(CM61&lt;CP61,CN61&lt;CQ61),"×","〇"))</f>
        <v/>
      </c>
      <c r="CN65" s="29"/>
      <c r="CO65" s="29"/>
      <c r="CP65" s="29"/>
      <c r="CQ65" s="29"/>
      <c r="DD65" s="46"/>
      <c r="DE65" s="46"/>
      <c r="DF65" s="46"/>
      <c r="DG65" s="46"/>
      <c r="DH65" s="46"/>
      <c r="DI65" s="46"/>
      <c r="DJ65" s="46"/>
      <c r="DK65" s="46"/>
    </row>
    <row r="66" spans="5:115" ht="8.1" customHeight="1">
      <c r="E66" s="254"/>
      <c r="F66" s="255"/>
      <c r="G66" s="259"/>
      <c r="H66" s="260"/>
      <c r="I66" s="261"/>
      <c r="J66" s="446"/>
      <c r="K66" s="260"/>
      <c r="L66" s="260"/>
      <c r="M66" s="447"/>
      <c r="N66" s="287"/>
      <c r="O66" s="328"/>
      <c r="P66" s="328"/>
      <c r="Q66" s="328"/>
      <c r="R66" s="328"/>
      <c r="S66" s="328"/>
      <c r="T66" s="328"/>
      <c r="U66" s="328"/>
      <c r="V66" s="328"/>
      <c r="W66" s="500"/>
      <c r="X66" s="501"/>
      <c r="Y66" s="501"/>
      <c r="Z66" s="501"/>
      <c r="AA66" s="501"/>
      <c r="AB66" s="501"/>
      <c r="AC66" s="501"/>
      <c r="AD66" s="501"/>
      <c r="AE66" s="501"/>
      <c r="AF66" s="501"/>
      <c r="AG66" s="501"/>
      <c r="AH66" s="501"/>
      <c r="AI66" s="501"/>
      <c r="AJ66" s="501"/>
      <c r="AK66" s="501"/>
      <c r="AL66" s="501"/>
      <c r="AM66" s="501"/>
      <c r="AN66" s="501"/>
      <c r="AO66" s="502"/>
      <c r="AP66" s="138"/>
      <c r="AQ66" s="138"/>
      <c r="AR66" s="138"/>
      <c r="AS66" s="138"/>
      <c r="AT66" s="138"/>
      <c r="AU66" s="138"/>
      <c r="AV66" s="138"/>
      <c r="AW66" s="138"/>
      <c r="AX66" s="138"/>
      <c r="AY66" s="138"/>
      <c r="AZ66" s="139"/>
      <c r="BA66" s="139"/>
      <c r="BB66" s="139"/>
      <c r="BC66" s="139"/>
      <c r="BD66" s="139"/>
      <c r="BE66" s="140"/>
      <c r="BF66" s="140"/>
      <c r="BG66" s="140"/>
      <c r="BH66" s="182"/>
      <c r="BI66" s="454"/>
      <c r="BJ66" s="362"/>
      <c r="BK66" s="362"/>
      <c r="BL66" s="137"/>
      <c r="BM66" s="458"/>
      <c r="BN66" s="458"/>
      <c r="BO66" s="458"/>
      <c r="BP66" s="458"/>
      <c r="BQ66" s="662"/>
      <c r="BR66" s="662"/>
      <c r="BS66" s="669"/>
      <c r="BT66" s="335"/>
      <c r="BU66" s="335"/>
      <c r="BV66" s="335"/>
      <c r="BW66" s="336"/>
      <c r="BX66" s="342"/>
      <c r="BY66" s="343"/>
      <c r="BZ66" s="343"/>
      <c r="CA66" s="344"/>
      <c r="CB66" s="411"/>
      <c r="CC66" s="335"/>
      <c r="CD66" s="335"/>
      <c r="CE66" s="484"/>
      <c r="CF66" s="379"/>
      <c r="CG66" s="677"/>
      <c r="CH66" s="677"/>
      <c r="CI66" s="381"/>
      <c r="CJ66" s="8"/>
      <c r="CK66" s="20"/>
      <c r="CL66" s="20"/>
      <c r="CM66" s="20"/>
      <c r="DD66" s="19"/>
      <c r="DE66" s="19"/>
      <c r="DF66" s="19"/>
      <c r="DG66" s="19"/>
      <c r="DH66" s="19"/>
      <c r="DI66" s="19"/>
      <c r="DJ66" s="19"/>
      <c r="DK66" s="19"/>
    </row>
    <row r="67" spans="5:115" ht="8.1" customHeight="1">
      <c r="E67" s="254"/>
      <c r="F67" s="255"/>
      <c r="G67" s="259"/>
      <c r="H67" s="260"/>
      <c r="I67" s="261"/>
      <c r="J67" s="446"/>
      <c r="K67" s="260"/>
      <c r="L67" s="260"/>
      <c r="M67" s="447"/>
      <c r="N67" s="329"/>
      <c r="O67" s="330"/>
      <c r="P67" s="330"/>
      <c r="Q67" s="330"/>
      <c r="R67" s="330"/>
      <c r="S67" s="330"/>
      <c r="T67" s="330"/>
      <c r="U67" s="330"/>
      <c r="V67" s="330"/>
      <c r="W67" s="504"/>
      <c r="X67" s="505"/>
      <c r="Y67" s="505"/>
      <c r="Z67" s="505"/>
      <c r="AA67" s="505"/>
      <c r="AB67" s="505"/>
      <c r="AC67" s="505"/>
      <c r="AD67" s="505"/>
      <c r="AE67" s="505"/>
      <c r="AF67" s="505"/>
      <c r="AG67" s="505"/>
      <c r="AH67" s="505"/>
      <c r="AI67" s="505"/>
      <c r="AJ67" s="505"/>
      <c r="AK67" s="505"/>
      <c r="AL67" s="505"/>
      <c r="AM67" s="505"/>
      <c r="AN67" s="505"/>
      <c r="AO67" s="506"/>
      <c r="AP67" s="181"/>
      <c r="AQ67" s="181"/>
      <c r="AR67" s="181"/>
      <c r="AS67" s="181"/>
      <c r="AT67" s="181"/>
      <c r="AU67" s="181"/>
      <c r="AV67" s="181"/>
      <c r="AW67" s="181"/>
      <c r="AX67" s="181"/>
      <c r="AY67" s="181"/>
      <c r="AZ67" s="181"/>
      <c r="BA67" s="181"/>
      <c r="BB67" s="181"/>
      <c r="BC67" s="181"/>
      <c r="BD67" s="181"/>
      <c r="BE67" s="181"/>
      <c r="BF67" s="181"/>
      <c r="BG67" s="181"/>
      <c r="BH67" s="184"/>
      <c r="BI67" s="141"/>
      <c r="BJ67" s="133"/>
      <c r="BK67" s="133"/>
      <c r="BL67" s="137"/>
      <c r="BM67" s="142"/>
      <c r="BN67" s="142"/>
      <c r="BO67" s="142"/>
      <c r="BP67" s="142"/>
      <c r="BQ67" s="137"/>
      <c r="BR67" s="137"/>
      <c r="BS67" s="143"/>
      <c r="BT67" s="338"/>
      <c r="BU67" s="338"/>
      <c r="BV67" s="338"/>
      <c r="BW67" s="339"/>
      <c r="BX67" s="345"/>
      <c r="BY67" s="223"/>
      <c r="BZ67" s="223"/>
      <c r="CA67" s="346"/>
      <c r="CB67" s="482"/>
      <c r="CC67" s="338"/>
      <c r="CD67" s="338"/>
      <c r="CE67" s="485"/>
      <c r="CF67" s="395"/>
      <c r="CG67" s="396"/>
      <c r="CH67" s="396"/>
      <c r="CI67" s="397"/>
      <c r="CJ67" s="8"/>
      <c r="CK67" s="20"/>
      <c r="CL67" s="20"/>
      <c r="CM67" s="20"/>
      <c r="DD67" s="19"/>
      <c r="DE67" s="19"/>
      <c r="DF67" s="19"/>
      <c r="DG67" s="19"/>
      <c r="DH67" s="19"/>
      <c r="DI67" s="19"/>
      <c r="DJ67" s="19"/>
      <c r="DK67" s="19"/>
    </row>
    <row r="68" spans="5:115" ht="8.1" customHeight="1">
      <c r="E68" s="254"/>
      <c r="F68" s="255"/>
      <c r="G68" s="259"/>
      <c r="H68" s="260"/>
      <c r="I68" s="261"/>
      <c r="J68" s="446"/>
      <c r="K68" s="260"/>
      <c r="L68" s="260"/>
      <c r="M68" s="447"/>
      <c r="N68" s="284" t="s">
        <v>28</v>
      </c>
      <c r="O68" s="285"/>
      <c r="P68" s="285"/>
      <c r="Q68" s="285"/>
      <c r="R68" s="285"/>
      <c r="S68" s="285"/>
      <c r="T68" s="285"/>
      <c r="U68" s="285"/>
      <c r="V68" s="286"/>
      <c r="W68" s="287" t="s">
        <v>238</v>
      </c>
      <c r="X68" s="328"/>
      <c r="Y68" s="328"/>
      <c r="Z68" s="328"/>
      <c r="AA68" s="328"/>
      <c r="AB68" s="328"/>
      <c r="AC68" s="328"/>
      <c r="AD68" s="328"/>
      <c r="AE68" s="328"/>
      <c r="AF68" s="328"/>
      <c r="AG68" s="328"/>
      <c r="AH68" s="328"/>
      <c r="AI68" s="328"/>
      <c r="AJ68" s="328"/>
      <c r="AK68" s="328"/>
      <c r="AL68" s="328"/>
      <c r="AM68" s="328"/>
      <c r="AN68" s="328"/>
      <c r="AO68" s="289"/>
      <c r="AP68" s="144"/>
      <c r="AQ68" s="135"/>
      <c r="AR68" s="135"/>
      <c r="AS68" s="135"/>
      <c r="AT68" s="135"/>
      <c r="AU68" s="135"/>
      <c r="AV68" s="135"/>
      <c r="AW68" s="135"/>
      <c r="AX68" s="135"/>
      <c r="AY68" s="135"/>
      <c r="AZ68" s="135"/>
      <c r="BA68" s="135"/>
      <c r="BB68" s="135"/>
      <c r="BC68" s="135"/>
      <c r="BD68" s="135"/>
      <c r="BE68" s="135"/>
      <c r="BF68" s="135"/>
      <c r="BG68" s="135"/>
      <c r="BH68" s="136"/>
      <c r="BI68" s="430" t="s">
        <v>116</v>
      </c>
      <c r="BJ68" s="459"/>
      <c r="BK68" s="459"/>
      <c r="BL68" s="459"/>
      <c r="BM68" s="459"/>
      <c r="BN68" s="459"/>
      <c r="BO68" s="459"/>
      <c r="BP68" s="459"/>
      <c r="BQ68" s="459"/>
      <c r="BR68" s="459"/>
      <c r="BS68" s="460"/>
      <c r="BT68" s="332" t="str">
        <f>IF(AND(CP90="〇",CQ90="〇"),"〇","")</f>
        <v/>
      </c>
      <c r="BU68" s="332"/>
      <c r="BV68" s="332"/>
      <c r="BW68" s="333"/>
      <c r="BX68" s="340" t="str">
        <f>IF(AND(CP90="×",CQ90="〇"),"〇","")</f>
        <v/>
      </c>
      <c r="BY68" s="220"/>
      <c r="BZ68" s="220"/>
      <c r="CA68" s="341"/>
      <c r="CB68" s="424" t="str">
        <f>IF(CQ90="×","〇","")</f>
        <v/>
      </c>
      <c r="CC68" s="332"/>
      <c r="CD68" s="332"/>
      <c r="CE68" s="483"/>
      <c r="CF68" s="376" t="s">
        <v>173</v>
      </c>
      <c r="CG68" s="377"/>
      <c r="CH68" s="377"/>
      <c r="CI68" s="378"/>
      <c r="CJ68" s="13"/>
      <c r="CK68" s="21"/>
      <c r="CL68" s="21"/>
      <c r="CM68" s="48" t="s">
        <v>169</v>
      </c>
      <c r="CN68" s="50" t="s">
        <v>170</v>
      </c>
      <c r="CO68" s="53"/>
      <c r="CP68" s="52"/>
      <c r="CQ68" s="52"/>
      <c r="DD68" s="19"/>
      <c r="DE68" s="19"/>
      <c r="DF68" s="19"/>
      <c r="DG68" s="19"/>
      <c r="DH68" s="19"/>
      <c r="DI68" s="19"/>
      <c r="DJ68" s="19"/>
      <c r="DK68" s="19"/>
    </row>
    <row r="69" spans="5:115" ht="8.1" customHeight="1">
      <c r="E69" s="254"/>
      <c r="F69" s="255"/>
      <c r="G69" s="259"/>
      <c r="H69" s="260"/>
      <c r="I69" s="261"/>
      <c r="J69" s="446"/>
      <c r="K69" s="260"/>
      <c r="L69" s="260"/>
      <c r="M69" s="447"/>
      <c r="N69" s="287"/>
      <c r="O69" s="328"/>
      <c r="P69" s="328"/>
      <c r="Q69" s="328"/>
      <c r="R69" s="328"/>
      <c r="S69" s="328"/>
      <c r="T69" s="328"/>
      <c r="U69" s="328"/>
      <c r="V69" s="289"/>
      <c r="W69" s="287"/>
      <c r="X69" s="328"/>
      <c r="Y69" s="328"/>
      <c r="Z69" s="328"/>
      <c r="AA69" s="328"/>
      <c r="AB69" s="328"/>
      <c r="AC69" s="328"/>
      <c r="AD69" s="328"/>
      <c r="AE69" s="328"/>
      <c r="AF69" s="328"/>
      <c r="AG69" s="328"/>
      <c r="AH69" s="328"/>
      <c r="AI69" s="328"/>
      <c r="AJ69" s="328"/>
      <c r="AK69" s="328"/>
      <c r="AL69" s="328"/>
      <c r="AM69" s="328"/>
      <c r="AN69" s="328"/>
      <c r="AO69" s="289"/>
      <c r="AP69" s="292" t="s">
        <v>70</v>
      </c>
      <c r="AQ69" s="453"/>
      <c r="AR69" s="453"/>
      <c r="AS69" s="453"/>
      <c r="AT69" s="453"/>
      <c r="AU69" s="453"/>
      <c r="AV69" s="453"/>
      <c r="AW69" s="453"/>
      <c r="AX69" s="453"/>
      <c r="AY69" s="453"/>
      <c r="AZ69" s="453"/>
      <c r="BA69" s="453"/>
      <c r="BB69" s="453"/>
      <c r="BC69" s="453"/>
      <c r="BD69" s="453"/>
      <c r="BE69" s="453"/>
      <c r="BF69" s="453"/>
      <c r="BG69" s="453"/>
      <c r="BH69" s="401"/>
      <c r="BI69" s="430"/>
      <c r="BJ69" s="459"/>
      <c r="BK69" s="459"/>
      <c r="BL69" s="459"/>
      <c r="BM69" s="459"/>
      <c r="BN69" s="459"/>
      <c r="BO69" s="459"/>
      <c r="BP69" s="459"/>
      <c r="BQ69" s="459"/>
      <c r="BR69" s="459"/>
      <c r="BS69" s="460"/>
      <c r="BT69" s="335"/>
      <c r="BU69" s="335"/>
      <c r="BV69" s="335"/>
      <c r="BW69" s="336"/>
      <c r="BX69" s="342"/>
      <c r="BY69" s="343"/>
      <c r="BZ69" s="343"/>
      <c r="CA69" s="344"/>
      <c r="CB69" s="411"/>
      <c r="CC69" s="335"/>
      <c r="CD69" s="335"/>
      <c r="CE69" s="484"/>
      <c r="CF69" s="379"/>
      <c r="CG69" s="677"/>
      <c r="CH69" s="677"/>
      <c r="CI69" s="381"/>
      <c r="CJ69" s="13"/>
      <c r="CK69" s="21"/>
      <c r="CL69" s="21"/>
      <c r="CM69" s="49">
        <f>AZ61</f>
        <v>0</v>
      </c>
      <c r="CN69" s="47">
        <f>AZ64</f>
        <v>0</v>
      </c>
      <c r="CO69" s="53"/>
      <c r="CP69" s="52"/>
      <c r="CQ69" s="52"/>
      <c r="DD69" s="19"/>
      <c r="DE69" s="19"/>
      <c r="DF69" s="19"/>
      <c r="DG69" s="19"/>
      <c r="DH69" s="19"/>
      <c r="DI69" s="19"/>
      <c r="DJ69" s="19"/>
      <c r="DK69" s="19"/>
    </row>
    <row r="70" spans="5:115" ht="8.1" customHeight="1">
      <c r="E70" s="254"/>
      <c r="F70" s="255"/>
      <c r="G70" s="259"/>
      <c r="H70" s="260"/>
      <c r="I70" s="261"/>
      <c r="J70" s="446"/>
      <c r="K70" s="260"/>
      <c r="L70" s="260"/>
      <c r="M70" s="447"/>
      <c r="N70" s="287"/>
      <c r="O70" s="328"/>
      <c r="P70" s="328"/>
      <c r="Q70" s="328"/>
      <c r="R70" s="328"/>
      <c r="S70" s="328"/>
      <c r="T70" s="328"/>
      <c r="U70" s="328"/>
      <c r="V70" s="289"/>
      <c r="W70" s="287"/>
      <c r="X70" s="328"/>
      <c r="Y70" s="328"/>
      <c r="Z70" s="328"/>
      <c r="AA70" s="328"/>
      <c r="AB70" s="328"/>
      <c r="AC70" s="328"/>
      <c r="AD70" s="328"/>
      <c r="AE70" s="328"/>
      <c r="AF70" s="328"/>
      <c r="AG70" s="328"/>
      <c r="AH70" s="328"/>
      <c r="AI70" s="328"/>
      <c r="AJ70" s="328"/>
      <c r="AK70" s="328"/>
      <c r="AL70" s="328"/>
      <c r="AM70" s="328"/>
      <c r="AN70" s="328"/>
      <c r="AO70" s="289"/>
      <c r="AP70" s="292"/>
      <c r="AQ70" s="453"/>
      <c r="AR70" s="453"/>
      <c r="AS70" s="453"/>
      <c r="AT70" s="453"/>
      <c r="AU70" s="453"/>
      <c r="AV70" s="453"/>
      <c r="AW70" s="453"/>
      <c r="AX70" s="453"/>
      <c r="AY70" s="453"/>
      <c r="AZ70" s="453"/>
      <c r="BA70" s="453"/>
      <c r="BB70" s="453"/>
      <c r="BC70" s="453"/>
      <c r="BD70" s="453"/>
      <c r="BE70" s="453"/>
      <c r="BF70" s="453"/>
      <c r="BG70" s="453"/>
      <c r="BH70" s="401"/>
      <c r="BI70" s="454" t="s">
        <v>234</v>
      </c>
      <c r="BJ70" s="362"/>
      <c r="BK70" s="362"/>
      <c r="BL70" s="146"/>
      <c r="BM70" s="451"/>
      <c r="BN70" s="451"/>
      <c r="BO70" s="451"/>
      <c r="BP70" s="451"/>
      <c r="BQ70" s="662" t="s">
        <v>115</v>
      </c>
      <c r="BR70" s="662"/>
      <c r="BS70" s="669"/>
      <c r="BT70" s="335"/>
      <c r="BU70" s="335"/>
      <c r="BV70" s="335"/>
      <c r="BW70" s="336"/>
      <c r="BX70" s="342"/>
      <c r="BY70" s="343"/>
      <c r="BZ70" s="343"/>
      <c r="CA70" s="344"/>
      <c r="CB70" s="411"/>
      <c r="CC70" s="335"/>
      <c r="CD70" s="335"/>
      <c r="CE70" s="484"/>
      <c r="CF70" s="379"/>
      <c r="CG70" s="677"/>
      <c r="CH70" s="677"/>
      <c r="CI70" s="381"/>
      <c r="CJ70" s="13"/>
      <c r="CK70" s="21"/>
      <c r="CL70" s="21"/>
      <c r="CM70" s="56" t="s">
        <v>171</v>
      </c>
      <c r="CN70" s="54"/>
      <c r="CO70" s="55"/>
      <c r="CP70" s="55"/>
      <c r="CQ70" s="55"/>
      <c r="DD70" s="19"/>
      <c r="DE70" s="19"/>
      <c r="DF70" s="19"/>
      <c r="DG70" s="19"/>
      <c r="DH70" s="19"/>
      <c r="DI70" s="19"/>
      <c r="DJ70" s="19"/>
      <c r="DK70" s="19"/>
    </row>
    <row r="71" spans="5:115" ht="8.1" customHeight="1">
      <c r="E71" s="254"/>
      <c r="F71" s="255"/>
      <c r="G71" s="259"/>
      <c r="H71" s="260"/>
      <c r="I71" s="261"/>
      <c r="J71" s="446"/>
      <c r="K71" s="260"/>
      <c r="L71" s="260"/>
      <c r="M71" s="447"/>
      <c r="N71" s="287"/>
      <c r="O71" s="328"/>
      <c r="P71" s="328"/>
      <c r="Q71" s="328"/>
      <c r="R71" s="328"/>
      <c r="S71" s="328"/>
      <c r="T71" s="328"/>
      <c r="U71" s="328"/>
      <c r="V71" s="289"/>
      <c r="W71" s="287"/>
      <c r="X71" s="328"/>
      <c r="Y71" s="328"/>
      <c r="Z71" s="328"/>
      <c r="AA71" s="328"/>
      <c r="AB71" s="328"/>
      <c r="AC71" s="328"/>
      <c r="AD71" s="328"/>
      <c r="AE71" s="328"/>
      <c r="AF71" s="328"/>
      <c r="AG71" s="328"/>
      <c r="AH71" s="328"/>
      <c r="AI71" s="328"/>
      <c r="AJ71" s="328"/>
      <c r="AK71" s="328"/>
      <c r="AL71" s="328"/>
      <c r="AM71" s="328"/>
      <c r="AN71" s="328"/>
      <c r="AO71" s="289"/>
      <c r="AP71" s="292"/>
      <c r="AQ71" s="453"/>
      <c r="AR71" s="453"/>
      <c r="AS71" s="453"/>
      <c r="AT71" s="453"/>
      <c r="AU71" s="453"/>
      <c r="AV71" s="453"/>
      <c r="AW71" s="453"/>
      <c r="AX71" s="453"/>
      <c r="AY71" s="453"/>
      <c r="AZ71" s="453"/>
      <c r="BA71" s="453"/>
      <c r="BB71" s="453"/>
      <c r="BC71" s="453"/>
      <c r="BD71" s="453"/>
      <c r="BE71" s="453"/>
      <c r="BF71" s="453"/>
      <c r="BG71" s="453"/>
      <c r="BH71" s="401"/>
      <c r="BI71" s="454"/>
      <c r="BJ71" s="362"/>
      <c r="BK71" s="362"/>
      <c r="BL71" s="137"/>
      <c r="BM71" s="452"/>
      <c r="BN71" s="452"/>
      <c r="BO71" s="452"/>
      <c r="BP71" s="452"/>
      <c r="BQ71" s="662"/>
      <c r="BR71" s="662"/>
      <c r="BS71" s="669"/>
      <c r="BT71" s="335"/>
      <c r="BU71" s="335"/>
      <c r="BV71" s="335"/>
      <c r="BW71" s="336"/>
      <c r="BX71" s="342"/>
      <c r="BY71" s="343"/>
      <c r="BZ71" s="343"/>
      <c r="CA71" s="344"/>
      <c r="CB71" s="411"/>
      <c r="CC71" s="335"/>
      <c r="CD71" s="335"/>
      <c r="CE71" s="484"/>
      <c r="CF71" s="379"/>
      <c r="CG71" s="677"/>
      <c r="CH71" s="677"/>
      <c r="CI71" s="381"/>
      <c r="CM71" s="25" t="s">
        <v>64</v>
      </c>
      <c r="CN71" s="51" t="s">
        <v>165</v>
      </c>
      <c r="CO71" s="51" t="s">
        <v>166</v>
      </c>
      <c r="CP71" s="51" t="s">
        <v>167</v>
      </c>
      <c r="CQ71" s="51" t="s">
        <v>168</v>
      </c>
      <c r="DD71" s="19"/>
      <c r="DE71" s="19"/>
      <c r="DF71" s="19"/>
      <c r="DG71" s="19"/>
      <c r="DH71" s="19"/>
      <c r="DI71" s="19"/>
      <c r="DJ71" s="19"/>
      <c r="DK71" s="19"/>
    </row>
    <row r="72" spans="5:115" ht="8.1" customHeight="1">
      <c r="E72" s="254"/>
      <c r="F72" s="255"/>
      <c r="G72" s="259"/>
      <c r="H72" s="260"/>
      <c r="I72" s="261"/>
      <c r="J72" s="446"/>
      <c r="K72" s="260"/>
      <c r="L72" s="260"/>
      <c r="M72" s="447"/>
      <c r="N72" s="287"/>
      <c r="O72" s="328"/>
      <c r="P72" s="328"/>
      <c r="Q72" s="328"/>
      <c r="R72" s="328"/>
      <c r="S72" s="328"/>
      <c r="T72" s="328"/>
      <c r="U72" s="328"/>
      <c r="V72" s="289"/>
      <c r="W72" s="287"/>
      <c r="X72" s="328"/>
      <c r="Y72" s="328"/>
      <c r="Z72" s="328"/>
      <c r="AA72" s="328"/>
      <c r="AB72" s="328"/>
      <c r="AC72" s="328"/>
      <c r="AD72" s="328"/>
      <c r="AE72" s="328"/>
      <c r="AF72" s="328"/>
      <c r="AG72" s="328"/>
      <c r="AH72" s="328"/>
      <c r="AI72" s="328"/>
      <c r="AJ72" s="328"/>
      <c r="AK72" s="328"/>
      <c r="AL72" s="328"/>
      <c r="AM72" s="328"/>
      <c r="AN72" s="328"/>
      <c r="AO72" s="289"/>
      <c r="AP72" s="91"/>
      <c r="AQ72" s="91"/>
      <c r="AR72" s="91"/>
      <c r="AS72" s="91"/>
      <c r="AT72" s="91"/>
      <c r="AU72" s="91"/>
      <c r="AV72" s="91"/>
      <c r="AW72" s="91"/>
      <c r="AX72" s="91"/>
      <c r="AY72" s="91"/>
      <c r="AZ72" s="91"/>
      <c r="BA72" s="91"/>
      <c r="BB72" s="91"/>
      <c r="BC72" s="91"/>
      <c r="BD72" s="91"/>
      <c r="BE72" s="91"/>
      <c r="BF72" s="91"/>
      <c r="BG72" s="91"/>
      <c r="BH72" s="91"/>
      <c r="BI72" s="454" t="s">
        <v>235</v>
      </c>
      <c r="BJ72" s="362"/>
      <c r="BK72" s="362"/>
      <c r="BL72" s="146"/>
      <c r="BM72" s="451"/>
      <c r="BN72" s="451"/>
      <c r="BO72" s="451"/>
      <c r="BP72" s="451"/>
      <c r="BQ72" s="662" t="s">
        <v>115</v>
      </c>
      <c r="BR72" s="662"/>
      <c r="BS72" s="669"/>
      <c r="BT72" s="335"/>
      <c r="BU72" s="335"/>
      <c r="BV72" s="335"/>
      <c r="BW72" s="336"/>
      <c r="BX72" s="342"/>
      <c r="BY72" s="343"/>
      <c r="BZ72" s="343"/>
      <c r="CA72" s="344"/>
      <c r="CB72" s="411"/>
      <c r="CC72" s="335"/>
      <c r="CD72" s="335"/>
      <c r="CE72" s="484"/>
      <c r="CF72" s="379"/>
      <c r="CG72" s="677"/>
      <c r="CH72" s="677"/>
      <c r="CI72" s="381"/>
      <c r="CM72" s="25" t="str">
        <f>IF(BM51="","",BM51)</f>
        <v/>
      </c>
      <c r="CN72" s="25" t="str">
        <f>IF(BM57="","",BM57)</f>
        <v/>
      </c>
      <c r="CO72" s="25" t="str">
        <f>BM63</f>
        <v/>
      </c>
      <c r="CP72" s="25" t="str">
        <f>IF(OR(CN72="",CO72=""),"",IF(CN72&lt;(CM69-CO72),"×","〇"))</f>
        <v/>
      </c>
      <c r="CQ72" s="25" t="str">
        <f>IF(OR(CN72="",CO72=""),"",IF(OR(CN72&lt;CM69,CO72&lt;-CN69),"×","〇"))</f>
        <v/>
      </c>
      <c r="DD72" s="19"/>
      <c r="DE72" s="19"/>
      <c r="DF72" s="19"/>
      <c r="DG72" s="19"/>
      <c r="DH72" s="19"/>
      <c r="DI72" s="19"/>
      <c r="DJ72" s="19"/>
      <c r="DK72" s="19"/>
    </row>
    <row r="73" spans="5:115" ht="8.1" customHeight="1">
      <c r="E73" s="254"/>
      <c r="F73" s="255"/>
      <c r="G73" s="259"/>
      <c r="H73" s="260"/>
      <c r="I73" s="261"/>
      <c r="J73" s="446"/>
      <c r="K73" s="260"/>
      <c r="L73" s="260"/>
      <c r="M73" s="447"/>
      <c r="N73" s="287"/>
      <c r="O73" s="328"/>
      <c r="P73" s="328"/>
      <c r="Q73" s="328"/>
      <c r="R73" s="328"/>
      <c r="S73" s="328"/>
      <c r="T73" s="328"/>
      <c r="U73" s="328"/>
      <c r="V73" s="289"/>
      <c r="W73" s="287"/>
      <c r="X73" s="328"/>
      <c r="Y73" s="328"/>
      <c r="Z73" s="328"/>
      <c r="AA73" s="328"/>
      <c r="AB73" s="328"/>
      <c r="AC73" s="328"/>
      <c r="AD73" s="328"/>
      <c r="AE73" s="328"/>
      <c r="AF73" s="328"/>
      <c r="AG73" s="328"/>
      <c r="AH73" s="328"/>
      <c r="AI73" s="328"/>
      <c r="AJ73" s="328"/>
      <c r="AK73" s="328"/>
      <c r="AL73" s="328"/>
      <c r="AM73" s="328"/>
      <c r="AN73" s="328"/>
      <c r="AO73" s="289"/>
      <c r="AP73" s="461" t="s">
        <v>155</v>
      </c>
      <c r="AQ73" s="462"/>
      <c r="AR73" s="462"/>
      <c r="AS73" s="462"/>
      <c r="AT73" s="462"/>
      <c r="AU73" s="462"/>
      <c r="AV73" s="462"/>
      <c r="AW73" s="462"/>
      <c r="AX73" s="462"/>
      <c r="AY73" s="462"/>
      <c r="AZ73" s="462"/>
      <c r="BA73" s="462"/>
      <c r="BB73" s="462"/>
      <c r="BC73" s="462"/>
      <c r="BD73" s="462"/>
      <c r="BE73" s="462"/>
      <c r="BF73" s="462"/>
      <c r="BG73" s="462"/>
      <c r="BH73" s="463"/>
      <c r="BI73" s="454"/>
      <c r="BJ73" s="362"/>
      <c r="BK73" s="362"/>
      <c r="BL73" s="137"/>
      <c r="BM73" s="452"/>
      <c r="BN73" s="452"/>
      <c r="BO73" s="452"/>
      <c r="BP73" s="452"/>
      <c r="BQ73" s="662"/>
      <c r="BR73" s="662"/>
      <c r="BS73" s="669"/>
      <c r="BT73" s="335"/>
      <c r="BU73" s="335"/>
      <c r="BV73" s="335"/>
      <c r="BW73" s="336"/>
      <c r="BX73" s="342"/>
      <c r="BY73" s="343"/>
      <c r="BZ73" s="343"/>
      <c r="CA73" s="344"/>
      <c r="CB73" s="411"/>
      <c r="CC73" s="335"/>
      <c r="CD73" s="335"/>
      <c r="CE73" s="484"/>
      <c r="CF73" s="379"/>
      <c r="CG73" s="677"/>
      <c r="CH73" s="677"/>
      <c r="CI73" s="381"/>
      <c r="CM73" s="23" t="s">
        <v>172</v>
      </c>
      <c r="CN73" s="50"/>
      <c r="CO73" s="57"/>
      <c r="CP73" s="57"/>
      <c r="CQ73" s="57"/>
      <c r="DD73" s="19"/>
      <c r="DE73" s="19"/>
      <c r="DF73" s="19"/>
      <c r="DG73" s="19"/>
      <c r="DH73" s="19"/>
      <c r="DI73" s="19"/>
      <c r="DJ73" s="19"/>
      <c r="DK73" s="19"/>
    </row>
    <row r="74" spans="5:115" ht="8.1" customHeight="1">
      <c r="E74" s="254"/>
      <c r="F74" s="255"/>
      <c r="G74" s="259"/>
      <c r="H74" s="260"/>
      <c r="I74" s="261"/>
      <c r="J74" s="446"/>
      <c r="K74" s="260"/>
      <c r="L74" s="260"/>
      <c r="M74" s="447"/>
      <c r="N74" s="287"/>
      <c r="O74" s="328"/>
      <c r="P74" s="328"/>
      <c r="Q74" s="328"/>
      <c r="R74" s="328"/>
      <c r="S74" s="328"/>
      <c r="T74" s="328"/>
      <c r="U74" s="328"/>
      <c r="V74" s="289"/>
      <c r="W74" s="287"/>
      <c r="X74" s="328"/>
      <c r="Y74" s="328"/>
      <c r="Z74" s="328"/>
      <c r="AA74" s="328"/>
      <c r="AB74" s="328"/>
      <c r="AC74" s="328"/>
      <c r="AD74" s="328"/>
      <c r="AE74" s="328"/>
      <c r="AF74" s="328"/>
      <c r="AG74" s="328"/>
      <c r="AH74" s="328"/>
      <c r="AI74" s="328"/>
      <c r="AJ74" s="328"/>
      <c r="AK74" s="328"/>
      <c r="AL74" s="328"/>
      <c r="AM74" s="328"/>
      <c r="AN74" s="328"/>
      <c r="AO74" s="289"/>
      <c r="AP74" s="461"/>
      <c r="AQ74" s="462"/>
      <c r="AR74" s="462"/>
      <c r="AS74" s="462"/>
      <c r="AT74" s="462"/>
      <c r="AU74" s="462"/>
      <c r="AV74" s="462"/>
      <c r="AW74" s="462"/>
      <c r="AX74" s="462"/>
      <c r="AY74" s="462"/>
      <c r="AZ74" s="462"/>
      <c r="BA74" s="462"/>
      <c r="BB74" s="462"/>
      <c r="BC74" s="462"/>
      <c r="BD74" s="462"/>
      <c r="BE74" s="462"/>
      <c r="BF74" s="462"/>
      <c r="BG74" s="462"/>
      <c r="BH74" s="463"/>
      <c r="BI74" s="195"/>
      <c r="BJ74" s="194"/>
      <c r="BK74" s="194"/>
      <c r="BL74" s="146"/>
      <c r="BM74" s="199"/>
      <c r="BN74" s="199"/>
      <c r="BO74" s="199"/>
      <c r="BP74" s="199"/>
      <c r="BQ74" s="196"/>
      <c r="BR74" s="196"/>
      <c r="BS74" s="147"/>
      <c r="BT74" s="335"/>
      <c r="BU74" s="335"/>
      <c r="BV74" s="335"/>
      <c r="BW74" s="336"/>
      <c r="BX74" s="342"/>
      <c r="BY74" s="343"/>
      <c r="BZ74" s="343"/>
      <c r="CA74" s="344"/>
      <c r="CB74" s="411"/>
      <c r="CC74" s="335"/>
      <c r="CD74" s="335"/>
      <c r="CE74" s="484"/>
      <c r="CF74" s="379"/>
      <c r="CG74" s="677"/>
      <c r="CH74" s="677"/>
      <c r="CI74" s="381"/>
      <c r="CM74" s="23" t="s">
        <v>64</v>
      </c>
      <c r="CN74" s="25" t="s">
        <v>165</v>
      </c>
      <c r="CO74" s="25" t="s">
        <v>166</v>
      </c>
      <c r="CP74" s="25" t="s">
        <v>167</v>
      </c>
      <c r="CQ74" s="25" t="s">
        <v>168</v>
      </c>
      <c r="DD74" s="19"/>
      <c r="DE74" s="19"/>
      <c r="DF74" s="19"/>
      <c r="DG74" s="19"/>
      <c r="DH74" s="19"/>
      <c r="DI74" s="19"/>
      <c r="DJ74" s="19"/>
      <c r="DK74" s="19"/>
    </row>
    <row r="75" spans="5:115" ht="8.1" customHeight="1">
      <c r="E75" s="254"/>
      <c r="F75" s="255"/>
      <c r="G75" s="259"/>
      <c r="H75" s="260"/>
      <c r="I75" s="261"/>
      <c r="J75" s="446"/>
      <c r="K75" s="260"/>
      <c r="L75" s="260"/>
      <c r="M75" s="447"/>
      <c r="N75" s="287"/>
      <c r="O75" s="328"/>
      <c r="P75" s="328"/>
      <c r="Q75" s="328"/>
      <c r="R75" s="328"/>
      <c r="S75" s="328"/>
      <c r="T75" s="328"/>
      <c r="U75" s="328"/>
      <c r="V75" s="289"/>
      <c r="W75" s="287"/>
      <c r="X75" s="328"/>
      <c r="Y75" s="328"/>
      <c r="Z75" s="328"/>
      <c r="AA75" s="328"/>
      <c r="AB75" s="328"/>
      <c r="AC75" s="328"/>
      <c r="AD75" s="328"/>
      <c r="AE75" s="328"/>
      <c r="AF75" s="328"/>
      <c r="AG75" s="328"/>
      <c r="AH75" s="328"/>
      <c r="AI75" s="328"/>
      <c r="AJ75" s="328"/>
      <c r="AK75" s="328"/>
      <c r="AL75" s="328"/>
      <c r="AM75" s="328"/>
      <c r="AN75" s="328"/>
      <c r="AO75" s="289"/>
      <c r="AP75" s="461"/>
      <c r="AQ75" s="462"/>
      <c r="AR75" s="462"/>
      <c r="AS75" s="462"/>
      <c r="AT75" s="462"/>
      <c r="AU75" s="462"/>
      <c r="AV75" s="462"/>
      <c r="AW75" s="462"/>
      <c r="AX75" s="462"/>
      <c r="AY75" s="462"/>
      <c r="AZ75" s="462"/>
      <c r="BA75" s="462"/>
      <c r="BB75" s="462"/>
      <c r="BC75" s="462"/>
      <c r="BD75" s="462"/>
      <c r="BE75" s="462"/>
      <c r="BF75" s="462"/>
      <c r="BG75" s="462"/>
      <c r="BH75" s="463"/>
      <c r="BI75" s="195"/>
      <c r="BJ75" s="194"/>
      <c r="BK75" s="194"/>
      <c r="BL75" s="146"/>
      <c r="BM75" s="199"/>
      <c r="BN75" s="199"/>
      <c r="BO75" s="199"/>
      <c r="BP75" s="199"/>
      <c r="BQ75" s="196"/>
      <c r="BR75" s="196"/>
      <c r="BS75" s="147"/>
      <c r="BT75" s="335"/>
      <c r="BU75" s="335"/>
      <c r="BV75" s="335"/>
      <c r="BW75" s="336"/>
      <c r="BX75" s="342"/>
      <c r="BY75" s="343"/>
      <c r="BZ75" s="343"/>
      <c r="CA75" s="344"/>
      <c r="CB75" s="411"/>
      <c r="CC75" s="335"/>
      <c r="CD75" s="335"/>
      <c r="CE75" s="484"/>
      <c r="CF75" s="379"/>
      <c r="CG75" s="677"/>
      <c r="CH75" s="677"/>
      <c r="CI75" s="381"/>
      <c r="CM75" s="25" t="str">
        <f>IF(BM53="","",BM53)</f>
        <v/>
      </c>
      <c r="CN75" s="25" t="str">
        <f>IF(BM59="","",BM59)</f>
        <v/>
      </c>
      <c r="CO75" s="25" t="str">
        <f>BM65</f>
        <v/>
      </c>
      <c r="CP75" s="25" t="str">
        <f>IF(OR(CN75="",CO75=""),"",IF(CN75&lt;(CM69-CO75),"×","〇"))</f>
        <v/>
      </c>
      <c r="CQ75" s="25" t="str">
        <f>IF(OR(CN75="",CO75=""),"",IF(OR(CN75&lt;CM69,CO75&lt;-CN69),"×","〇"))</f>
        <v/>
      </c>
      <c r="DD75" s="19"/>
      <c r="DE75" s="19"/>
      <c r="DF75" s="19"/>
      <c r="DG75" s="19"/>
      <c r="DH75" s="19"/>
      <c r="DI75" s="19"/>
      <c r="DJ75" s="19"/>
      <c r="DK75" s="19"/>
    </row>
    <row r="76" spans="5:115" ht="8.1" customHeight="1">
      <c r="E76" s="254"/>
      <c r="F76" s="255"/>
      <c r="G76" s="259"/>
      <c r="H76" s="260"/>
      <c r="I76" s="261"/>
      <c r="J76" s="446"/>
      <c r="K76" s="260"/>
      <c r="L76" s="260"/>
      <c r="M76" s="447"/>
      <c r="N76" s="287"/>
      <c r="O76" s="328"/>
      <c r="P76" s="328"/>
      <c r="Q76" s="328"/>
      <c r="R76" s="328"/>
      <c r="S76" s="328"/>
      <c r="T76" s="328"/>
      <c r="U76" s="328"/>
      <c r="V76" s="289"/>
      <c r="W76" s="287"/>
      <c r="X76" s="328"/>
      <c r="Y76" s="328"/>
      <c r="Z76" s="328"/>
      <c r="AA76" s="328"/>
      <c r="AB76" s="328"/>
      <c r="AC76" s="328"/>
      <c r="AD76" s="328"/>
      <c r="AE76" s="328"/>
      <c r="AF76" s="328"/>
      <c r="AG76" s="328"/>
      <c r="AH76" s="328"/>
      <c r="AI76" s="328"/>
      <c r="AJ76" s="328"/>
      <c r="AK76" s="328"/>
      <c r="AL76" s="328"/>
      <c r="AM76" s="328"/>
      <c r="AN76" s="328"/>
      <c r="AO76" s="289"/>
      <c r="AP76" s="461"/>
      <c r="AQ76" s="462"/>
      <c r="AR76" s="462"/>
      <c r="AS76" s="462"/>
      <c r="AT76" s="462"/>
      <c r="AU76" s="462"/>
      <c r="AV76" s="462"/>
      <c r="AW76" s="462"/>
      <c r="AX76" s="462"/>
      <c r="AY76" s="462"/>
      <c r="AZ76" s="462"/>
      <c r="BA76" s="462"/>
      <c r="BB76" s="462"/>
      <c r="BC76" s="462"/>
      <c r="BD76" s="462"/>
      <c r="BE76" s="462"/>
      <c r="BF76" s="462"/>
      <c r="BG76" s="462"/>
      <c r="BH76" s="463"/>
      <c r="BI76" s="430" t="s">
        <v>32</v>
      </c>
      <c r="BJ76" s="335"/>
      <c r="BK76" s="335"/>
      <c r="BL76" s="335"/>
      <c r="BM76" s="335"/>
      <c r="BN76" s="335"/>
      <c r="BO76" s="335"/>
      <c r="BP76" s="335"/>
      <c r="BQ76" s="335"/>
      <c r="BR76" s="335"/>
      <c r="BS76" s="484"/>
      <c r="BT76" s="335"/>
      <c r="BU76" s="335"/>
      <c r="BV76" s="335"/>
      <c r="BW76" s="336"/>
      <c r="BX76" s="342"/>
      <c r="BY76" s="343"/>
      <c r="BZ76" s="343"/>
      <c r="CA76" s="344"/>
      <c r="CB76" s="411"/>
      <c r="CC76" s="335"/>
      <c r="CD76" s="335"/>
      <c r="CE76" s="484"/>
      <c r="CF76" s="379"/>
      <c r="CG76" s="677"/>
      <c r="CH76" s="677"/>
      <c r="CI76" s="381"/>
      <c r="CM76" s="25"/>
      <c r="CN76" s="25"/>
      <c r="CO76" s="25"/>
      <c r="CP76" s="25"/>
      <c r="CQ76" s="25"/>
      <c r="DD76" s="19"/>
      <c r="DE76" s="19"/>
      <c r="DF76" s="19"/>
      <c r="DG76" s="19"/>
      <c r="DH76" s="19"/>
      <c r="DI76" s="19"/>
      <c r="DJ76" s="19"/>
      <c r="DK76" s="19"/>
    </row>
    <row r="77" spans="5:115" ht="8.1" customHeight="1">
      <c r="E77" s="254"/>
      <c r="F77" s="255"/>
      <c r="G77" s="259"/>
      <c r="H77" s="260"/>
      <c r="I77" s="261"/>
      <c r="J77" s="446"/>
      <c r="K77" s="260"/>
      <c r="L77" s="260"/>
      <c r="M77" s="447"/>
      <c r="N77" s="287"/>
      <c r="O77" s="328"/>
      <c r="P77" s="328"/>
      <c r="Q77" s="328"/>
      <c r="R77" s="328"/>
      <c r="S77" s="328"/>
      <c r="T77" s="328"/>
      <c r="U77" s="328"/>
      <c r="V77" s="289"/>
      <c r="W77" s="287"/>
      <c r="X77" s="328"/>
      <c r="Y77" s="328"/>
      <c r="Z77" s="328"/>
      <c r="AA77" s="328"/>
      <c r="AB77" s="328"/>
      <c r="AC77" s="328"/>
      <c r="AD77" s="328"/>
      <c r="AE77" s="328"/>
      <c r="AF77" s="328"/>
      <c r="AG77" s="328"/>
      <c r="AH77" s="328"/>
      <c r="AI77" s="328"/>
      <c r="AJ77" s="328"/>
      <c r="AK77" s="328"/>
      <c r="AL77" s="328"/>
      <c r="AM77" s="328"/>
      <c r="AN77" s="328"/>
      <c r="AO77" s="289"/>
      <c r="AP77" s="461"/>
      <c r="AQ77" s="462"/>
      <c r="AR77" s="462"/>
      <c r="AS77" s="462"/>
      <c r="AT77" s="462"/>
      <c r="AU77" s="462"/>
      <c r="AV77" s="462"/>
      <c r="AW77" s="462"/>
      <c r="AX77" s="462"/>
      <c r="AY77" s="462"/>
      <c r="AZ77" s="462"/>
      <c r="BA77" s="462"/>
      <c r="BB77" s="462"/>
      <c r="BC77" s="462"/>
      <c r="BD77" s="462"/>
      <c r="BE77" s="462"/>
      <c r="BF77" s="462"/>
      <c r="BG77" s="462"/>
      <c r="BH77" s="463"/>
      <c r="BI77" s="334"/>
      <c r="BJ77" s="335"/>
      <c r="BK77" s="335"/>
      <c r="BL77" s="335"/>
      <c r="BM77" s="335"/>
      <c r="BN77" s="335"/>
      <c r="BO77" s="335"/>
      <c r="BP77" s="335"/>
      <c r="BQ77" s="335"/>
      <c r="BR77" s="335"/>
      <c r="BS77" s="484"/>
      <c r="BT77" s="335"/>
      <c r="BU77" s="335"/>
      <c r="BV77" s="335"/>
      <c r="BW77" s="336"/>
      <c r="BX77" s="342"/>
      <c r="BY77" s="343"/>
      <c r="BZ77" s="343"/>
      <c r="CA77" s="344"/>
      <c r="CB77" s="411"/>
      <c r="CC77" s="335"/>
      <c r="CD77" s="335"/>
      <c r="CE77" s="484"/>
      <c r="CF77" s="379"/>
      <c r="CG77" s="677"/>
      <c r="CH77" s="677"/>
      <c r="CI77" s="381"/>
      <c r="CM77" s="58" t="s">
        <v>66</v>
      </c>
      <c r="CN77" s="58"/>
      <c r="CO77" s="58"/>
      <c r="CP77" s="58" t="str">
        <f>IF(OR(CP72="",CP75=""),"",IF(OR(CP72="×",CP75="×"),"×","〇"))</f>
        <v/>
      </c>
      <c r="CQ77" s="58" t="str">
        <f>IF(OR(CQ72="",CQ75=""),"",IF(OR(CQ72="×",CQ75="×"),"×","〇"))</f>
        <v/>
      </c>
      <c r="DD77" s="19"/>
      <c r="DE77" s="19"/>
      <c r="DF77" s="19"/>
      <c r="DG77" s="19"/>
      <c r="DH77" s="19"/>
      <c r="DI77" s="19"/>
      <c r="DJ77" s="19"/>
      <c r="DK77" s="19"/>
    </row>
    <row r="78" spans="5:115" ht="8.1" customHeight="1">
      <c r="E78" s="254"/>
      <c r="F78" s="255"/>
      <c r="G78" s="259"/>
      <c r="H78" s="260"/>
      <c r="I78" s="261"/>
      <c r="J78" s="446"/>
      <c r="K78" s="260"/>
      <c r="L78" s="260"/>
      <c r="M78" s="447"/>
      <c r="N78" s="287"/>
      <c r="O78" s="328"/>
      <c r="P78" s="328"/>
      <c r="Q78" s="328"/>
      <c r="R78" s="328"/>
      <c r="S78" s="328"/>
      <c r="T78" s="328"/>
      <c r="U78" s="328"/>
      <c r="V78" s="289"/>
      <c r="W78" s="287"/>
      <c r="X78" s="328"/>
      <c r="Y78" s="328"/>
      <c r="Z78" s="328"/>
      <c r="AA78" s="328"/>
      <c r="AB78" s="328"/>
      <c r="AC78" s="328"/>
      <c r="AD78" s="328"/>
      <c r="AE78" s="328"/>
      <c r="AF78" s="328"/>
      <c r="AG78" s="328"/>
      <c r="AH78" s="328"/>
      <c r="AI78" s="328"/>
      <c r="AJ78" s="328"/>
      <c r="AK78" s="328"/>
      <c r="AL78" s="328"/>
      <c r="AM78" s="328"/>
      <c r="AN78" s="328"/>
      <c r="AO78" s="289"/>
      <c r="AP78" s="461"/>
      <c r="AQ78" s="462"/>
      <c r="AR78" s="462"/>
      <c r="AS78" s="462"/>
      <c r="AT78" s="462"/>
      <c r="AU78" s="462"/>
      <c r="AV78" s="462"/>
      <c r="AW78" s="462"/>
      <c r="AX78" s="462"/>
      <c r="AY78" s="462"/>
      <c r="AZ78" s="462"/>
      <c r="BA78" s="462"/>
      <c r="BB78" s="462"/>
      <c r="BC78" s="462"/>
      <c r="BD78" s="462"/>
      <c r="BE78" s="462"/>
      <c r="BF78" s="462"/>
      <c r="BG78" s="462"/>
      <c r="BH78" s="463"/>
      <c r="BI78" s="454" t="s">
        <v>234</v>
      </c>
      <c r="BJ78" s="362"/>
      <c r="BK78" s="362"/>
      <c r="BL78" s="131"/>
      <c r="BM78" s="678"/>
      <c r="BN78" s="451"/>
      <c r="BO78" s="451"/>
      <c r="BP78" s="451"/>
      <c r="BQ78" s="662" t="s">
        <v>115</v>
      </c>
      <c r="BR78" s="663"/>
      <c r="BS78" s="664"/>
      <c r="BT78" s="335"/>
      <c r="BU78" s="335"/>
      <c r="BV78" s="335"/>
      <c r="BW78" s="336"/>
      <c r="BX78" s="342"/>
      <c r="BY78" s="343"/>
      <c r="BZ78" s="343"/>
      <c r="CA78" s="344"/>
      <c r="CB78" s="411"/>
      <c r="CC78" s="335"/>
      <c r="CD78" s="335"/>
      <c r="CE78" s="484"/>
      <c r="CF78" s="379"/>
      <c r="CG78" s="677"/>
      <c r="CH78" s="677"/>
      <c r="CI78" s="381"/>
      <c r="CM78" s="59"/>
      <c r="CN78" s="59"/>
      <c r="CO78" s="59"/>
      <c r="CP78" s="59"/>
      <c r="CQ78" s="59"/>
      <c r="DD78" s="19"/>
      <c r="DE78" s="19"/>
      <c r="DF78" s="19"/>
      <c r="DG78" s="19"/>
      <c r="DH78" s="19"/>
      <c r="DI78" s="19"/>
      <c r="DJ78" s="19"/>
      <c r="DK78" s="19"/>
    </row>
    <row r="79" spans="5:115" ht="8.1" customHeight="1">
      <c r="E79" s="254"/>
      <c r="F79" s="255"/>
      <c r="G79" s="259"/>
      <c r="H79" s="260"/>
      <c r="I79" s="261"/>
      <c r="J79" s="446"/>
      <c r="K79" s="260"/>
      <c r="L79" s="260"/>
      <c r="M79" s="447"/>
      <c r="N79" s="287"/>
      <c r="O79" s="328"/>
      <c r="P79" s="328"/>
      <c r="Q79" s="328"/>
      <c r="R79" s="328"/>
      <c r="S79" s="328"/>
      <c r="T79" s="328"/>
      <c r="U79" s="328"/>
      <c r="V79" s="289"/>
      <c r="W79" s="287"/>
      <c r="X79" s="328"/>
      <c r="Y79" s="328"/>
      <c r="Z79" s="328"/>
      <c r="AA79" s="328"/>
      <c r="AB79" s="328"/>
      <c r="AC79" s="328"/>
      <c r="AD79" s="328"/>
      <c r="AE79" s="328"/>
      <c r="AF79" s="328"/>
      <c r="AG79" s="328"/>
      <c r="AH79" s="328"/>
      <c r="AI79" s="328"/>
      <c r="AJ79" s="328"/>
      <c r="AK79" s="328"/>
      <c r="AL79" s="328"/>
      <c r="AM79" s="328"/>
      <c r="AN79" s="328"/>
      <c r="AO79" s="289"/>
      <c r="AP79" s="461"/>
      <c r="AQ79" s="462"/>
      <c r="AR79" s="462"/>
      <c r="AS79" s="462"/>
      <c r="AT79" s="462"/>
      <c r="AU79" s="462"/>
      <c r="AV79" s="462"/>
      <c r="AW79" s="462"/>
      <c r="AX79" s="462"/>
      <c r="AY79" s="462"/>
      <c r="AZ79" s="462"/>
      <c r="BA79" s="462"/>
      <c r="BB79" s="462"/>
      <c r="BC79" s="462"/>
      <c r="BD79" s="462"/>
      <c r="BE79" s="462"/>
      <c r="BF79" s="462"/>
      <c r="BG79" s="462"/>
      <c r="BH79" s="463"/>
      <c r="BI79" s="454"/>
      <c r="BJ79" s="362"/>
      <c r="BK79" s="362"/>
      <c r="BL79" s="103"/>
      <c r="BM79" s="452"/>
      <c r="BN79" s="452"/>
      <c r="BO79" s="452"/>
      <c r="BP79" s="452"/>
      <c r="BQ79" s="663"/>
      <c r="BR79" s="663"/>
      <c r="BS79" s="664"/>
      <c r="BT79" s="335"/>
      <c r="BU79" s="335"/>
      <c r="BV79" s="335"/>
      <c r="BW79" s="336"/>
      <c r="BX79" s="342"/>
      <c r="BY79" s="343"/>
      <c r="BZ79" s="343"/>
      <c r="CA79" s="344"/>
      <c r="CB79" s="411"/>
      <c r="CC79" s="335"/>
      <c r="CD79" s="335"/>
      <c r="CE79" s="484"/>
      <c r="CF79" s="379"/>
      <c r="CG79" s="677"/>
      <c r="CH79" s="677"/>
      <c r="CI79" s="381"/>
      <c r="CM79" s="52"/>
      <c r="CN79" s="52"/>
      <c r="CO79" s="52"/>
      <c r="CP79" s="52"/>
      <c r="CQ79" s="52"/>
      <c r="DD79" s="19"/>
      <c r="DE79" s="19"/>
      <c r="DF79" s="19"/>
      <c r="DG79" s="19"/>
      <c r="DH79" s="19"/>
      <c r="DI79" s="19"/>
      <c r="DJ79" s="19"/>
      <c r="DK79" s="19"/>
    </row>
    <row r="80" spans="5:115" ht="8.1" customHeight="1">
      <c r="E80" s="254"/>
      <c r="F80" s="255"/>
      <c r="G80" s="259"/>
      <c r="H80" s="260"/>
      <c r="I80" s="261"/>
      <c r="J80" s="446"/>
      <c r="K80" s="260"/>
      <c r="L80" s="260"/>
      <c r="M80" s="447"/>
      <c r="N80" s="287"/>
      <c r="O80" s="328"/>
      <c r="P80" s="328"/>
      <c r="Q80" s="328"/>
      <c r="R80" s="328"/>
      <c r="S80" s="328"/>
      <c r="T80" s="328"/>
      <c r="U80" s="328"/>
      <c r="V80" s="289"/>
      <c r="W80" s="287"/>
      <c r="X80" s="328"/>
      <c r="Y80" s="328"/>
      <c r="Z80" s="328"/>
      <c r="AA80" s="328"/>
      <c r="AB80" s="328"/>
      <c r="AC80" s="328"/>
      <c r="AD80" s="328"/>
      <c r="AE80" s="328"/>
      <c r="AF80" s="328"/>
      <c r="AG80" s="328"/>
      <c r="AH80" s="328"/>
      <c r="AI80" s="328"/>
      <c r="AJ80" s="328"/>
      <c r="AK80" s="328"/>
      <c r="AL80" s="328"/>
      <c r="AM80" s="328"/>
      <c r="AN80" s="328"/>
      <c r="AO80" s="289"/>
      <c r="AP80" s="461"/>
      <c r="AQ80" s="462"/>
      <c r="AR80" s="462"/>
      <c r="AS80" s="462"/>
      <c r="AT80" s="462"/>
      <c r="AU80" s="462"/>
      <c r="AV80" s="462"/>
      <c r="AW80" s="462"/>
      <c r="AX80" s="462"/>
      <c r="AY80" s="462"/>
      <c r="AZ80" s="462"/>
      <c r="BA80" s="462"/>
      <c r="BB80" s="462"/>
      <c r="BC80" s="462"/>
      <c r="BD80" s="462"/>
      <c r="BE80" s="462"/>
      <c r="BF80" s="462"/>
      <c r="BG80" s="462"/>
      <c r="BH80" s="463"/>
      <c r="BI80" s="454" t="s">
        <v>235</v>
      </c>
      <c r="BJ80" s="362"/>
      <c r="BK80" s="362"/>
      <c r="BL80" s="131"/>
      <c r="BM80" s="679"/>
      <c r="BN80" s="680"/>
      <c r="BO80" s="680"/>
      <c r="BP80" s="680"/>
      <c r="BQ80" s="662" t="s">
        <v>115</v>
      </c>
      <c r="BR80" s="663"/>
      <c r="BS80" s="664"/>
      <c r="BT80" s="335"/>
      <c r="BU80" s="335"/>
      <c r="BV80" s="335"/>
      <c r="BW80" s="336"/>
      <c r="BX80" s="342"/>
      <c r="BY80" s="343"/>
      <c r="BZ80" s="343"/>
      <c r="CA80" s="344"/>
      <c r="CB80" s="411"/>
      <c r="CC80" s="335"/>
      <c r="CD80" s="335"/>
      <c r="CE80" s="484"/>
      <c r="CF80" s="379"/>
      <c r="CG80" s="677"/>
      <c r="CH80" s="677"/>
      <c r="CI80" s="381"/>
      <c r="CM80" s="18"/>
      <c r="CN80" s="18"/>
      <c r="CO80" s="18"/>
      <c r="CP80" s="18"/>
      <c r="CQ80" s="18"/>
      <c r="DD80" s="19"/>
      <c r="DE80" s="19"/>
      <c r="DF80" s="19"/>
      <c r="DG80" s="19"/>
      <c r="DH80" s="19"/>
      <c r="DI80" s="19"/>
      <c r="DJ80" s="19"/>
      <c r="DK80" s="19"/>
    </row>
    <row r="81" spans="5:115" ht="8.1" customHeight="1">
      <c r="E81" s="254"/>
      <c r="F81" s="255"/>
      <c r="G81" s="259"/>
      <c r="H81" s="260"/>
      <c r="I81" s="261"/>
      <c r="J81" s="446"/>
      <c r="K81" s="260"/>
      <c r="L81" s="260"/>
      <c r="M81" s="447"/>
      <c r="N81" s="287"/>
      <c r="O81" s="328"/>
      <c r="P81" s="328"/>
      <c r="Q81" s="328"/>
      <c r="R81" s="328"/>
      <c r="S81" s="328"/>
      <c r="T81" s="328"/>
      <c r="U81" s="328"/>
      <c r="V81" s="289"/>
      <c r="W81" s="287"/>
      <c r="X81" s="328"/>
      <c r="Y81" s="328"/>
      <c r="Z81" s="328"/>
      <c r="AA81" s="328"/>
      <c r="AB81" s="328"/>
      <c r="AC81" s="328"/>
      <c r="AD81" s="328"/>
      <c r="AE81" s="328"/>
      <c r="AF81" s="328"/>
      <c r="AG81" s="328"/>
      <c r="AH81" s="328"/>
      <c r="AI81" s="328"/>
      <c r="AJ81" s="328"/>
      <c r="AK81" s="328"/>
      <c r="AL81" s="328"/>
      <c r="AM81" s="328"/>
      <c r="AN81" s="328"/>
      <c r="AO81" s="289"/>
      <c r="AP81" s="461"/>
      <c r="AQ81" s="462"/>
      <c r="AR81" s="462"/>
      <c r="AS81" s="462"/>
      <c r="AT81" s="462"/>
      <c r="AU81" s="462"/>
      <c r="AV81" s="462"/>
      <c r="AW81" s="462"/>
      <c r="AX81" s="462"/>
      <c r="AY81" s="462"/>
      <c r="AZ81" s="462"/>
      <c r="BA81" s="462"/>
      <c r="BB81" s="462"/>
      <c r="BC81" s="462"/>
      <c r="BD81" s="462"/>
      <c r="BE81" s="462"/>
      <c r="BF81" s="462"/>
      <c r="BG81" s="462"/>
      <c r="BH81" s="463"/>
      <c r="BI81" s="454"/>
      <c r="BJ81" s="362"/>
      <c r="BK81" s="362"/>
      <c r="BL81" s="104"/>
      <c r="BM81" s="452"/>
      <c r="BN81" s="452"/>
      <c r="BO81" s="452"/>
      <c r="BP81" s="452"/>
      <c r="BQ81" s="663"/>
      <c r="BR81" s="663"/>
      <c r="BS81" s="664"/>
      <c r="BT81" s="335"/>
      <c r="BU81" s="425"/>
      <c r="BV81" s="425"/>
      <c r="BW81" s="336"/>
      <c r="BX81" s="665"/>
      <c r="BY81" s="439"/>
      <c r="BZ81" s="439"/>
      <c r="CA81" s="666"/>
      <c r="CB81" s="411"/>
      <c r="CC81" s="425"/>
      <c r="CD81" s="425"/>
      <c r="CE81" s="484"/>
      <c r="CF81" s="379"/>
      <c r="CG81" s="677"/>
      <c r="CH81" s="677"/>
      <c r="CI81" s="381"/>
      <c r="CM81" s="48" t="s">
        <v>174</v>
      </c>
      <c r="CN81" s="50" t="s">
        <v>170</v>
      </c>
      <c r="CO81" s="53"/>
      <c r="CP81" s="52"/>
      <c r="CQ81" s="52"/>
      <c r="DD81" s="19"/>
      <c r="DE81" s="19"/>
      <c r="DF81" s="19"/>
      <c r="DG81" s="19"/>
      <c r="DH81" s="19"/>
      <c r="DI81" s="19"/>
      <c r="DJ81" s="19"/>
      <c r="DK81" s="19"/>
    </row>
    <row r="82" spans="5:115" ht="8.1" customHeight="1">
      <c r="E82" s="254"/>
      <c r="F82" s="255"/>
      <c r="G82" s="259"/>
      <c r="H82" s="260"/>
      <c r="I82" s="261"/>
      <c r="J82" s="446"/>
      <c r="K82" s="260"/>
      <c r="L82" s="260"/>
      <c r="M82" s="447"/>
      <c r="N82" s="287"/>
      <c r="O82" s="328"/>
      <c r="P82" s="328"/>
      <c r="Q82" s="328"/>
      <c r="R82" s="328"/>
      <c r="S82" s="328"/>
      <c r="T82" s="328"/>
      <c r="U82" s="328"/>
      <c r="V82" s="289"/>
      <c r="W82" s="287"/>
      <c r="X82" s="328"/>
      <c r="Y82" s="328"/>
      <c r="Z82" s="328"/>
      <c r="AA82" s="328"/>
      <c r="AB82" s="328"/>
      <c r="AC82" s="328"/>
      <c r="AD82" s="328"/>
      <c r="AE82" s="328"/>
      <c r="AF82" s="328"/>
      <c r="AG82" s="328"/>
      <c r="AH82" s="328"/>
      <c r="AI82" s="328"/>
      <c r="AJ82" s="328"/>
      <c r="AK82" s="328"/>
      <c r="AL82" s="328"/>
      <c r="AM82" s="328"/>
      <c r="AN82" s="328"/>
      <c r="AO82" s="289"/>
      <c r="AP82" s="91"/>
      <c r="AQ82" s="91"/>
      <c r="AR82" s="91"/>
      <c r="AS82" s="91"/>
      <c r="AT82" s="91"/>
      <c r="AU82" s="91"/>
      <c r="AV82" s="91"/>
      <c r="AW82" s="91"/>
      <c r="AX82" s="91"/>
      <c r="AY82" s="91"/>
      <c r="AZ82" s="91"/>
      <c r="BA82" s="91"/>
      <c r="BB82" s="91"/>
      <c r="BC82" s="91"/>
      <c r="BD82" s="91"/>
      <c r="BE82" s="91"/>
      <c r="BF82" s="91"/>
      <c r="BG82" s="91"/>
      <c r="BH82" s="91"/>
      <c r="BI82" s="148"/>
      <c r="BJ82" s="131"/>
      <c r="BK82" s="131"/>
      <c r="BL82" s="131"/>
      <c r="BM82" s="131">
        <v>320</v>
      </c>
      <c r="BN82" s="131"/>
      <c r="BO82" s="131"/>
      <c r="BP82" s="131"/>
      <c r="BQ82" s="131"/>
      <c r="BR82" s="131"/>
      <c r="BS82" s="130"/>
      <c r="BT82" s="335"/>
      <c r="BU82" s="425"/>
      <c r="BV82" s="425"/>
      <c r="BW82" s="336"/>
      <c r="BX82" s="665"/>
      <c r="BY82" s="439"/>
      <c r="BZ82" s="439"/>
      <c r="CA82" s="666"/>
      <c r="CB82" s="411"/>
      <c r="CC82" s="425"/>
      <c r="CD82" s="425"/>
      <c r="CE82" s="484"/>
      <c r="CF82" s="379"/>
      <c r="CG82" s="677"/>
      <c r="CH82" s="677"/>
      <c r="CI82" s="381"/>
      <c r="CM82" s="49">
        <f>AZ84</f>
        <v>0</v>
      </c>
      <c r="CN82" s="47">
        <f>AZ87</f>
        <v>0</v>
      </c>
      <c r="CO82" s="53"/>
      <c r="CP82" s="52"/>
      <c r="CQ82" s="52"/>
      <c r="DD82" s="19"/>
      <c r="DE82" s="19"/>
      <c r="DF82" s="19"/>
      <c r="DG82" s="19"/>
      <c r="DH82" s="19"/>
      <c r="DI82" s="19"/>
      <c r="DJ82" s="19"/>
      <c r="DK82" s="19"/>
    </row>
    <row r="83" spans="5:115" ht="8.1" customHeight="1">
      <c r="E83" s="254"/>
      <c r="F83" s="255"/>
      <c r="G83" s="259"/>
      <c r="H83" s="260"/>
      <c r="I83" s="261"/>
      <c r="J83" s="446"/>
      <c r="K83" s="260"/>
      <c r="L83" s="260"/>
      <c r="M83" s="447"/>
      <c r="N83" s="287"/>
      <c r="O83" s="328"/>
      <c r="P83" s="328"/>
      <c r="Q83" s="328"/>
      <c r="R83" s="328"/>
      <c r="S83" s="328"/>
      <c r="T83" s="328"/>
      <c r="U83" s="328"/>
      <c r="V83" s="289"/>
      <c r="W83" s="287"/>
      <c r="X83" s="328"/>
      <c r="Y83" s="328"/>
      <c r="Z83" s="328"/>
      <c r="AA83" s="328"/>
      <c r="AB83" s="328"/>
      <c r="AC83" s="328"/>
      <c r="AD83" s="328"/>
      <c r="AE83" s="328"/>
      <c r="AF83" s="328"/>
      <c r="AG83" s="328"/>
      <c r="AH83" s="328"/>
      <c r="AI83" s="328"/>
      <c r="AJ83" s="328"/>
      <c r="AK83" s="328"/>
      <c r="AL83" s="328"/>
      <c r="AM83" s="328"/>
      <c r="AN83" s="328"/>
      <c r="AO83" s="289"/>
      <c r="AP83" s="91"/>
      <c r="AQ83" s="91"/>
      <c r="AR83" s="91"/>
      <c r="AS83" s="91"/>
      <c r="AT83" s="91"/>
      <c r="AU83" s="91"/>
      <c r="AV83" s="91"/>
      <c r="AW83" s="91"/>
      <c r="AX83" s="91"/>
      <c r="AY83" s="91"/>
      <c r="AZ83" s="91"/>
      <c r="BA83" s="91"/>
      <c r="BB83" s="91"/>
      <c r="BC83" s="91"/>
      <c r="BD83" s="91"/>
      <c r="BE83" s="91"/>
      <c r="BF83" s="91"/>
      <c r="BG83" s="91"/>
      <c r="BH83" s="91"/>
      <c r="BI83" s="148"/>
      <c r="BJ83" s="131"/>
      <c r="BK83" s="131"/>
      <c r="BL83" s="131"/>
      <c r="BM83" s="131"/>
      <c r="BN83" s="131"/>
      <c r="BO83" s="131"/>
      <c r="BP83" s="131"/>
      <c r="BQ83" s="131"/>
      <c r="BR83" s="131"/>
      <c r="BS83" s="130"/>
      <c r="BT83" s="335"/>
      <c r="BU83" s="425"/>
      <c r="BV83" s="425"/>
      <c r="BW83" s="336"/>
      <c r="BX83" s="665"/>
      <c r="BY83" s="439"/>
      <c r="BZ83" s="439"/>
      <c r="CA83" s="666"/>
      <c r="CB83" s="411"/>
      <c r="CC83" s="425"/>
      <c r="CD83" s="425"/>
      <c r="CE83" s="484"/>
      <c r="CF83" s="379"/>
      <c r="CG83" s="677"/>
      <c r="CH83" s="677"/>
      <c r="CI83" s="381"/>
      <c r="CM83" s="56" t="s">
        <v>236</v>
      </c>
      <c r="CN83" s="54"/>
      <c r="CO83" s="55"/>
      <c r="CP83" s="55"/>
      <c r="CQ83" s="55"/>
      <c r="DD83" s="19"/>
      <c r="DE83" s="19"/>
      <c r="DF83" s="19"/>
      <c r="DG83" s="19"/>
      <c r="DH83" s="19"/>
      <c r="DI83" s="19"/>
      <c r="DJ83" s="19"/>
      <c r="DK83" s="19"/>
    </row>
    <row r="84" spans="5:115" ht="8.1" customHeight="1">
      <c r="E84" s="254"/>
      <c r="F84" s="255"/>
      <c r="G84" s="259"/>
      <c r="H84" s="260"/>
      <c r="I84" s="261"/>
      <c r="J84" s="446"/>
      <c r="K84" s="260"/>
      <c r="L84" s="260"/>
      <c r="M84" s="447"/>
      <c r="N84" s="287"/>
      <c r="O84" s="328"/>
      <c r="P84" s="328"/>
      <c r="Q84" s="328"/>
      <c r="R84" s="328"/>
      <c r="S84" s="328"/>
      <c r="T84" s="328"/>
      <c r="U84" s="328"/>
      <c r="V84" s="289"/>
      <c r="W84" s="287"/>
      <c r="X84" s="328"/>
      <c r="Y84" s="328"/>
      <c r="Z84" s="328"/>
      <c r="AA84" s="328"/>
      <c r="AB84" s="328"/>
      <c r="AC84" s="328"/>
      <c r="AD84" s="328"/>
      <c r="AE84" s="328"/>
      <c r="AF84" s="328"/>
      <c r="AG84" s="328"/>
      <c r="AH84" s="328"/>
      <c r="AI84" s="328"/>
      <c r="AJ84" s="328"/>
      <c r="AK84" s="328"/>
      <c r="AL84" s="328"/>
      <c r="AM84" s="328"/>
      <c r="AN84" s="328"/>
      <c r="AO84" s="289"/>
      <c r="AP84" s="659" t="s">
        <v>210</v>
      </c>
      <c r="AQ84" s="450"/>
      <c r="AR84" s="450"/>
      <c r="AS84" s="450"/>
      <c r="AT84" s="450"/>
      <c r="AU84" s="450"/>
      <c r="AV84" s="450"/>
      <c r="AW84" s="450"/>
      <c r="AX84" s="450"/>
      <c r="AY84" s="450"/>
      <c r="AZ84" s="448"/>
      <c r="BA84" s="448"/>
      <c r="BB84" s="448"/>
      <c r="BC84" s="448"/>
      <c r="BD84" s="448"/>
      <c r="BE84" s="456" t="s">
        <v>118</v>
      </c>
      <c r="BF84" s="456"/>
      <c r="BG84" s="456"/>
      <c r="BH84" s="91"/>
      <c r="BI84" s="430" t="s">
        <v>78</v>
      </c>
      <c r="BJ84" s="459"/>
      <c r="BK84" s="459"/>
      <c r="BL84" s="459"/>
      <c r="BM84" s="459"/>
      <c r="BN84" s="459"/>
      <c r="BO84" s="459"/>
      <c r="BP84" s="459"/>
      <c r="BQ84" s="459"/>
      <c r="BR84" s="459"/>
      <c r="BS84" s="460"/>
      <c r="BT84" s="335"/>
      <c r="BU84" s="425"/>
      <c r="BV84" s="425"/>
      <c r="BW84" s="336"/>
      <c r="BX84" s="665"/>
      <c r="BY84" s="439"/>
      <c r="BZ84" s="439"/>
      <c r="CA84" s="666"/>
      <c r="CB84" s="411"/>
      <c r="CC84" s="425"/>
      <c r="CD84" s="425"/>
      <c r="CE84" s="484"/>
      <c r="CF84" s="379"/>
      <c r="CG84" s="677"/>
      <c r="CH84" s="677"/>
      <c r="CI84" s="381"/>
      <c r="CM84" s="25" t="s">
        <v>64</v>
      </c>
      <c r="CN84" s="51" t="s">
        <v>165</v>
      </c>
      <c r="CO84" s="51" t="s">
        <v>166</v>
      </c>
      <c r="CP84" s="51" t="s">
        <v>167</v>
      </c>
      <c r="CQ84" s="51" t="s">
        <v>168</v>
      </c>
      <c r="DD84" s="19"/>
      <c r="DE84" s="19"/>
      <c r="DF84" s="19"/>
      <c r="DG84" s="19"/>
      <c r="DH84" s="19"/>
      <c r="DI84" s="19"/>
      <c r="DJ84" s="19"/>
      <c r="DK84" s="19"/>
    </row>
    <row r="85" spans="5:115" ht="8.1" customHeight="1">
      <c r="E85" s="254"/>
      <c r="F85" s="255"/>
      <c r="G85" s="259"/>
      <c r="H85" s="260"/>
      <c r="I85" s="261"/>
      <c r="J85" s="446"/>
      <c r="K85" s="260"/>
      <c r="L85" s="260"/>
      <c r="M85" s="447"/>
      <c r="N85" s="287"/>
      <c r="O85" s="328"/>
      <c r="P85" s="328"/>
      <c r="Q85" s="328"/>
      <c r="R85" s="328"/>
      <c r="S85" s="328"/>
      <c r="T85" s="328"/>
      <c r="U85" s="328"/>
      <c r="V85" s="289"/>
      <c r="W85" s="287"/>
      <c r="X85" s="328"/>
      <c r="Y85" s="328"/>
      <c r="Z85" s="328"/>
      <c r="AA85" s="328"/>
      <c r="AB85" s="328"/>
      <c r="AC85" s="328"/>
      <c r="AD85" s="328"/>
      <c r="AE85" s="328"/>
      <c r="AF85" s="328"/>
      <c r="AG85" s="328"/>
      <c r="AH85" s="328"/>
      <c r="AI85" s="328"/>
      <c r="AJ85" s="328"/>
      <c r="AK85" s="328"/>
      <c r="AL85" s="328"/>
      <c r="AM85" s="328"/>
      <c r="AN85" s="328"/>
      <c r="AO85" s="289"/>
      <c r="AP85" s="659"/>
      <c r="AQ85" s="450"/>
      <c r="AR85" s="450"/>
      <c r="AS85" s="450"/>
      <c r="AT85" s="450"/>
      <c r="AU85" s="450"/>
      <c r="AV85" s="450"/>
      <c r="AW85" s="450"/>
      <c r="AX85" s="450"/>
      <c r="AY85" s="450"/>
      <c r="AZ85" s="449"/>
      <c r="BA85" s="449"/>
      <c r="BB85" s="449"/>
      <c r="BC85" s="449"/>
      <c r="BD85" s="449"/>
      <c r="BE85" s="456"/>
      <c r="BF85" s="456"/>
      <c r="BG85" s="456"/>
      <c r="BH85" s="91"/>
      <c r="BI85" s="430"/>
      <c r="BJ85" s="459"/>
      <c r="BK85" s="459"/>
      <c r="BL85" s="459"/>
      <c r="BM85" s="459"/>
      <c r="BN85" s="459"/>
      <c r="BO85" s="459"/>
      <c r="BP85" s="459"/>
      <c r="BQ85" s="459"/>
      <c r="BR85" s="459"/>
      <c r="BS85" s="460"/>
      <c r="BT85" s="335"/>
      <c r="BU85" s="425"/>
      <c r="BV85" s="425"/>
      <c r="BW85" s="336"/>
      <c r="BX85" s="665"/>
      <c r="BY85" s="439"/>
      <c r="BZ85" s="439"/>
      <c r="CA85" s="666"/>
      <c r="CB85" s="411"/>
      <c r="CC85" s="425"/>
      <c r="CD85" s="425"/>
      <c r="CE85" s="484"/>
      <c r="CF85" s="379"/>
      <c r="CG85" s="677"/>
      <c r="CH85" s="677"/>
      <c r="CI85" s="381"/>
      <c r="CM85" s="25" t="str">
        <f>IF(BM70="","",BM70)</f>
        <v/>
      </c>
      <c r="CN85" s="25" t="str">
        <f>IF(BM78="","",BM78)</f>
        <v/>
      </c>
      <c r="CO85" s="25" t="str">
        <f>BM86</f>
        <v/>
      </c>
      <c r="CP85" s="25" t="str">
        <f>IF(OR(CN85="",CO85=""),"",IF(CN85&gt;(CM82-CO85),"×","〇"))</f>
        <v/>
      </c>
      <c r="CQ85" s="25" t="str">
        <f>IF(OR(CN85="",CO85=""),"",IF(OR(CN85&gt;CM82,CO85&gt;CN82),"×","〇"))</f>
        <v/>
      </c>
    </row>
    <row r="86" spans="5:115" ht="8.1" customHeight="1">
      <c r="E86" s="254"/>
      <c r="F86" s="255"/>
      <c r="G86" s="259"/>
      <c r="H86" s="260"/>
      <c r="I86" s="261"/>
      <c r="J86" s="446"/>
      <c r="K86" s="260"/>
      <c r="L86" s="260"/>
      <c r="M86" s="447"/>
      <c r="N86" s="287"/>
      <c r="O86" s="328"/>
      <c r="P86" s="328"/>
      <c r="Q86" s="328"/>
      <c r="R86" s="328"/>
      <c r="S86" s="328"/>
      <c r="T86" s="328"/>
      <c r="U86" s="328"/>
      <c r="V86" s="289"/>
      <c r="W86" s="287"/>
      <c r="X86" s="328"/>
      <c r="Y86" s="328"/>
      <c r="Z86" s="328"/>
      <c r="AA86" s="328"/>
      <c r="AB86" s="328"/>
      <c r="AC86" s="328"/>
      <c r="AD86" s="328"/>
      <c r="AE86" s="328"/>
      <c r="AF86" s="328"/>
      <c r="AG86" s="328"/>
      <c r="AH86" s="328"/>
      <c r="AI86" s="328"/>
      <c r="AJ86" s="328"/>
      <c r="AK86" s="328"/>
      <c r="AL86" s="328"/>
      <c r="AM86" s="328"/>
      <c r="AN86" s="328"/>
      <c r="AO86" s="289"/>
      <c r="AP86" s="91"/>
      <c r="AQ86" s="91"/>
      <c r="AR86" s="91"/>
      <c r="AS86" s="91"/>
      <c r="AT86" s="91"/>
      <c r="AU86" s="91"/>
      <c r="AV86" s="91"/>
      <c r="AW86" s="91"/>
      <c r="AX86" s="91"/>
      <c r="AY86" s="91"/>
      <c r="AZ86" s="91"/>
      <c r="BA86" s="91"/>
      <c r="BB86" s="91"/>
      <c r="BC86" s="91"/>
      <c r="BD86" s="91"/>
      <c r="BE86" s="91"/>
      <c r="BF86" s="91"/>
      <c r="BG86" s="91"/>
      <c r="BH86" s="91"/>
      <c r="BI86" s="454" t="s">
        <v>234</v>
      </c>
      <c r="BJ86" s="362"/>
      <c r="BK86" s="362"/>
      <c r="BL86" s="146"/>
      <c r="BM86" s="457" t="str">
        <f>IF(OR(BM70="",BM78=""),"",BM78-BM70)</f>
        <v/>
      </c>
      <c r="BN86" s="457"/>
      <c r="BO86" s="457"/>
      <c r="BP86" s="457"/>
      <c r="BQ86" s="662" t="s">
        <v>115</v>
      </c>
      <c r="BR86" s="662"/>
      <c r="BS86" s="669"/>
      <c r="BT86" s="335"/>
      <c r="BU86" s="425"/>
      <c r="BV86" s="425"/>
      <c r="BW86" s="336"/>
      <c r="BX86" s="665"/>
      <c r="BY86" s="439"/>
      <c r="BZ86" s="439"/>
      <c r="CA86" s="666"/>
      <c r="CB86" s="411"/>
      <c r="CC86" s="425"/>
      <c r="CD86" s="425"/>
      <c r="CE86" s="484"/>
      <c r="CF86" s="379"/>
      <c r="CG86" s="677"/>
      <c r="CH86" s="677"/>
      <c r="CI86" s="381"/>
      <c r="CM86" s="23" t="s">
        <v>237</v>
      </c>
      <c r="CN86" s="50"/>
      <c r="CO86" s="57"/>
      <c r="CP86" s="57"/>
      <c r="CQ86" s="57"/>
    </row>
    <row r="87" spans="5:115" ht="8.1" customHeight="1">
      <c r="E87" s="254"/>
      <c r="F87" s="255"/>
      <c r="G87" s="259"/>
      <c r="H87" s="260"/>
      <c r="I87" s="261"/>
      <c r="J87" s="446"/>
      <c r="K87" s="260"/>
      <c r="L87" s="260"/>
      <c r="M87" s="447"/>
      <c r="N87" s="287"/>
      <c r="O87" s="328"/>
      <c r="P87" s="328"/>
      <c r="Q87" s="328"/>
      <c r="R87" s="328"/>
      <c r="S87" s="328"/>
      <c r="T87" s="328"/>
      <c r="U87" s="328"/>
      <c r="V87" s="289"/>
      <c r="W87" s="287"/>
      <c r="X87" s="328"/>
      <c r="Y87" s="328"/>
      <c r="Z87" s="328"/>
      <c r="AA87" s="328"/>
      <c r="AB87" s="328"/>
      <c r="AC87" s="328"/>
      <c r="AD87" s="328"/>
      <c r="AE87" s="328"/>
      <c r="AF87" s="328"/>
      <c r="AG87" s="328"/>
      <c r="AH87" s="328"/>
      <c r="AI87" s="328"/>
      <c r="AJ87" s="328"/>
      <c r="AK87" s="328"/>
      <c r="AL87" s="328"/>
      <c r="AM87" s="328"/>
      <c r="AN87" s="328"/>
      <c r="AO87" s="289"/>
      <c r="AP87" s="659" t="s">
        <v>209</v>
      </c>
      <c r="AQ87" s="450"/>
      <c r="AR87" s="450"/>
      <c r="AS87" s="450"/>
      <c r="AT87" s="450"/>
      <c r="AU87" s="450"/>
      <c r="AV87" s="450"/>
      <c r="AW87" s="450"/>
      <c r="AX87" s="450"/>
      <c r="AY87" s="450"/>
      <c r="AZ87" s="448"/>
      <c r="BA87" s="448"/>
      <c r="BB87" s="448"/>
      <c r="BC87" s="448"/>
      <c r="BD87" s="448"/>
      <c r="BE87" s="456" t="s">
        <v>118</v>
      </c>
      <c r="BF87" s="456"/>
      <c r="BG87" s="456"/>
      <c r="BH87" s="182"/>
      <c r="BI87" s="454"/>
      <c r="BJ87" s="362"/>
      <c r="BK87" s="362"/>
      <c r="BL87" s="137"/>
      <c r="BM87" s="458"/>
      <c r="BN87" s="458"/>
      <c r="BO87" s="458"/>
      <c r="BP87" s="458"/>
      <c r="BQ87" s="662"/>
      <c r="BR87" s="662"/>
      <c r="BS87" s="669"/>
      <c r="BT87" s="335"/>
      <c r="BU87" s="425"/>
      <c r="BV87" s="425"/>
      <c r="BW87" s="336"/>
      <c r="BX87" s="665"/>
      <c r="BY87" s="439"/>
      <c r="BZ87" s="439"/>
      <c r="CA87" s="666"/>
      <c r="CB87" s="411"/>
      <c r="CC87" s="425"/>
      <c r="CD87" s="425"/>
      <c r="CE87" s="484"/>
      <c r="CF87" s="379"/>
      <c r="CG87" s="677"/>
      <c r="CH87" s="677"/>
      <c r="CI87" s="381"/>
      <c r="CM87" s="23" t="s">
        <v>64</v>
      </c>
      <c r="CN87" s="25" t="s">
        <v>165</v>
      </c>
      <c r="CO87" s="25" t="s">
        <v>166</v>
      </c>
      <c r="CP87" s="25" t="s">
        <v>167</v>
      </c>
      <c r="CQ87" s="25" t="s">
        <v>168</v>
      </c>
    </row>
    <row r="88" spans="5:115" ht="8.1" customHeight="1">
      <c r="E88" s="254"/>
      <c r="F88" s="255"/>
      <c r="G88" s="259"/>
      <c r="H88" s="260"/>
      <c r="I88" s="261"/>
      <c r="J88" s="446"/>
      <c r="K88" s="260"/>
      <c r="L88" s="260"/>
      <c r="M88" s="447"/>
      <c r="N88" s="287"/>
      <c r="O88" s="328"/>
      <c r="P88" s="328"/>
      <c r="Q88" s="328"/>
      <c r="R88" s="328"/>
      <c r="S88" s="328"/>
      <c r="T88" s="328"/>
      <c r="U88" s="328"/>
      <c r="V88" s="289"/>
      <c r="W88" s="287"/>
      <c r="X88" s="328"/>
      <c r="Y88" s="328"/>
      <c r="Z88" s="328"/>
      <c r="AA88" s="328"/>
      <c r="AB88" s="328"/>
      <c r="AC88" s="328"/>
      <c r="AD88" s="328"/>
      <c r="AE88" s="328"/>
      <c r="AF88" s="328"/>
      <c r="AG88" s="328"/>
      <c r="AH88" s="328"/>
      <c r="AI88" s="328"/>
      <c r="AJ88" s="328"/>
      <c r="AK88" s="328"/>
      <c r="AL88" s="328"/>
      <c r="AM88" s="328"/>
      <c r="AN88" s="328"/>
      <c r="AO88" s="289"/>
      <c r="AP88" s="659"/>
      <c r="AQ88" s="450"/>
      <c r="AR88" s="450"/>
      <c r="AS88" s="450"/>
      <c r="AT88" s="450"/>
      <c r="AU88" s="450"/>
      <c r="AV88" s="450"/>
      <c r="AW88" s="450"/>
      <c r="AX88" s="450"/>
      <c r="AY88" s="450"/>
      <c r="AZ88" s="449"/>
      <c r="BA88" s="449"/>
      <c r="BB88" s="449"/>
      <c r="BC88" s="449"/>
      <c r="BD88" s="449"/>
      <c r="BE88" s="456"/>
      <c r="BF88" s="456"/>
      <c r="BG88" s="456"/>
      <c r="BH88" s="182"/>
      <c r="BI88" s="454" t="s">
        <v>235</v>
      </c>
      <c r="BJ88" s="362"/>
      <c r="BK88" s="362"/>
      <c r="BL88" s="146"/>
      <c r="BM88" s="457" t="str">
        <f>IF(OR(BM72="",BM80=""),"",BM80-BM72)</f>
        <v/>
      </c>
      <c r="BN88" s="457"/>
      <c r="BO88" s="457"/>
      <c r="BP88" s="457"/>
      <c r="BQ88" s="662" t="s">
        <v>115</v>
      </c>
      <c r="BR88" s="662"/>
      <c r="BS88" s="669"/>
      <c r="BT88" s="335"/>
      <c r="BU88" s="425"/>
      <c r="BV88" s="425"/>
      <c r="BW88" s="336"/>
      <c r="BX88" s="665"/>
      <c r="BY88" s="439"/>
      <c r="BZ88" s="439"/>
      <c r="CA88" s="666"/>
      <c r="CB88" s="411"/>
      <c r="CC88" s="425"/>
      <c r="CD88" s="425"/>
      <c r="CE88" s="484"/>
      <c r="CF88" s="379"/>
      <c r="CG88" s="677"/>
      <c r="CH88" s="677"/>
      <c r="CI88" s="381"/>
      <c r="CM88" s="25" t="str">
        <f>IF(BM72="","",BM72)</f>
        <v/>
      </c>
      <c r="CN88" s="25" t="str">
        <f>IF(BM80="","",BM80)</f>
        <v/>
      </c>
      <c r="CO88" s="25" t="str">
        <f>BM88</f>
        <v/>
      </c>
      <c r="CP88" s="25" t="str">
        <f>IF(OR(CN88="",CO88=""),"",IF(CN88&gt;(CM82-CO88),"×","〇"))</f>
        <v/>
      </c>
      <c r="CQ88" s="25" t="str">
        <f>IF(OR(CN88="",CO88=""),"",IF(OR(CN88&gt;CM82,CO88&gt;CN82),"×","〇"))</f>
        <v/>
      </c>
    </row>
    <row r="89" spans="5:115" ht="8.1" customHeight="1">
      <c r="E89" s="254"/>
      <c r="F89" s="255"/>
      <c r="G89" s="259"/>
      <c r="H89" s="260"/>
      <c r="I89" s="261"/>
      <c r="J89" s="446"/>
      <c r="K89" s="260"/>
      <c r="L89" s="260"/>
      <c r="M89" s="447"/>
      <c r="N89" s="287"/>
      <c r="O89" s="328"/>
      <c r="P89" s="328"/>
      <c r="Q89" s="328"/>
      <c r="R89" s="328"/>
      <c r="S89" s="328"/>
      <c r="T89" s="328"/>
      <c r="U89" s="328"/>
      <c r="V89" s="289"/>
      <c r="W89" s="287"/>
      <c r="X89" s="328"/>
      <c r="Y89" s="328"/>
      <c r="Z89" s="328"/>
      <c r="AA89" s="328"/>
      <c r="AB89" s="328"/>
      <c r="AC89" s="328"/>
      <c r="AD89" s="328"/>
      <c r="AE89" s="328"/>
      <c r="AF89" s="328"/>
      <c r="AG89" s="328"/>
      <c r="AH89" s="328"/>
      <c r="AI89" s="328"/>
      <c r="AJ89" s="328"/>
      <c r="AK89" s="328"/>
      <c r="AL89" s="328"/>
      <c r="AM89" s="328"/>
      <c r="AN89" s="328"/>
      <c r="AO89" s="289"/>
      <c r="AP89" s="168"/>
      <c r="AQ89" s="138"/>
      <c r="AR89" s="138"/>
      <c r="AS89" s="138"/>
      <c r="AT89" s="138"/>
      <c r="AU89" s="138"/>
      <c r="AV89" s="138"/>
      <c r="AW89" s="138"/>
      <c r="AX89" s="138"/>
      <c r="AY89" s="138"/>
      <c r="AZ89" s="149"/>
      <c r="BA89" s="149"/>
      <c r="BB89" s="149"/>
      <c r="BC89" s="149"/>
      <c r="BD89" s="149"/>
      <c r="BE89" s="197"/>
      <c r="BF89" s="197"/>
      <c r="BG89" s="197"/>
      <c r="BH89" s="182"/>
      <c r="BI89" s="454"/>
      <c r="BJ89" s="362"/>
      <c r="BK89" s="362"/>
      <c r="BL89" s="137"/>
      <c r="BM89" s="458"/>
      <c r="BN89" s="458"/>
      <c r="BO89" s="458"/>
      <c r="BP89" s="458"/>
      <c r="BQ89" s="662"/>
      <c r="BR89" s="662"/>
      <c r="BS89" s="669"/>
      <c r="BT89" s="335"/>
      <c r="BU89" s="425"/>
      <c r="BV89" s="425"/>
      <c r="BW89" s="336"/>
      <c r="BX89" s="665"/>
      <c r="BY89" s="439"/>
      <c r="BZ89" s="439"/>
      <c r="CA89" s="666"/>
      <c r="CB89" s="411"/>
      <c r="CC89" s="425"/>
      <c r="CD89" s="425"/>
      <c r="CE89" s="484"/>
      <c r="CF89" s="379"/>
      <c r="CG89" s="677"/>
      <c r="CH89" s="677"/>
      <c r="CI89" s="381"/>
      <c r="CM89" s="25"/>
      <c r="CN89" s="25"/>
      <c r="CO89" s="25"/>
      <c r="CP89" s="25"/>
      <c r="CQ89" s="25"/>
    </row>
    <row r="90" spans="5:115" ht="8.1" customHeight="1">
      <c r="E90" s="254"/>
      <c r="F90" s="255"/>
      <c r="G90" s="259"/>
      <c r="H90" s="260"/>
      <c r="I90" s="261"/>
      <c r="J90" s="446"/>
      <c r="K90" s="260"/>
      <c r="L90" s="260"/>
      <c r="M90" s="447"/>
      <c r="N90" s="287"/>
      <c r="O90" s="328"/>
      <c r="P90" s="328"/>
      <c r="Q90" s="328"/>
      <c r="R90" s="328"/>
      <c r="S90" s="328"/>
      <c r="T90" s="328"/>
      <c r="U90" s="328"/>
      <c r="V90" s="289"/>
      <c r="W90" s="287"/>
      <c r="X90" s="328"/>
      <c r="Y90" s="328"/>
      <c r="Z90" s="328"/>
      <c r="AA90" s="328"/>
      <c r="AB90" s="328"/>
      <c r="AC90" s="328"/>
      <c r="AD90" s="328"/>
      <c r="AE90" s="328"/>
      <c r="AF90" s="328"/>
      <c r="AG90" s="328"/>
      <c r="AH90" s="328"/>
      <c r="AI90" s="328"/>
      <c r="AJ90" s="328"/>
      <c r="AK90" s="328"/>
      <c r="AL90" s="328"/>
      <c r="AM90" s="328"/>
      <c r="AN90" s="328"/>
      <c r="AO90" s="289"/>
      <c r="AP90" s="168"/>
      <c r="AQ90" s="138"/>
      <c r="AR90" s="138"/>
      <c r="AS90" s="138"/>
      <c r="AT90" s="138"/>
      <c r="AU90" s="138"/>
      <c r="AV90" s="138"/>
      <c r="AW90" s="138"/>
      <c r="AX90" s="138"/>
      <c r="AY90" s="138"/>
      <c r="AZ90" s="150"/>
      <c r="BA90" s="150"/>
      <c r="BB90" s="150"/>
      <c r="BC90" s="150"/>
      <c r="BD90" s="150"/>
      <c r="BE90" s="151"/>
      <c r="BF90" s="151"/>
      <c r="BG90" s="151"/>
      <c r="BH90" s="182"/>
      <c r="BI90" s="141"/>
      <c r="BJ90" s="133"/>
      <c r="BK90" s="133"/>
      <c r="BL90" s="137"/>
      <c r="BM90" s="142"/>
      <c r="BN90" s="142"/>
      <c r="BO90" s="142"/>
      <c r="BP90" s="142"/>
      <c r="BQ90" s="137"/>
      <c r="BR90" s="137"/>
      <c r="BS90" s="143"/>
      <c r="BT90" s="338"/>
      <c r="BU90" s="338"/>
      <c r="BV90" s="338"/>
      <c r="BW90" s="339"/>
      <c r="BX90" s="667"/>
      <c r="BY90" s="440"/>
      <c r="BZ90" s="440"/>
      <c r="CA90" s="668"/>
      <c r="CB90" s="482"/>
      <c r="CC90" s="338"/>
      <c r="CD90" s="338"/>
      <c r="CE90" s="485"/>
      <c r="CF90" s="395"/>
      <c r="CG90" s="396"/>
      <c r="CH90" s="396"/>
      <c r="CI90" s="397"/>
      <c r="CM90" s="25" t="s">
        <v>66</v>
      </c>
      <c r="CN90" s="25"/>
      <c r="CO90" s="25"/>
      <c r="CP90" s="25" t="str">
        <f>IF(OR(CP85="",CP88=""),"",IF(OR(CP85="×",CP88="×"),"×","〇"))</f>
        <v/>
      </c>
      <c r="CQ90" s="25" t="str">
        <f>IF(OR(CQ85="",CQ88=""),"",IF(OR(CQ85="×",CQ88="×"),"×","〇"))</f>
        <v/>
      </c>
    </row>
    <row r="91" spans="5:115" ht="8.1" customHeight="1">
      <c r="E91" s="252" t="s">
        <v>29</v>
      </c>
      <c r="F91" s="671"/>
      <c r="G91" s="488" t="s">
        <v>30</v>
      </c>
      <c r="H91" s="683"/>
      <c r="I91" s="683"/>
      <c r="J91" s="683"/>
      <c r="K91" s="683"/>
      <c r="L91" s="683"/>
      <c r="M91" s="684"/>
      <c r="N91" s="284" t="s">
        <v>28</v>
      </c>
      <c r="O91" s="691"/>
      <c r="P91" s="691"/>
      <c r="Q91" s="691"/>
      <c r="R91" s="691"/>
      <c r="S91" s="691"/>
      <c r="T91" s="691"/>
      <c r="U91" s="691"/>
      <c r="V91" s="692"/>
      <c r="W91" s="284" t="s">
        <v>158</v>
      </c>
      <c r="X91" s="691"/>
      <c r="Y91" s="691"/>
      <c r="Z91" s="691"/>
      <c r="AA91" s="691"/>
      <c r="AB91" s="691"/>
      <c r="AC91" s="691"/>
      <c r="AD91" s="691"/>
      <c r="AE91" s="691"/>
      <c r="AF91" s="691"/>
      <c r="AG91" s="691"/>
      <c r="AH91" s="691"/>
      <c r="AI91" s="691"/>
      <c r="AJ91" s="691"/>
      <c r="AK91" s="691"/>
      <c r="AL91" s="691"/>
      <c r="AM91" s="691"/>
      <c r="AN91" s="691"/>
      <c r="AO91" s="692"/>
      <c r="AP91" s="144"/>
      <c r="AQ91" s="135"/>
      <c r="AR91" s="135"/>
      <c r="AS91" s="135"/>
      <c r="AT91" s="135"/>
      <c r="AU91" s="135"/>
      <c r="AV91" s="135"/>
      <c r="AW91" s="135"/>
      <c r="AX91" s="135"/>
      <c r="AY91" s="135"/>
      <c r="AZ91" s="135"/>
      <c r="BA91" s="135"/>
      <c r="BB91" s="135"/>
      <c r="BC91" s="135"/>
      <c r="BD91" s="135"/>
      <c r="BE91" s="135"/>
      <c r="BF91" s="135"/>
      <c r="BG91" s="135"/>
      <c r="BH91" s="136"/>
      <c r="BI91" s="428" t="s">
        <v>31</v>
      </c>
      <c r="BJ91" s="429"/>
      <c r="BK91" s="429"/>
      <c r="BL91" s="429"/>
      <c r="BM91" s="429"/>
      <c r="BN91" s="429"/>
      <c r="BO91" s="429"/>
      <c r="BP91" s="429"/>
      <c r="BQ91" s="429"/>
      <c r="BR91" s="429"/>
      <c r="BS91" s="477"/>
      <c r="BT91" s="332" t="str">
        <f>IF(CS97="〇","〇","")</f>
        <v/>
      </c>
      <c r="BU91" s="670"/>
      <c r="BV91" s="670"/>
      <c r="BW91" s="712"/>
      <c r="BX91" s="469" t="s">
        <v>18</v>
      </c>
      <c r="BY91" s="670"/>
      <c r="BZ91" s="670"/>
      <c r="CA91" s="712"/>
      <c r="CB91" s="424" t="str">
        <f>IF(CS97="×","〇","")</f>
        <v/>
      </c>
      <c r="CC91" s="670"/>
      <c r="CD91" s="670"/>
      <c r="CE91" s="671"/>
      <c r="CF91" s="699" t="s">
        <v>173</v>
      </c>
      <c r="CG91" s="691"/>
      <c r="CH91" s="691"/>
      <c r="CI91" s="692"/>
      <c r="CJ91" s="28"/>
      <c r="CK91" s="28"/>
      <c r="CL91" s="28"/>
      <c r="CM91" s="28"/>
    </row>
    <row r="92" spans="5:115" ht="8.1" customHeight="1">
      <c r="E92" s="681"/>
      <c r="F92" s="673"/>
      <c r="G92" s="685"/>
      <c r="H92" s="686"/>
      <c r="I92" s="686"/>
      <c r="J92" s="686"/>
      <c r="K92" s="686"/>
      <c r="L92" s="686"/>
      <c r="M92" s="687"/>
      <c r="N92" s="693"/>
      <c r="O92" s="694"/>
      <c r="P92" s="694"/>
      <c r="Q92" s="694"/>
      <c r="R92" s="694"/>
      <c r="S92" s="694"/>
      <c r="T92" s="694"/>
      <c r="U92" s="694"/>
      <c r="V92" s="695"/>
      <c r="W92" s="693"/>
      <c r="X92" s="694"/>
      <c r="Y92" s="694"/>
      <c r="Z92" s="694"/>
      <c r="AA92" s="694"/>
      <c r="AB92" s="694"/>
      <c r="AC92" s="694"/>
      <c r="AD92" s="694"/>
      <c r="AE92" s="694"/>
      <c r="AF92" s="694"/>
      <c r="AG92" s="694"/>
      <c r="AH92" s="694"/>
      <c r="AI92" s="694"/>
      <c r="AJ92" s="694"/>
      <c r="AK92" s="694"/>
      <c r="AL92" s="694"/>
      <c r="AM92" s="694"/>
      <c r="AN92" s="694"/>
      <c r="AO92" s="695"/>
      <c r="AP92" s="292" t="s">
        <v>112</v>
      </c>
      <c r="AQ92" s="453"/>
      <c r="AR92" s="453"/>
      <c r="AS92" s="453"/>
      <c r="AT92" s="453"/>
      <c r="AU92" s="453"/>
      <c r="AV92" s="453"/>
      <c r="AW92" s="453"/>
      <c r="AX92" s="453"/>
      <c r="AY92" s="453"/>
      <c r="AZ92" s="453"/>
      <c r="BA92" s="453"/>
      <c r="BB92" s="453"/>
      <c r="BC92" s="453"/>
      <c r="BD92" s="453"/>
      <c r="BE92" s="453"/>
      <c r="BF92" s="453"/>
      <c r="BG92" s="453"/>
      <c r="BH92" s="401"/>
      <c r="BI92" s="430"/>
      <c r="BJ92" s="459"/>
      <c r="BK92" s="459"/>
      <c r="BL92" s="459"/>
      <c r="BM92" s="459"/>
      <c r="BN92" s="459"/>
      <c r="BO92" s="459"/>
      <c r="BP92" s="459"/>
      <c r="BQ92" s="459"/>
      <c r="BR92" s="459"/>
      <c r="BS92" s="460"/>
      <c r="BT92" s="635"/>
      <c r="BU92" s="635"/>
      <c r="BV92" s="635"/>
      <c r="BW92" s="713"/>
      <c r="BX92" s="672"/>
      <c r="BY92" s="715"/>
      <c r="BZ92" s="715"/>
      <c r="CA92" s="713"/>
      <c r="CB92" s="672"/>
      <c r="CC92" s="635"/>
      <c r="CD92" s="635"/>
      <c r="CE92" s="673"/>
      <c r="CF92" s="693"/>
      <c r="CG92" s="694"/>
      <c r="CH92" s="694"/>
      <c r="CI92" s="695"/>
      <c r="CJ92" s="28"/>
      <c r="CK92" s="28"/>
      <c r="CL92" s="28"/>
      <c r="CM92" s="28"/>
    </row>
    <row r="93" spans="5:115" ht="8.1" customHeight="1">
      <c r="E93" s="681"/>
      <c r="F93" s="673"/>
      <c r="G93" s="685"/>
      <c r="H93" s="686"/>
      <c r="I93" s="686"/>
      <c r="J93" s="686"/>
      <c r="K93" s="686"/>
      <c r="L93" s="686"/>
      <c r="M93" s="687"/>
      <c r="N93" s="693"/>
      <c r="O93" s="694"/>
      <c r="P93" s="694"/>
      <c r="Q93" s="694"/>
      <c r="R93" s="694"/>
      <c r="S93" s="694"/>
      <c r="T93" s="694"/>
      <c r="U93" s="694"/>
      <c r="V93" s="695"/>
      <c r="W93" s="693"/>
      <c r="X93" s="694"/>
      <c r="Y93" s="694"/>
      <c r="Z93" s="694"/>
      <c r="AA93" s="694"/>
      <c r="AB93" s="694"/>
      <c r="AC93" s="694"/>
      <c r="AD93" s="694"/>
      <c r="AE93" s="694"/>
      <c r="AF93" s="694"/>
      <c r="AG93" s="694"/>
      <c r="AH93" s="694"/>
      <c r="AI93" s="694"/>
      <c r="AJ93" s="694"/>
      <c r="AK93" s="694"/>
      <c r="AL93" s="694"/>
      <c r="AM93" s="694"/>
      <c r="AN93" s="694"/>
      <c r="AO93" s="695"/>
      <c r="AP93" s="292"/>
      <c r="AQ93" s="453"/>
      <c r="AR93" s="453"/>
      <c r="AS93" s="453"/>
      <c r="AT93" s="453"/>
      <c r="AU93" s="453"/>
      <c r="AV93" s="453"/>
      <c r="AW93" s="453"/>
      <c r="AX93" s="453"/>
      <c r="AY93" s="453"/>
      <c r="AZ93" s="453"/>
      <c r="BA93" s="453"/>
      <c r="BB93" s="453"/>
      <c r="BC93" s="453"/>
      <c r="BD93" s="453"/>
      <c r="BE93" s="453"/>
      <c r="BF93" s="453"/>
      <c r="BG93" s="453"/>
      <c r="BH93" s="401"/>
      <c r="BI93" s="454" t="str">
        <f>AQ100</f>
        <v>UCM2</v>
      </c>
      <c r="BJ93" s="362"/>
      <c r="BK93" s="362"/>
      <c r="BL93" s="455" t="s">
        <v>114</v>
      </c>
      <c r="BM93" s="451"/>
      <c r="BN93" s="451"/>
      <c r="BO93" s="451"/>
      <c r="BP93" s="451"/>
      <c r="BQ93" s="662" t="s">
        <v>115</v>
      </c>
      <c r="BR93" s="662"/>
      <c r="BS93" s="669"/>
      <c r="BT93" s="635"/>
      <c r="BU93" s="635"/>
      <c r="BV93" s="635"/>
      <c r="BW93" s="713"/>
      <c r="BX93" s="672"/>
      <c r="BY93" s="715"/>
      <c r="BZ93" s="715"/>
      <c r="CA93" s="713"/>
      <c r="CB93" s="672"/>
      <c r="CC93" s="635"/>
      <c r="CD93" s="635"/>
      <c r="CE93" s="673"/>
      <c r="CF93" s="693"/>
      <c r="CG93" s="694"/>
      <c r="CH93" s="694"/>
      <c r="CI93" s="695"/>
      <c r="CJ93" s="28"/>
      <c r="CK93" s="28"/>
      <c r="CL93" s="28"/>
      <c r="CM93" s="28"/>
    </row>
    <row r="94" spans="5:115" ht="8.1" customHeight="1">
      <c r="E94" s="681"/>
      <c r="F94" s="673"/>
      <c r="G94" s="685"/>
      <c r="H94" s="686"/>
      <c r="I94" s="686"/>
      <c r="J94" s="686"/>
      <c r="K94" s="686"/>
      <c r="L94" s="686"/>
      <c r="M94" s="687"/>
      <c r="N94" s="693"/>
      <c r="O94" s="694"/>
      <c r="P94" s="694"/>
      <c r="Q94" s="694"/>
      <c r="R94" s="694"/>
      <c r="S94" s="694"/>
      <c r="T94" s="694"/>
      <c r="U94" s="694"/>
      <c r="V94" s="695"/>
      <c r="W94" s="693"/>
      <c r="X94" s="694"/>
      <c r="Y94" s="694"/>
      <c r="Z94" s="694"/>
      <c r="AA94" s="694"/>
      <c r="AB94" s="694"/>
      <c r="AC94" s="694"/>
      <c r="AD94" s="694"/>
      <c r="AE94" s="694"/>
      <c r="AF94" s="694"/>
      <c r="AG94" s="694"/>
      <c r="AH94" s="694"/>
      <c r="AI94" s="694"/>
      <c r="AJ94" s="694"/>
      <c r="AK94" s="694"/>
      <c r="AL94" s="694"/>
      <c r="AM94" s="694"/>
      <c r="AN94" s="694"/>
      <c r="AO94" s="695"/>
      <c r="AP94" s="292"/>
      <c r="AQ94" s="453"/>
      <c r="AR94" s="453"/>
      <c r="AS94" s="453"/>
      <c r="AT94" s="453"/>
      <c r="AU94" s="453"/>
      <c r="AV94" s="453"/>
      <c r="AW94" s="453"/>
      <c r="AX94" s="453"/>
      <c r="AY94" s="453"/>
      <c r="AZ94" s="453"/>
      <c r="BA94" s="453"/>
      <c r="BB94" s="453"/>
      <c r="BC94" s="453"/>
      <c r="BD94" s="453"/>
      <c r="BE94" s="453"/>
      <c r="BF94" s="453"/>
      <c r="BG94" s="453"/>
      <c r="BH94" s="401"/>
      <c r="BI94" s="454"/>
      <c r="BJ94" s="362"/>
      <c r="BK94" s="362"/>
      <c r="BL94" s="455"/>
      <c r="BM94" s="451"/>
      <c r="BN94" s="451"/>
      <c r="BO94" s="451"/>
      <c r="BP94" s="451"/>
      <c r="BQ94" s="662"/>
      <c r="BR94" s="662"/>
      <c r="BS94" s="669"/>
      <c r="BT94" s="635"/>
      <c r="BU94" s="635"/>
      <c r="BV94" s="635"/>
      <c r="BW94" s="713"/>
      <c r="BX94" s="672"/>
      <c r="BY94" s="715"/>
      <c r="BZ94" s="715"/>
      <c r="CA94" s="713"/>
      <c r="CB94" s="672"/>
      <c r="CC94" s="635"/>
      <c r="CD94" s="635"/>
      <c r="CE94" s="673"/>
      <c r="CF94" s="693"/>
      <c r="CG94" s="694"/>
      <c r="CH94" s="694"/>
      <c r="CI94" s="695"/>
      <c r="CJ94" s="28"/>
      <c r="CK94" s="28"/>
      <c r="CL94" s="28"/>
      <c r="CM94" s="28"/>
    </row>
    <row r="95" spans="5:115" ht="8.1" customHeight="1">
      <c r="E95" s="681"/>
      <c r="F95" s="673"/>
      <c r="G95" s="685"/>
      <c r="H95" s="686"/>
      <c r="I95" s="686"/>
      <c r="J95" s="686"/>
      <c r="K95" s="686"/>
      <c r="L95" s="686"/>
      <c r="M95" s="687"/>
      <c r="N95" s="693"/>
      <c r="O95" s="694"/>
      <c r="P95" s="694"/>
      <c r="Q95" s="694"/>
      <c r="R95" s="694"/>
      <c r="S95" s="694"/>
      <c r="T95" s="694"/>
      <c r="U95" s="694"/>
      <c r="V95" s="695"/>
      <c r="W95" s="693"/>
      <c r="X95" s="694"/>
      <c r="Y95" s="694"/>
      <c r="Z95" s="694"/>
      <c r="AA95" s="694"/>
      <c r="AB95" s="694"/>
      <c r="AC95" s="694"/>
      <c r="AD95" s="694"/>
      <c r="AE95" s="694"/>
      <c r="AF95" s="694"/>
      <c r="AG95" s="694"/>
      <c r="AH95" s="694"/>
      <c r="AI95" s="694"/>
      <c r="AJ95" s="694"/>
      <c r="AK95" s="694"/>
      <c r="AL95" s="694"/>
      <c r="AM95" s="694"/>
      <c r="AN95" s="694"/>
      <c r="AO95" s="695"/>
      <c r="AP95" s="148"/>
      <c r="AQ95" s="91"/>
      <c r="AR95" s="91"/>
      <c r="AS95" s="91"/>
      <c r="AT95" s="91"/>
      <c r="AU95" s="91"/>
      <c r="AV95" s="91"/>
      <c r="AW95" s="91"/>
      <c r="AX95" s="91"/>
      <c r="AY95" s="91"/>
      <c r="AZ95" s="91"/>
      <c r="BA95" s="91"/>
      <c r="BB95" s="91"/>
      <c r="BC95" s="91"/>
      <c r="BD95" s="91"/>
      <c r="BE95" s="91"/>
      <c r="BF95" s="91"/>
      <c r="BG95" s="91"/>
      <c r="BH95" s="182"/>
      <c r="BI95" s="480"/>
      <c r="BJ95" s="481"/>
      <c r="BK95" s="481"/>
      <c r="BL95" s="711"/>
      <c r="BM95" s="660"/>
      <c r="BN95" s="660"/>
      <c r="BO95" s="660"/>
      <c r="BP95" s="660"/>
      <c r="BQ95" s="478"/>
      <c r="BR95" s="478"/>
      <c r="BS95" s="479"/>
      <c r="BT95" s="635"/>
      <c r="BU95" s="635"/>
      <c r="BV95" s="635"/>
      <c r="BW95" s="713"/>
      <c r="BX95" s="672"/>
      <c r="BY95" s="715"/>
      <c r="BZ95" s="715"/>
      <c r="CA95" s="713"/>
      <c r="CB95" s="672"/>
      <c r="CC95" s="635"/>
      <c r="CD95" s="635"/>
      <c r="CE95" s="673"/>
      <c r="CF95" s="693"/>
      <c r="CG95" s="694"/>
      <c r="CH95" s="694"/>
      <c r="CI95" s="695"/>
      <c r="CJ95" s="28"/>
      <c r="CK95" s="28"/>
      <c r="CL95" s="28"/>
      <c r="CM95" s="60" t="s">
        <v>224</v>
      </c>
      <c r="CN95" s="29"/>
      <c r="CO95" s="29"/>
      <c r="CP95" s="29"/>
      <c r="CQ95" s="29"/>
      <c r="CR95" s="29"/>
      <c r="CS95" s="29"/>
    </row>
    <row r="96" spans="5:115" ht="8.1" customHeight="1">
      <c r="E96" s="681"/>
      <c r="F96" s="673"/>
      <c r="G96" s="685"/>
      <c r="H96" s="686"/>
      <c r="I96" s="686"/>
      <c r="J96" s="686"/>
      <c r="K96" s="686"/>
      <c r="L96" s="686"/>
      <c r="M96" s="687"/>
      <c r="N96" s="693"/>
      <c r="O96" s="694"/>
      <c r="P96" s="694"/>
      <c r="Q96" s="694"/>
      <c r="R96" s="694"/>
      <c r="S96" s="694"/>
      <c r="T96" s="694"/>
      <c r="U96" s="694"/>
      <c r="V96" s="695"/>
      <c r="W96" s="693"/>
      <c r="X96" s="694"/>
      <c r="Y96" s="694"/>
      <c r="Z96" s="694"/>
      <c r="AA96" s="694"/>
      <c r="AB96" s="694"/>
      <c r="AC96" s="694"/>
      <c r="AD96" s="694"/>
      <c r="AE96" s="694"/>
      <c r="AF96" s="694"/>
      <c r="AG96" s="694"/>
      <c r="AH96" s="694"/>
      <c r="AI96" s="694"/>
      <c r="AJ96" s="694"/>
      <c r="AK96" s="694"/>
      <c r="AL96" s="694"/>
      <c r="AM96" s="694"/>
      <c r="AN96" s="694"/>
      <c r="AO96" s="695"/>
      <c r="AP96" s="292" t="s">
        <v>113</v>
      </c>
      <c r="AQ96" s="535"/>
      <c r="AR96" s="535"/>
      <c r="AS96" s="535"/>
      <c r="AT96" s="535"/>
      <c r="AU96" s="535"/>
      <c r="AV96" s="535"/>
      <c r="AW96" s="535"/>
      <c r="AX96" s="535"/>
      <c r="AY96" s="535"/>
      <c r="AZ96" s="535"/>
      <c r="BA96" s="535"/>
      <c r="BB96" s="535"/>
      <c r="BC96" s="535"/>
      <c r="BD96" s="535"/>
      <c r="BE96" s="535"/>
      <c r="BF96" s="535"/>
      <c r="BG96" s="535"/>
      <c r="BH96" s="182"/>
      <c r="BI96" s="480"/>
      <c r="BJ96" s="481"/>
      <c r="BK96" s="481"/>
      <c r="BL96" s="711"/>
      <c r="BM96" s="661"/>
      <c r="BN96" s="661"/>
      <c r="BO96" s="661"/>
      <c r="BP96" s="661"/>
      <c r="BQ96" s="478"/>
      <c r="BR96" s="478"/>
      <c r="BS96" s="479"/>
      <c r="BT96" s="635"/>
      <c r="BU96" s="635"/>
      <c r="BV96" s="635"/>
      <c r="BW96" s="713"/>
      <c r="BX96" s="672"/>
      <c r="BY96" s="715"/>
      <c r="BZ96" s="715"/>
      <c r="CA96" s="713"/>
      <c r="CB96" s="672"/>
      <c r="CC96" s="635"/>
      <c r="CD96" s="635"/>
      <c r="CE96" s="673"/>
      <c r="CF96" s="693"/>
      <c r="CG96" s="694"/>
      <c r="CH96" s="694"/>
      <c r="CI96" s="695"/>
      <c r="CJ96" s="28"/>
      <c r="CK96" s="28"/>
      <c r="CL96" s="28"/>
      <c r="CM96" s="60" t="s">
        <v>175</v>
      </c>
      <c r="CN96" s="62" t="s">
        <v>64</v>
      </c>
      <c r="CO96" s="25" t="s">
        <v>165</v>
      </c>
      <c r="CP96" s="25" t="s">
        <v>166</v>
      </c>
      <c r="CQ96" s="25" t="s">
        <v>176</v>
      </c>
      <c r="CR96" s="25" t="s">
        <v>177</v>
      </c>
      <c r="CS96" s="25" t="s">
        <v>178</v>
      </c>
    </row>
    <row r="97" spans="5:97" ht="8.1" customHeight="1">
      <c r="E97" s="681"/>
      <c r="F97" s="673"/>
      <c r="G97" s="685"/>
      <c r="H97" s="686"/>
      <c r="I97" s="686"/>
      <c r="J97" s="686"/>
      <c r="K97" s="686"/>
      <c r="L97" s="686"/>
      <c r="M97" s="687"/>
      <c r="N97" s="693"/>
      <c r="O97" s="694"/>
      <c r="P97" s="694"/>
      <c r="Q97" s="694"/>
      <c r="R97" s="694"/>
      <c r="S97" s="694"/>
      <c r="T97" s="694"/>
      <c r="U97" s="694"/>
      <c r="V97" s="695"/>
      <c r="W97" s="693"/>
      <c r="X97" s="694"/>
      <c r="Y97" s="694"/>
      <c r="Z97" s="694"/>
      <c r="AA97" s="694"/>
      <c r="AB97" s="694"/>
      <c r="AC97" s="694"/>
      <c r="AD97" s="694"/>
      <c r="AE97" s="694"/>
      <c r="AF97" s="694"/>
      <c r="AG97" s="694"/>
      <c r="AH97" s="694"/>
      <c r="AI97" s="694"/>
      <c r="AJ97" s="694"/>
      <c r="AK97" s="694"/>
      <c r="AL97" s="694"/>
      <c r="AM97" s="694"/>
      <c r="AN97" s="694"/>
      <c r="AO97" s="695"/>
      <c r="AP97" s="534"/>
      <c r="AQ97" s="535"/>
      <c r="AR97" s="535"/>
      <c r="AS97" s="535"/>
      <c r="AT97" s="535"/>
      <c r="AU97" s="535"/>
      <c r="AV97" s="535"/>
      <c r="AW97" s="535"/>
      <c r="AX97" s="535"/>
      <c r="AY97" s="535"/>
      <c r="AZ97" s="535"/>
      <c r="BA97" s="535"/>
      <c r="BB97" s="535"/>
      <c r="BC97" s="535"/>
      <c r="BD97" s="535"/>
      <c r="BE97" s="535"/>
      <c r="BF97" s="535"/>
      <c r="BG97" s="535"/>
      <c r="BH97" s="182"/>
      <c r="BI97" s="152"/>
      <c r="BJ97" s="127"/>
      <c r="BK97" s="127"/>
      <c r="BL97" s="127"/>
      <c r="BM97" s="127"/>
      <c r="BN97" s="127"/>
      <c r="BO97" s="127"/>
      <c r="BP97" s="127"/>
      <c r="BQ97" s="127"/>
      <c r="BR97" s="127"/>
      <c r="BS97" s="198"/>
      <c r="BT97" s="635"/>
      <c r="BU97" s="635"/>
      <c r="BV97" s="635"/>
      <c r="BW97" s="713"/>
      <c r="BX97" s="672"/>
      <c r="BY97" s="715"/>
      <c r="BZ97" s="715"/>
      <c r="CA97" s="713"/>
      <c r="CB97" s="672"/>
      <c r="CC97" s="635"/>
      <c r="CD97" s="635"/>
      <c r="CE97" s="673"/>
      <c r="CF97" s="693"/>
      <c r="CG97" s="694"/>
      <c r="CH97" s="694"/>
      <c r="CI97" s="695"/>
      <c r="CJ97" s="28"/>
      <c r="CK97" s="28"/>
      <c r="CL97" s="28"/>
      <c r="CM97" s="61">
        <f>AZ100</f>
        <v>0</v>
      </c>
      <c r="CN97" s="62" t="str">
        <f>IF(BM93="","",BM93)</f>
        <v/>
      </c>
      <c r="CO97" s="25" t="str">
        <f>IF(BM100="","",BM100)</f>
        <v/>
      </c>
      <c r="CP97" s="25" t="str">
        <f>IF(OR(BM93="",BM100=""),"",BM100-BM93)</f>
        <v/>
      </c>
      <c r="CQ97" s="25" t="str">
        <f>IF(CP97="","",IF(CO97&gt;(CM97-CP97),"×","〇"))</f>
        <v/>
      </c>
      <c r="CR97" s="25" t="str">
        <f>IF(OR(CM97="",CO97=""),"",IF(CO97&gt;CM97,"×","〇"))</f>
        <v/>
      </c>
      <c r="CS97" s="25" t="str">
        <f>IF(OR(CQ97="",CR97=""),"",IF(AND(CQ97="〇",CR97="〇"),"〇","×"))</f>
        <v/>
      </c>
    </row>
    <row r="98" spans="5:97" ht="8.1" customHeight="1">
      <c r="E98" s="681"/>
      <c r="F98" s="673"/>
      <c r="G98" s="685"/>
      <c r="H98" s="686"/>
      <c r="I98" s="686"/>
      <c r="J98" s="686"/>
      <c r="K98" s="686"/>
      <c r="L98" s="686"/>
      <c r="M98" s="687"/>
      <c r="N98" s="693"/>
      <c r="O98" s="694"/>
      <c r="P98" s="694"/>
      <c r="Q98" s="694"/>
      <c r="R98" s="694"/>
      <c r="S98" s="694"/>
      <c r="T98" s="694"/>
      <c r="U98" s="694"/>
      <c r="V98" s="695"/>
      <c r="W98" s="693"/>
      <c r="X98" s="694"/>
      <c r="Y98" s="694"/>
      <c r="Z98" s="694"/>
      <c r="AA98" s="694"/>
      <c r="AB98" s="694"/>
      <c r="AC98" s="694"/>
      <c r="AD98" s="694"/>
      <c r="AE98" s="694"/>
      <c r="AF98" s="694"/>
      <c r="AG98" s="694"/>
      <c r="AH98" s="694"/>
      <c r="AI98" s="694"/>
      <c r="AJ98" s="694"/>
      <c r="AK98" s="694"/>
      <c r="AL98" s="694"/>
      <c r="AM98" s="694"/>
      <c r="AN98" s="694"/>
      <c r="AO98" s="695"/>
      <c r="AP98" s="534"/>
      <c r="AQ98" s="535"/>
      <c r="AR98" s="535"/>
      <c r="AS98" s="535"/>
      <c r="AT98" s="535"/>
      <c r="AU98" s="535"/>
      <c r="AV98" s="535"/>
      <c r="AW98" s="535"/>
      <c r="AX98" s="535"/>
      <c r="AY98" s="535"/>
      <c r="AZ98" s="535"/>
      <c r="BA98" s="535"/>
      <c r="BB98" s="535"/>
      <c r="BC98" s="535"/>
      <c r="BD98" s="535"/>
      <c r="BE98" s="535"/>
      <c r="BF98" s="535"/>
      <c r="BG98" s="535"/>
      <c r="BH98" s="182"/>
      <c r="BI98" s="430" t="s">
        <v>32</v>
      </c>
      <c r="BJ98" s="459"/>
      <c r="BK98" s="459"/>
      <c r="BL98" s="459"/>
      <c r="BM98" s="459"/>
      <c r="BN98" s="459"/>
      <c r="BO98" s="459"/>
      <c r="BP98" s="459"/>
      <c r="BQ98" s="459"/>
      <c r="BR98" s="459"/>
      <c r="BS98" s="460"/>
      <c r="BT98" s="635"/>
      <c r="BU98" s="635"/>
      <c r="BV98" s="635"/>
      <c r="BW98" s="713"/>
      <c r="BX98" s="672"/>
      <c r="BY98" s="715"/>
      <c r="BZ98" s="715"/>
      <c r="CA98" s="713"/>
      <c r="CB98" s="672"/>
      <c r="CC98" s="635"/>
      <c r="CD98" s="635"/>
      <c r="CE98" s="673"/>
      <c r="CF98" s="693"/>
      <c r="CG98" s="694"/>
      <c r="CH98" s="694"/>
      <c r="CI98" s="695"/>
      <c r="CJ98" s="28"/>
      <c r="CK98" s="28"/>
      <c r="CL98" s="28"/>
      <c r="CM98" s="60" t="s">
        <v>225</v>
      </c>
      <c r="CN98" s="29"/>
      <c r="CO98" s="29"/>
      <c r="CP98" s="29"/>
      <c r="CQ98" s="29"/>
      <c r="CR98" s="29"/>
      <c r="CS98" s="29"/>
    </row>
    <row r="99" spans="5:97" ht="8.1" customHeight="1">
      <c r="E99" s="681"/>
      <c r="F99" s="673"/>
      <c r="G99" s="685"/>
      <c r="H99" s="686"/>
      <c r="I99" s="686"/>
      <c r="J99" s="686"/>
      <c r="K99" s="686"/>
      <c r="L99" s="686"/>
      <c r="M99" s="687"/>
      <c r="N99" s="693"/>
      <c r="O99" s="694"/>
      <c r="P99" s="694"/>
      <c r="Q99" s="694"/>
      <c r="R99" s="694"/>
      <c r="S99" s="694"/>
      <c r="T99" s="694"/>
      <c r="U99" s="694"/>
      <c r="V99" s="695"/>
      <c r="W99" s="693"/>
      <c r="X99" s="694"/>
      <c r="Y99" s="694"/>
      <c r="Z99" s="694"/>
      <c r="AA99" s="694"/>
      <c r="AB99" s="694"/>
      <c r="AC99" s="694"/>
      <c r="AD99" s="694"/>
      <c r="AE99" s="694"/>
      <c r="AF99" s="694"/>
      <c r="AG99" s="694"/>
      <c r="AH99" s="694"/>
      <c r="AI99" s="694"/>
      <c r="AJ99" s="694"/>
      <c r="AK99" s="694"/>
      <c r="AL99" s="694"/>
      <c r="AM99" s="694"/>
      <c r="AN99" s="694"/>
      <c r="AO99" s="695"/>
      <c r="AP99" s="91"/>
      <c r="AQ99" s="91"/>
      <c r="AR99" s="91"/>
      <c r="AS99" s="91"/>
      <c r="AT99" s="91"/>
      <c r="AU99" s="91"/>
      <c r="AV99" s="91"/>
      <c r="AW99" s="91"/>
      <c r="AX99" s="91"/>
      <c r="AY99" s="91"/>
      <c r="AZ99" s="91"/>
      <c r="BA99" s="91"/>
      <c r="BB99" s="91"/>
      <c r="BC99" s="91"/>
      <c r="BD99" s="91"/>
      <c r="BE99" s="91"/>
      <c r="BF99" s="91"/>
      <c r="BG99" s="91"/>
      <c r="BH99" s="182"/>
      <c r="BI99" s="430"/>
      <c r="BJ99" s="459"/>
      <c r="BK99" s="459"/>
      <c r="BL99" s="459"/>
      <c r="BM99" s="459"/>
      <c r="BN99" s="459"/>
      <c r="BO99" s="459"/>
      <c r="BP99" s="459"/>
      <c r="BQ99" s="459"/>
      <c r="BR99" s="459"/>
      <c r="BS99" s="460"/>
      <c r="BT99" s="635"/>
      <c r="BU99" s="635"/>
      <c r="BV99" s="635"/>
      <c r="BW99" s="713"/>
      <c r="BX99" s="672"/>
      <c r="BY99" s="715"/>
      <c r="BZ99" s="715"/>
      <c r="CA99" s="713"/>
      <c r="CB99" s="672"/>
      <c r="CC99" s="635"/>
      <c r="CD99" s="635"/>
      <c r="CE99" s="673"/>
      <c r="CF99" s="693"/>
      <c r="CG99" s="694"/>
      <c r="CH99" s="694"/>
      <c r="CI99" s="695"/>
      <c r="CJ99" s="28"/>
      <c r="CK99" s="28"/>
      <c r="CL99" s="28"/>
      <c r="CM99" s="60" t="s">
        <v>175</v>
      </c>
      <c r="CN99" s="25" t="s">
        <v>64</v>
      </c>
      <c r="CO99" s="25" t="s">
        <v>165</v>
      </c>
      <c r="CP99" s="25" t="s">
        <v>166</v>
      </c>
      <c r="CQ99" s="25" t="s">
        <v>176</v>
      </c>
      <c r="CR99" s="25" t="s">
        <v>177</v>
      </c>
      <c r="CS99" s="25" t="s">
        <v>178</v>
      </c>
    </row>
    <row r="100" spans="5:97" ht="8.1" customHeight="1">
      <c r="E100" s="681"/>
      <c r="F100" s="673"/>
      <c r="G100" s="685"/>
      <c r="H100" s="686"/>
      <c r="I100" s="686"/>
      <c r="J100" s="686"/>
      <c r="K100" s="686"/>
      <c r="L100" s="686"/>
      <c r="M100" s="687"/>
      <c r="N100" s="693"/>
      <c r="O100" s="694"/>
      <c r="P100" s="694"/>
      <c r="Q100" s="694"/>
      <c r="R100" s="694"/>
      <c r="S100" s="694"/>
      <c r="T100" s="694"/>
      <c r="U100" s="694"/>
      <c r="V100" s="695"/>
      <c r="W100" s="693"/>
      <c r="X100" s="694"/>
      <c r="Y100" s="694"/>
      <c r="Z100" s="694"/>
      <c r="AA100" s="694"/>
      <c r="AB100" s="694"/>
      <c r="AC100" s="694"/>
      <c r="AD100" s="694"/>
      <c r="AE100" s="694"/>
      <c r="AF100" s="694"/>
      <c r="AG100" s="694"/>
      <c r="AH100" s="694"/>
      <c r="AI100" s="694"/>
      <c r="AJ100" s="694"/>
      <c r="AK100" s="694"/>
      <c r="AL100" s="694"/>
      <c r="AM100" s="694"/>
      <c r="AN100" s="694"/>
      <c r="AO100" s="695"/>
      <c r="AP100" s="91"/>
      <c r="AQ100" s="450" t="s">
        <v>224</v>
      </c>
      <c r="AR100" s="450"/>
      <c r="AS100" s="450"/>
      <c r="AT100" s="450"/>
      <c r="AU100" s="450"/>
      <c r="AV100" s="450"/>
      <c r="AW100" s="450"/>
      <c r="AX100" s="450"/>
      <c r="AY100" s="457" t="s">
        <v>114</v>
      </c>
      <c r="AZ100" s="448"/>
      <c r="BA100" s="448"/>
      <c r="BB100" s="448"/>
      <c r="BC100" s="448"/>
      <c r="BD100" s="448"/>
      <c r="BE100" s="367" t="s">
        <v>118</v>
      </c>
      <c r="BF100" s="367"/>
      <c r="BG100" s="367"/>
      <c r="BH100" s="182"/>
      <c r="BI100" s="454" t="str">
        <f>AQ100</f>
        <v>UCM2</v>
      </c>
      <c r="BJ100" s="362"/>
      <c r="BK100" s="362"/>
      <c r="BL100" s="455" t="s">
        <v>114</v>
      </c>
      <c r="BM100" s="451"/>
      <c r="BN100" s="451"/>
      <c r="BO100" s="451"/>
      <c r="BP100" s="451"/>
      <c r="BQ100" s="662" t="s">
        <v>115</v>
      </c>
      <c r="BR100" s="662"/>
      <c r="BS100" s="669"/>
      <c r="BT100" s="635"/>
      <c r="BU100" s="635"/>
      <c r="BV100" s="635"/>
      <c r="BW100" s="713"/>
      <c r="BX100" s="672"/>
      <c r="BY100" s="715"/>
      <c r="BZ100" s="715"/>
      <c r="CA100" s="713"/>
      <c r="CB100" s="672"/>
      <c r="CC100" s="635"/>
      <c r="CD100" s="635"/>
      <c r="CE100" s="673"/>
      <c r="CF100" s="693"/>
      <c r="CG100" s="694"/>
      <c r="CH100" s="694"/>
      <c r="CI100" s="695"/>
      <c r="CJ100" s="28"/>
      <c r="CK100" s="28"/>
      <c r="CL100" s="28"/>
      <c r="CM100" s="61" t="e">
        <f>#REF!</f>
        <v>#REF!</v>
      </c>
      <c r="CN100" s="25" t="str">
        <f>IF(BM95="","",BM95)</f>
        <v/>
      </c>
      <c r="CO100" s="25" t="e">
        <f>IF(#REF!="","",#REF!)</f>
        <v>#REF!</v>
      </c>
      <c r="CP100" s="25" t="e">
        <f>IF(OR(BM95="",#REF!=""),"",#REF!-BM95)</f>
        <v>#REF!</v>
      </c>
      <c r="CQ100" s="25" t="e">
        <f>IF(CP100="","",IF(CO100&gt;(CM100-CP100),"×","〇"))</f>
        <v>#REF!</v>
      </c>
      <c r="CR100" s="25" t="e">
        <f>IF(OR(CM100="",CO100=""),"",IF(CO100&gt;CM100,"×","〇"))</f>
        <v>#REF!</v>
      </c>
      <c r="CS100" s="25" t="e">
        <f>IF(OR(CQ100="",CR100=""),"",IF(AND(CQ100="〇",CR100="〇"),"〇","×"))</f>
        <v>#REF!</v>
      </c>
    </row>
    <row r="101" spans="5:97" ht="8.1" customHeight="1">
      <c r="E101" s="681"/>
      <c r="F101" s="673"/>
      <c r="G101" s="685"/>
      <c r="H101" s="686"/>
      <c r="I101" s="686"/>
      <c r="J101" s="686"/>
      <c r="K101" s="686"/>
      <c r="L101" s="686"/>
      <c r="M101" s="687"/>
      <c r="N101" s="693"/>
      <c r="O101" s="694"/>
      <c r="P101" s="694"/>
      <c r="Q101" s="694"/>
      <c r="R101" s="694"/>
      <c r="S101" s="694"/>
      <c r="T101" s="694"/>
      <c r="U101" s="694"/>
      <c r="V101" s="695"/>
      <c r="W101" s="693"/>
      <c r="X101" s="694"/>
      <c r="Y101" s="694"/>
      <c r="Z101" s="694"/>
      <c r="AA101" s="694"/>
      <c r="AB101" s="694"/>
      <c r="AC101" s="694"/>
      <c r="AD101" s="694"/>
      <c r="AE101" s="694"/>
      <c r="AF101" s="694"/>
      <c r="AG101" s="694"/>
      <c r="AH101" s="694"/>
      <c r="AI101" s="694"/>
      <c r="AJ101" s="694"/>
      <c r="AK101" s="694"/>
      <c r="AL101" s="694"/>
      <c r="AM101" s="694"/>
      <c r="AN101" s="694"/>
      <c r="AO101" s="695"/>
      <c r="AP101" s="153"/>
      <c r="AQ101" s="450"/>
      <c r="AR101" s="450"/>
      <c r="AS101" s="450"/>
      <c r="AT101" s="450"/>
      <c r="AU101" s="450"/>
      <c r="AV101" s="450"/>
      <c r="AW101" s="450"/>
      <c r="AX101" s="450"/>
      <c r="AY101" s="457"/>
      <c r="AZ101" s="449"/>
      <c r="BA101" s="449"/>
      <c r="BB101" s="449"/>
      <c r="BC101" s="449"/>
      <c r="BD101" s="449"/>
      <c r="BE101" s="367"/>
      <c r="BF101" s="367"/>
      <c r="BG101" s="367"/>
      <c r="BH101" s="182"/>
      <c r="BI101" s="454"/>
      <c r="BJ101" s="362"/>
      <c r="BK101" s="362"/>
      <c r="BL101" s="455"/>
      <c r="BM101" s="452"/>
      <c r="BN101" s="452"/>
      <c r="BO101" s="452"/>
      <c r="BP101" s="452"/>
      <c r="BQ101" s="662"/>
      <c r="BR101" s="662"/>
      <c r="BS101" s="669"/>
      <c r="BT101" s="635"/>
      <c r="BU101" s="635"/>
      <c r="BV101" s="635"/>
      <c r="BW101" s="713"/>
      <c r="BX101" s="672"/>
      <c r="BY101" s="715"/>
      <c r="BZ101" s="715"/>
      <c r="CA101" s="713"/>
      <c r="CB101" s="672"/>
      <c r="CC101" s="635"/>
      <c r="CD101" s="635"/>
      <c r="CE101" s="673"/>
      <c r="CF101" s="693"/>
      <c r="CG101" s="694"/>
      <c r="CH101" s="694"/>
      <c r="CI101" s="695"/>
      <c r="CJ101" s="28"/>
      <c r="CK101" s="28"/>
      <c r="CL101" s="28"/>
      <c r="CM101" s="60"/>
      <c r="CN101" s="23"/>
      <c r="CO101" s="23"/>
      <c r="CP101" s="23"/>
      <c r="CQ101" s="23"/>
      <c r="CR101" s="23"/>
      <c r="CS101" s="23"/>
    </row>
    <row r="102" spans="5:97" ht="8.1" customHeight="1">
      <c r="E102" s="682"/>
      <c r="F102" s="676"/>
      <c r="G102" s="688"/>
      <c r="H102" s="689"/>
      <c r="I102" s="689"/>
      <c r="J102" s="689"/>
      <c r="K102" s="689"/>
      <c r="L102" s="689"/>
      <c r="M102" s="690"/>
      <c r="N102" s="696"/>
      <c r="O102" s="697"/>
      <c r="P102" s="697"/>
      <c r="Q102" s="697"/>
      <c r="R102" s="697"/>
      <c r="S102" s="697"/>
      <c r="T102" s="697"/>
      <c r="U102" s="697"/>
      <c r="V102" s="698"/>
      <c r="W102" s="696"/>
      <c r="X102" s="697"/>
      <c r="Y102" s="697"/>
      <c r="Z102" s="697"/>
      <c r="AA102" s="697"/>
      <c r="AB102" s="697"/>
      <c r="AC102" s="697"/>
      <c r="AD102" s="697"/>
      <c r="AE102" s="697"/>
      <c r="AF102" s="697"/>
      <c r="AG102" s="697"/>
      <c r="AH102" s="697"/>
      <c r="AI102" s="697"/>
      <c r="AJ102" s="697"/>
      <c r="AK102" s="697"/>
      <c r="AL102" s="697"/>
      <c r="AM102" s="697"/>
      <c r="AN102" s="697"/>
      <c r="AO102" s="698"/>
      <c r="AP102" s="91"/>
      <c r="AQ102" s="91"/>
      <c r="AR102" s="91"/>
      <c r="AS102" s="91"/>
      <c r="AT102" s="91"/>
      <c r="AU102" s="91"/>
      <c r="AV102" s="91"/>
      <c r="AW102" s="91"/>
      <c r="AX102" s="91"/>
      <c r="AY102" s="91"/>
      <c r="AZ102" s="91"/>
      <c r="BA102" s="91"/>
      <c r="BB102" s="91"/>
      <c r="BC102" s="91"/>
      <c r="BD102" s="91"/>
      <c r="BE102" s="91"/>
      <c r="BF102" s="91"/>
      <c r="BG102" s="91"/>
      <c r="BH102" s="182"/>
      <c r="BI102" s="141"/>
      <c r="BJ102" s="133"/>
      <c r="BK102" s="133"/>
      <c r="BL102" s="137"/>
      <c r="BM102" s="200"/>
      <c r="BN102" s="200"/>
      <c r="BO102" s="200"/>
      <c r="BP102" s="200"/>
      <c r="BQ102" s="137"/>
      <c r="BR102" s="137"/>
      <c r="BS102" s="143"/>
      <c r="BT102" s="675"/>
      <c r="BU102" s="675"/>
      <c r="BV102" s="675"/>
      <c r="BW102" s="714"/>
      <c r="BX102" s="674"/>
      <c r="BY102" s="675"/>
      <c r="BZ102" s="675"/>
      <c r="CA102" s="714"/>
      <c r="CB102" s="674"/>
      <c r="CC102" s="675"/>
      <c r="CD102" s="675"/>
      <c r="CE102" s="676"/>
      <c r="CF102" s="696"/>
      <c r="CG102" s="697"/>
      <c r="CH102" s="697"/>
      <c r="CI102" s="698"/>
      <c r="CJ102" s="28"/>
      <c r="CK102" s="28"/>
      <c r="CL102" s="28"/>
      <c r="CM102" s="60" t="s">
        <v>66</v>
      </c>
      <c r="CN102" s="25" t="e">
        <f>IF(OR(CS97="",CS100=""),"",IF(AND(CS97="〇",CS100="〇"),"〇","×"))</f>
        <v>#REF!</v>
      </c>
      <c r="CO102" s="23"/>
      <c r="CP102" s="23"/>
      <c r="CQ102" s="23"/>
      <c r="CR102" s="23"/>
      <c r="CS102" s="23"/>
    </row>
    <row r="103" spans="5:97" ht="8.1" customHeight="1">
      <c r="E103" s="252" t="s">
        <v>33</v>
      </c>
      <c r="F103" s="253"/>
      <c r="G103" s="716" t="s">
        <v>34</v>
      </c>
      <c r="H103" s="717"/>
      <c r="I103" s="717"/>
      <c r="J103" s="717"/>
      <c r="K103" s="717"/>
      <c r="L103" s="717"/>
      <c r="M103" s="718"/>
      <c r="N103" s="497" t="s">
        <v>82</v>
      </c>
      <c r="O103" s="498"/>
      <c r="P103" s="498"/>
      <c r="Q103" s="498"/>
      <c r="R103" s="498"/>
      <c r="S103" s="498"/>
      <c r="T103" s="498"/>
      <c r="U103" s="498"/>
      <c r="V103" s="499"/>
      <c r="W103" s="284" t="s">
        <v>79</v>
      </c>
      <c r="X103" s="285"/>
      <c r="Y103" s="285"/>
      <c r="Z103" s="285"/>
      <c r="AA103" s="285"/>
      <c r="AB103" s="285"/>
      <c r="AC103" s="285"/>
      <c r="AD103" s="285"/>
      <c r="AE103" s="285"/>
      <c r="AF103" s="285"/>
      <c r="AG103" s="285"/>
      <c r="AH103" s="285"/>
      <c r="AI103" s="285"/>
      <c r="AJ103" s="285"/>
      <c r="AK103" s="285"/>
      <c r="AL103" s="285"/>
      <c r="AM103" s="285"/>
      <c r="AN103" s="285"/>
      <c r="AO103" s="286"/>
      <c r="AP103" s="648" t="s">
        <v>35</v>
      </c>
      <c r="AQ103" s="649"/>
      <c r="AR103" s="649"/>
      <c r="AS103" s="649"/>
      <c r="AT103" s="649"/>
      <c r="AU103" s="649"/>
      <c r="AV103" s="649"/>
      <c r="AW103" s="649"/>
      <c r="AX103" s="649"/>
      <c r="AY103" s="649"/>
      <c r="AZ103" s="649"/>
      <c r="BA103" s="649"/>
      <c r="BB103" s="649"/>
      <c r="BC103" s="649"/>
      <c r="BD103" s="649"/>
      <c r="BE103" s="649"/>
      <c r="BF103" s="649"/>
      <c r="BG103" s="649"/>
      <c r="BH103" s="650"/>
      <c r="BI103" s="155"/>
      <c r="BJ103" s="156"/>
      <c r="BK103" s="156"/>
      <c r="BL103" s="156"/>
      <c r="BM103" s="156"/>
      <c r="BN103" s="156"/>
      <c r="BO103" s="156"/>
      <c r="BP103" s="156"/>
      <c r="BQ103" s="156"/>
      <c r="BR103" s="156"/>
      <c r="BS103" s="157"/>
      <c r="BT103" s="464"/>
      <c r="BU103" s="390"/>
      <c r="BV103" s="390"/>
      <c r="BW103" s="465"/>
      <c r="BX103" s="469" t="s">
        <v>18</v>
      </c>
      <c r="BY103" s="429"/>
      <c r="BZ103" s="429"/>
      <c r="CA103" s="470"/>
      <c r="CB103" s="389"/>
      <c r="CC103" s="390"/>
      <c r="CD103" s="390"/>
      <c r="CE103" s="391"/>
      <c r="CF103" s="376" t="s">
        <v>24</v>
      </c>
      <c r="CG103" s="377"/>
      <c r="CH103" s="377"/>
      <c r="CI103" s="378"/>
      <c r="CJ103" s="28"/>
      <c r="CK103" s="28"/>
      <c r="CL103" s="28"/>
      <c r="CM103" s="28"/>
    </row>
    <row r="104" spans="5:97" ht="8.1" customHeight="1">
      <c r="E104" s="254"/>
      <c r="F104" s="255"/>
      <c r="G104" s="719"/>
      <c r="H104" s="720"/>
      <c r="I104" s="720"/>
      <c r="J104" s="720"/>
      <c r="K104" s="720"/>
      <c r="L104" s="720"/>
      <c r="M104" s="721"/>
      <c r="N104" s="500"/>
      <c r="O104" s="501"/>
      <c r="P104" s="501"/>
      <c r="Q104" s="501"/>
      <c r="R104" s="501"/>
      <c r="S104" s="501"/>
      <c r="T104" s="501"/>
      <c r="U104" s="501"/>
      <c r="V104" s="502"/>
      <c r="W104" s="287"/>
      <c r="X104" s="328"/>
      <c r="Y104" s="328"/>
      <c r="Z104" s="328"/>
      <c r="AA104" s="328"/>
      <c r="AB104" s="328"/>
      <c r="AC104" s="328"/>
      <c r="AD104" s="328"/>
      <c r="AE104" s="328"/>
      <c r="AF104" s="328"/>
      <c r="AG104" s="328"/>
      <c r="AH104" s="328"/>
      <c r="AI104" s="328"/>
      <c r="AJ104" s="328"/>
      <c r="AK104" s="328"/>
      <c r="AL104" s="328"/>
      <c r="AM104" s="328"/>
      <c r="AN104" s="328"/>
      <c r="AO104" s="289"/>
      <c r="AP104" s="651"/>
      <c r="AQ104" s="652"/>
      <c r="AR104" s="652"/>
      <c r="AS104" s="652"/>
      <c r="AT104" s="652"/>
      <c r="AU104" s="652"/>
      <c r="AV104" s="652"/>
      <c r="AW104" s="652"/>
      <c r="AX104" s="652"/>
      <c r="AY104" s="652"/>
      <c r="AZ104" s="652"/>
      <c r="BA104" s="652"/>
      <c r="BB104" s="652"/>
      <c r="BC104" s="652"/>
      <c r="BD104" s="652"/>
      <c r="BE104" s="652"/>
      <c r="BF104" s="652"/>
      <c r="BG104" s="652"/>
      <c r="BH104" s="653"/>
      <c r="BI104" s="154"/>
      <c r="BJ104" s="159"/>
      <c r="BK104" s="159"/>
      <c r="BL104" s="159"/>
      <c r="BM104" s="159"/>
      <c r="BN104" s="159"/>
      <c r="BO104" s="159"/>
      <c r="BP104" s="159"/>
      <c r="BQ104" s="159"/>
      <c r="BR104" s="159"/>
      <c r="BS104" s="159"/>
      <c r="BT104" s="464"/>
      <c r="BU104" s="390"/>
      <c r="BV104" s="390"/>
      <c r="BW104" s="465"/>
      <c r="BX104" s="471"/>
      <c r="BY104" s="459"/>
      <c r="BZ104" s="459"/>
      <c r="CA104" s="472"/>
      <c r="CB104" s="389"/>
      <c r="CC104" s="390"/>
      <c r="CD104" s="390"/>
      <c r="CE104" s="391"/>
      <c r="CF104" s="379"/>
      <c r="CG104" s="677"/>
      <c r="CH104" s="677"/>
      <c r="CI104" s="381"/>
    </row>
    <row r="105" spans="5:97" ht="8.1" customHeight="1">
      <c r="E105" s="254"/>
      <c r="F105" s="255"/>
      <c r="G105" s="719"/>
      <c r="H105" s="720"/>
      <c r="I105" s="720"/>
      <c r="J105" s="720"/>
      <c r="K105" s="720"/>
      <c r="L105" s="720"/>
      <c r="M105" s="721"/>
      <c r="N105" s="500"/>
      <c r="O105" s="501"/>
      <c r="P105" s="501"/>
      <c r="Q105" s="501"/>
      <c r="R105" s="501"/>
      <c r="S105" s="501"/>
      <c r="T105" s="501"/>
      <c r="U105" s="501"/>
      <c r="V105" s="502"/>
      <c r="W105" s="287"/>
      <c r="X105" s="328"/>
      <c r="Y105" s="328"/>
      <c r="Z105" s="328"/>
      <c r="AA105" s="328"/>
      <c r="AB105" s="328"/>
      <c r="AC105" s="328"/>
      <c r="AD105" s="328"/>
      <c r="AE105" s="328"/>
      <c r="AF105" s="328"/>
      <c r="AG105" s="328"/>
      <c r="AH105" s="328"/>
      <c r="AI105" s="328"/>
      <c r="AJ105" s="328"/>
      <c r="AK105" s="328"/>
      <c r="AL105" s="328"/>
      <c r="AM105" s="328"/>
      <c r="AN105" s="328"/>
      <c r="AO105" s="289"/>
      <c r="AP105" s="651"/>
      <c r="AQ105" s="652"/>
      <c r="AR105" s="652"/>
      <c r="AS105" s="652"/>
      <c r="AT105" s="652"/>
      <c r="AU105" s="652"/>
      <c r="AV105" s="652"/>
      <c r="AW105" s="652"/>
      <c r="AX105" s="652"/>
      <c r="AY105" s="652"/>
      <c r="AZ105" s="652"/>
      <c r="BA105" s="652"/>
      <c r="BB105" s="652"/>
      <c r="BC105" s="652"/>
      <c r="BD105" s="652"/>
      <c r="BE105" s="652"/>
      <c r="BF105" s="652"/>
      <c r="BG105" s="652"/>
      <c r="BH105" s="653"/>
      <c r="BI105" s="154"/>
      <c r="BJ105" s="159"/>
      <c r="BK105" s="159"/>
      <c r="BL105" s="159"/>
      <c r="BM105" s="159"/>
      <c r="BN105" s="159"/>
      <c r="BO105" s="159"/>
      <c r="BP105" s="159"/>
      <c r="BQ105" s="159"/>
      <c r="BR105" s="159"/>
      <c r="BS105" s="159"/>
      <c r="BT105" s="464"/>
      <c r="BU105" s="390"/>
      <c r="BV105" s="390"/>
      <c r="BW105" s="465"/>
      <c r="BX105" s="471"/>
      <c r="BY105" s="459"/>
      <c r="BZ105" s="459"/>
      <c r="CA105" s="472"/>
      <c r="CB105" s="389"/>
      <c r="CC105" s="390"/>
      <c r="CD105" s="390"/>
      <c r="CE105" s="391"/>
      <c r="CF105" s="379"/>
      <c r="CG105" s="677"/>
      <c r="CH105" s="677"/>
      <c r="CI105" s="381"/>
    </row>
    <row r="106" spans="5:97" ht="8.1" customHeight="1">
      <c r="E106" s="254"/>
      <c r="F106" s="255"/>
      <c r="G106" s="719"/>
      <c r="H106" s="720"/>
      <c r="I106" s="720"/>
      <c r="J106" s="720"/>
      <c r="K106" s="720"/>
      <c r="L106" s="720"/>
      <c r="M106" s="721"/>
      <c r="N106" s="500"/>
      <c r="O106" s="503"/>
      <c r="P106" s="503"/>
      <c r="Q106" s="503"/>
      <c r="R106" s="503"/>
      <c r="S106" s="503"/>
      <c r="T106" s="503"/>
      <c r="U106" s="503"/>
      <c r="V106" s="502"/>
      <c r="W106" s="287"/>
      <c r="X106" s="288"/>
      <c r="Y106" s="288"/>
      <c r="Z106" s="288"/>
      <c r="AA106" s="288"/>
      <c r="AB106" s="288"/>
      <c r="AC106" s="288"/>
      <c r="AD106" s="288"/>
      <c r="AE106" s="288"/>
      <c r="AF106" s="288"/>
      <c r="AG106" s="288"/>
      <c r="AH106" s="288"/>
      <c r="AI106" s="288"/>
      <c r="AJ106" s="288"/>
      <c r="AK106" s="288"/>
      <c r="AL106" s="288"/>
      <c r="AM106" s="288"/>
      <c r="AN106" s="288"/>
      <c r="AO106" s="289"/>
      <c r="AP106" s="651"/>
      <c r="AQ106" s="654"/>
      <c r="AR106" s="654"/>
      <c r="AS106" s="654"/>
      <c r="AT106" s="654"/>
      <c r="AU106" s="654"/>
      <c r="AV106" s="654"/>
      <c r="AW106" s="654"/>
      <c r="AX106" s="654"/>
      <c r="AY106" s="654"/>
      <c r="AZ106" s="654"/>
      <c r="BA106" s="654"/>
      <c r="BB106" s="654"/>
      <c r="BC106" s="654"/>
      <c r="BD106" s="654"/>
      <c r="BE106" s="654"/>
      <c r="BF106" s="654"/>
      <c r="BG106" s="654"/>
      <c r="BH106" s="653"/>
      <c r="BI106" s="154"/>
      <c r="BJ106" s="159"/>
      <c r="BK106" s="159"/>
      <c r="BL106" s="159"/>
      <c r="BM106" s="159"/>
      <c r="BN106" s="159"/>
      <c r="BO106" s="159"/>
      <c r="BP106" s="159"/>
      <c r="BQ106" s="159"/>
      <c r="BR106" s="159"/>
      <c r="BS106" s="159"/>
      <c r="BT106" s="464"/>
      <c r="BU106" s="390"/>
      <c r="BV106" s="390"/>
      <c r="BW106" s="465"/>
      <c r="BX106" s="471"/>
      <c r="BY106" s="384"/>
      <c r="BZ106" s="384"/>
      <c r="CA106" s="472"/>
      <c r="CB106" s="389"/>
      <c r="CC106" s="390"/>
      <c r="CD106" s="390"/>
      <c r="CE106" s="391"/>
      <c r="CF106" s="379"/>
      <c r="CG106" s="677"/>
      <c r="CH106" s="677"/>
      <c r="CI106" s="381"/>
    </row>
    <row r="107" spans="5:97" ht="8.1" customHeight="1">
      <c r="E107" s="486"/>
      <c r="F107" s="487"/>
      <c r="G107" s="722"/>
      <c r="H107" s="723"/>
      <c r="I107" s="723"/>
      <c r="J107" s="723"/>
      <c r="K107" s="723"/>
      <c r="L107" s="723"/>
      <c r="M107" s="724"/>
      <c r="N107" s="504"/>
      <c r="O107" s="505"/>
      <c r="P107" s="505"/>
      <c r="Q107" s="505"/>
      <c r="R107" s="505"/>
      <c r="S107" s="505"/>
      <c r="T107" s="505"/>
      <c r="U107" s="505"/>
      <c r="V107" s="506"/>
      <c r="W107" s="329"/>
      <c r="X107" s="330"/>
      <c r="Y107" s="330"/>
      <c r="Z107" s="330"/>
      <c r="AA107" s="330"/>
      <c r="AB107" s="330"/>
      <c r="AC107" s="330"/>
      <c r="AD107" s="330"/>
      <c r="AE107" s="330"/>
      <c r="AF107" s="330"/>
      <c r="AG107" s="330"/>
      <c r="AH107" s="330"/>
      <c r="AI107" s="330"/>
      <c r="AJ107" s="330"/>
      <c r="AK107" s="330"/>
      <c r="AL107" s="330"/>
      <c r="AM107" s="330"/>
      <c r="AN107" s="330"/>
      <c r="AO107" s="331"/>
      <c r="AP107" s="655"/>
      <c r="AQ107" s="656"/>
      <c r="AR107" s="656"/>
      <c r="AS107" s="656"/>
      <c r="AT107" s="656"/>
      <c r="AU107" s="656"/>
      <c r="AV107" s="656"/>
      <c r="AW107" s="656"/>
      <c r="AX107" s="656"/>
      <c r="AY107" s="656"/>
      <c r="AZ107" s="656"/>
      <c r="BA107" s="656"/>
      <c r="BB107" s="656"/>
      <c r="BC107" s="656"/>
      <c r="BD107" s="656"/>
      <c r="BE107" s="656"/>
      <c r="BF107" s="656"/>
      <c r="BG107" s="656"/>
      <c r="BH107" s="657"/>
      <c r="BI107" s="163"/>
      <c r="BJ107" s="164"/>
      <c r="BK107" s="164"/>
      <c r="BL107" s="164"/>
      <c r="BM107" s="164"/>
      <c r="BN107" s="164"/>
      <c r="BO107" s="164"/>
      <c r="BP107" s="164"/>
      <c r="BQ107" s="164"/>
      <c r="BR107" s="164"/>
      <c r="BS107" s="164"/>
      <c r="BT107" s="466"/>
      <c r="BU107" s="467"/>
      <c r="BV107" s="467"/>
      <c r="BW107" s="468"/>
      <c r="BX107" s="473"/>
      <c r="BY107" s="385"/>
      <c r="BZ107" s="385"/>
      <c r="CA107" s="474"/>
      <c r="CB107" s="475"/>
      <c r="CC107" s="467"/>
      <c r="CD107" s="467"/>
      <c r="CE107" s="476"/>
      <c r="CF107" s="395"/>
      <c r="CG107" s="396"/>
      <c r="CH107" s="396"/>
      <c r="CI107" s="397"/>
    </row>
    <row r="108" spans="5:97" ht="8.1" customHeight="1">
      <c r="E108" s="252" t="s">
        <v>36</v>
      </c>
      <c r="F108" s="253"/>
      <c r="G108" s="488" t="s">
        <v>37</v>
      </c>
      <c r="H108" s="489"/>
      <c r="I108" s="489"/>
      <c r="J108" s="489"/>
      <c r="K108" s="489"/>
      <c r="L108" s="489"/>
      <c r="M108" s="490"/>
      <c r="N108" s="497" t="s">
        <v>82</v>
      </c>
      <c r="O108" s="498"/>
      <c r="P108" s="498"/>
      <c r="Q108" s="498"/>
      <c r="R108" s="498"/>
      <c r="S108" s="498"/>
      <c r="T108" s="498"/>
      <c r="U108" s="498"/>
      <c r="V108" s="499"/>
      <c r="W108" s="284" t="s">
        <v>67</v>
      </c>
      <c r="X108" s="285"/>
      <c r="Y108" s="285"/>
      <c r="Z108" s="285"/>
      <c r="AA108" s="285"/>
      <c r="AB108" s="285"/>
      <c r="AC108" s="285"/>
      <c r="AD108" s="285"/>
      <c r="AE108" s="285"/>
      <c r="AF108" s="285"/>
      <c r="AG108" s="285"/>
      <c r="AH108" s="285"/>
      <c r="AI108" s="285"/>
      <c r="AJ108" s="285"/>
      <c r="AK108" s="285"/>
      <c r="AL108" s="285"/>
      <c r="AM108" s="285"/>
      <c r="AN108" s="285"/>
      <c r="AO108" s="286"/>
      <c r="AP108" s="648" t="s">
        <v>226</v>
      </c>
      <c r="AQ108" s="700"/>
      <c r="AR108" s="700"/>
      <c r="AS108" s="700"/>
      <c r="AT108" s="700"/>
      <c r="AU108" s="700"/>
      <c r="AV108" s="700"/>
      <c r="AW108" s="700"/>
      <c r="AX108" s="700"/>
      <c r="AY108" s="700"/>
      <c r="AZ108" s="700"/>
      <c r="BA108" s="700"/>
      <c r="BB108" s="700"/>
      <c r="BC108" s="700"/>
      <c r="BD108" s="700"/>
      <c r="BE108" s="700"/>
      <c r="BF108" s="700"/>
      <c r="BG108" s="700"/>
      <c r="BH108" s="701"/>
      <c r="BI108" s="165"/>
      <c r="BJ108" s="166"/>
      <c r="BK108" s="166"/>
      <c r="BL108" s="166"/>
      <c r="BM108" s="166"/>
      <c r="BN108" s="166"/>
      <c r="BO108" s="166"/>
      <c r="BP108" s="166"/>
      <c r="BQ108" s="166"/>
      <c r="BR108" s="166"/>
      <c r="BS108" s="167"/>
      <c r="BT108" s="219" t="str">
        <f>IF(CM114="〇","〇","")</f>
        <v/>
      </c>
      <c r="BU108" s="332"/>
      <c r="BV108" s="332"/>
      <c r="BW108" s="333"/>
      <c r="BX108" s="469" t="s">
        <v>18</v>
      </c>
      <c r="BY108" s="429"/>
      <c r="BZ108" s="429"/>
      <c r="CA108" s="470"/>
      <c r="CB108" s="424" t="str">
        <f>IF(CM114="×","〇","")</f>
        <v/>
      </c>
      <c r="CC108" s="332"/>
      <c r="CD108" s="332"/>
      <c r="CE108" s="483"/>
      <c r="CF108" s="376" t="s">
        <v>39</v>
      </c>
      <c r="CG108" s="377"/>
      <c r="CH108" s="377"/>
      <c r="CI108" s="378"/>
    </row>
    <row r="109" spans="5:97" ht="8.1" customHeight="1">
      <c r="E109" s="254"/>
      <c r="F109" s="255"/>
      <c r="G109" s="491"/>
      <c r="H109" s="492"/>
      <c r="I109" s="492"/>
      <c r="J109" s="492"/>
      <c r="K109" s="492"/>
      <c r="L109" s="492"/>
      <c r="M109" s="493"/>
      <c r="N109" s="500"/>
      <c r="O109" s="501"/>
      <c r="P109" s="501"/>
      <c r="Q109" s="501"/>
      <c r="R109" s="501"/>
      <c r="S109" s="501"/>
      <c r="T109" s="501"/>
      <c r="U109" s="501"/>
      <c r="V109" s="502"/>
      <c r="W109" s="287"/>
      <c r="X109" s="328"/>
      <c r="Y109" s="328"/>
      <c r="Z109" s="328"/>
      <c r="AA109" s="328"/>
      <c r="AB109" s="328"/>
      <c r="AC109" s="328"/>
      <c r="AD109" s="328"/>
      <c r="AE109" s="328"/>
      <c r="AF109" s="328"/>
      <c r="AG109" s="328"/>
      <c r="AH109" s="328"/>
      <c r="AI109" s="328"/>
      <c r="AJ109" s="328"/>
      <c r="AK109" s="328"/>
      <c r="AL109" s="328"/>
      <c r="AM109" s="328"/>
      <c r="AN109" s="328"/>
      <c r="AO109" s="289"/>
      <c r="AP109" s="702"/>
      <c r="AQ109" s="703"/>
      <c r="AR109" s="703"/>
      <c r="AS109" s="703"/>
      <c r="AT109" s="703"/>
      <c r="AU109" s="703"/>
      <c r="AV109" s="703"/>
      <c r="AW109" s="703"/>
      <c r="AX109" s="703"/>
      <c r="AY109" s="703"/>
      <c r="AZ109" s="703"/>
      <c r="BA109" s="703"/>
      <c r="BB109" s="703"/>
      <c r="BC109" s="703"/>
      <c r="BD109" s="703"/>
      <c r="BE109" s="703"/>
      <c r="BF109" s="703"/>
      <c r="BG109" s="703"/>
      <c r="BH109" s="704"/>
      <c r="BI109" s="454" t="s">
        <v>71</v>
      </c>
      <c r="BJ109" s="362"/>
      <c r="BK109" s="362"/>
      <c r="BL109" s="362"/>
      <c r="BM109" s="363"/>
      <c r="BN109" s="363"/>
      <c r="BO109" s="363"/>
      <c r="BP109" s="363"/>
      <c r="BQ109" s="365" t="s">
        <v>38</v>
      </c>
      <c r="BR109" s="365"/>
      <c r="BS109" s="366"/>
      <c r="BT109" s="334"/>
      <c r="BU109" s="335"/>
      <c r="BV109" s="335"/>
      <c r="BW109" s="336"/>
      <c r="BX109" s="471"/>
      <c r="BY109" s="459"/>
      <c r="BZ109" s="459"/>
      <c r="CA109" s="472"/>
      <c r="CB109" s="411"/>
      <c r="CC109" s="335"/>
      <c r="CD109" s="335"/>
      <c r="CE109" s="484"/>
      <c r="CF109" s="379"/>
      <c r="CG109" s="677"/>
      <c r="CH109" s="677"/>
      <c r="CI109" s="381"/>
    </row>
    <row r="110" spans="5:97" ht="8.1" customHeight="1">
      <c r="E110" s="254"/>
      <c r="F110" s="255"/>
      <c r="G110" s="491"/>
      <c r="H110" s="492"/>
      <c r="I110" s="492"/>
      <c r="J110" s="492"/>
      <c r="K110" s="492"/>
      <c r="L110" s="492"/>
      <c r="M110" s="493"/>
      <c r="N110" s="500"/>
      <c r="O110" s="501"/>
      <c r="P110" s="501"/>
      <c r="Q110" s="501"/>
      <c r="R110" s="501"/>
      <c r="S110" s="501"/>
      <c r="T110" s="501"/>
      <c r="U110" s="501"/>
      <c r="V110" s="502"/>
      <c r="W110" s="287"/>
      <c r="X110" s="328"/>
      <c r="Y110" s="328"/>
      <c r="Z110" s="328"/>
      <c r="AA110" s="328"/>
      <c r="AB110" s="328"/>
      <c r="AC110" s="328"/>
      <c r="AD110" s="328"/>
      <c r="AE110" s="328"/>
      <c r="AF110" s="328"/>
      <c r="AG110" s="328"/>
      <c r="AH110" s="328"/>
      <c r="AI110" s="328"/>
      <c r="AJ110" s="328"/>
      <c r="AK110" s="328"/>
      <c r="AL110" s="328"/>
      <c r="AM110" s="328"/>
      <c r="AN110" s="328"/>
      <c r="AO110" s="289"/>
      <c r="AP110" s="705" t="s">
        <v>231</v>
      </c>
      <c r="AQ110" s="706"/>
      <c r="AR110" s="706"/>
      <c r="AS110" s="706"/>
      <c r="AT110" s="706"/>
      <c r="AU110" s="706"/>
      <c r="AV110" s="706"/>
      <c r="AW110" s="708" t="str">
        <f>IF(AP110="","",_xlfn.XLOOKUP(AP110,CM110:CM112,CN110:CN112))</f>
        <v>規定値 ?</v>
      </c>
      <c r="AX110" s="709"/>
      <c r="AY110" s="709"/>
      <c r="AZ110" s="709"/>
      <c r="BA110" s="709"/>
      <c r="BB110" s="709"/>
      <c r="BC110" s="709"/>
      <c r="BD110" s="709"/>
      <c r="BE110" s="709"/>
      <c r="BF110" s="709"/>
      <c r="BG110" s="709"/>
      <c r="BH110" s="158"/>
      <c r="BI110" s="454"/>
      <c r="BJ110" s="362"/>
      <c r="BK110" s="362"/>
      <c r="BL110" s="362"/>
      <c r="BM110" s="364"/>
      <c r="BN110" s="364"/>
      <c r="BO110" s="364"/>
      <c r="BP110" s="364"/>
      <c r="BQ110" s="365"/>
      <c r="BR110" s="365"/>
      <c r="BS110" s="366"/>
      <c r="BT110" s="334"/>
      <c r="BU110" s="335"/>
      <c r="BV110" s="335"/>
      <c r="BW110" s="336"/>
      <c r="BX110" s="471"/>
      <c r="BY110" s="459"/>
      <c r="BZ110" s="459"/>
      <c r="CA110" s="472"/>
      <c r="CB110" s="411"/>
      <c r="CC110" s="335"/>
      <c r="CD110" s="335"/>
      <c r="CE110" s="484"/>
      <c r="CF110" s="379"/>
      <c r="CG110" s="677"/>
      <c r="CH110" s="677"/>
      <c r="CI110" s="381"/>
      <c r="CM110" s="25" t="s">
        <v>231</v>
      </c>
      <c r="CN110" s="25" t="s">
        <v>232</v>
      </c>
      <c r="CO110" s="25" t="s">
        <v>178</v>
      </c>
    </row>
    <row r="111" spans="5:97" ht="8.1" customHeight="1">
      <c r="E111" s="254"/>
      <c r="F111" s="255"/>
      <c r="G111" s="491"/>
      <c r="H111" s="492"/>
      <c r="I111" s="492"/>
      <c r="J111" s="492"/>
      <c r="K111" s="492"/>
      <c r="L111" s="492"/>
      <c r="M111" s="493"/>
      <c r="N111" s="500"/>
      <c r="O111" s="503"/>
      <c r="P111" s="503"/>
      <c r="Q111" s="503"/>
      <c r="R111" s="503"/>
      <c r="S111" s="503"/>
      <c r="T111" s="503"/>
      <c r="U111" s="503"/>
      <c r="V111" s="502"/>
      <c r="W111" s="287"/>
      <c r="X111" s="288"/>
      <c r="Y111" s="288"/>
      <c r="Z111" s="288"/>
      <c r="AA111" s="288"/>
      <c r="AB111" s="288"/>
      <c r="AC111" s="288"/>
      <c r="AD111" s="288"/>
      <c r="AE111" s="288"/>
      <c r="AF111" s="288"/>
      <c r="AG111" s="288"/>
      <c r="AH111" s="288"/>
      <c r="AI111" s="288"/>
      <c r="AJ111" s="288"/>
      <c r="AK111" s="288"/>
      <c r="AL111" s="288"/>
      <c r="AM111" s="288"/>
      <c r="AN111" s="288"/>
      <c r="AO111" s="289"/>
      <c r="AP111" s="707"/>
      <c r="AQ111" s="706"/>
      <c r="AR111" s="706"/>
      <c r="AS111" s="706"/>
      <c r="AT111" s="706"/>
      <c r="AU111" s="706"/>
      <c r="AV111" s="706"/>
      <c r="AW111" s="710"/>
      <c r="AX111" s="710"/>
      <c r="AY111" s="710"/>
      <c r="AZ111" s="710"/>
      <c r="BA111" s="710"/>
      <c r="BB111" s="710"/>
      <c r="BC111" s="710"/>
      <c r="BD111" s="710"/>
      <c r="BE111" s="710"/>
      <c r="BF111" s="710"/>
      <c r="BG111" s="710"/>
      <c r="BH111" s="160"/>
      <c r="BI111" s="153"/>
      <c r="BJ111" s="169"/>
      <c r="BK111" s="169"/>
      <c r="BL111" s="169"/>
      <c r="BM111" s="169"/>
      <c r="BN111" s="169"/>
      <c r="BO111" s="169"/>
      <c r="BP111" s="169"/>
      <c r="BQ111" s="169"/>
      <c r="BR111" s="169"/>
      <c r="BS111" s="170"/>
      <c r="BT111" s="334"/>
      <c r="BU111" s="425"/>
      <c r="BV111" s="425"/>
      <c r="BW111" s="336"/>
      <c r="BX111" s="471"/>
      <c r="BY111" s="384"/>
      <c r="BZ111" s="384"/>
      <c r="CA111" s="472"/>
      <c r="CB111" s="411"/>
      <c r="CC111" s="425"/>
      <c r="CD111" s="425"/>
      <c r="CE111" s="484"/>
      <c r="CF111" s="379"/>
      <c r="CG111" s="677"/>
      <c r="CH111" s="677"/>
      <c r="CI111" s="381"/>
      <c r="CM111" s="25" t="s">
        <v>227</v>
      </c>
      <c r="CN111" s="192" t="s">
        <v>228</v>
      </c>
      <c r="CO111" s="25" t="str">
        <f>IF(BM109="","",IF(AND(BM109&lt;=90,BM109&gt;=60),"〇","×"))</f>
        <v/>
      </c>
    </row>
    <row r="112" spans="5:97" ht="8.1" customHeight="1">
      <c r="E112" s="486"/>
      <c r="F112" s="487"/>
      <c r="G112" s="494"/>
      <c r="H112" s="495"/>
      <c r="I112" s="495"/>
      <c r="J112" s="495"/>
      <c r="K112" s="495"/>
      <c r="L112" s="495"/>
      <c r="M112" s="496"/>
      <c r="N112" s="504"/>
      <c r="O112" s="505"/>
      <c r="P112" s="505"/>
      <c r="Q112" s="505"/>
      <c r="R112" s="505"/>
      <c r="S112" s="505"/>
      <c r="T112" s="505"/>
      <c r="U112" s="505"/>
      <c r="V112" s="506"/>
      <c r="W112" s="329"/>
      <c r="X112" s="330"/>
      <c r="Y112" s="330"/>
      <c r="Z112" s="330"/>
      <c r="AA112" s="330"/>
      <c r="AB112" s="330"/>
      <c r="AC112" s="330"/>
      <c r="AD112" s="330"/>
      <c r="AE112" s="330"/>
      <c r="AF112" s="330"/>
      <c r="AG112" s="330"/>
      <c r="AH112" s="330"/>
      <c r="AI112" s="330"/>
      <c r="AJ112" s="330"/>
      <c r="AK112" s="330"/>
      <c r="AL112" s="330"/>
      <c r="AM112" s="330"/>
      <c r="AN112" s="330"/>
      <c r="AO112" s="331"/>
      <c r="AP112" s="161"/>
      <c r="AQ112" s="162"/>
      <c r="AR112" s="162"/>
      <c r="AS112" s="162"/>
      <c r="AT112" s="162"/>
      <c r="AU112" s="162"/>
      <c r="AV112" s="162"/>
      <c r="AW112" s="162"/>
      <c r="AX112" s="162"/>
      <c r="AY112" s="162"/>
      <c r="AZ112" s="162"/>
      <c r="BA112" s="162"/>
      <c r="BB112" s="162"/>
      <c r="BC112" s="162"/>
      <c r="BD112" s="162"/>
      <c r="BE112" s="162"/>
      <c r="BF112" s="162"/>
      <c r="BG112" s="162"/>
      <c r="BH112" s="162"/>
      <c r="BI112" s="171"/>
      <c r="BJ112" s="172"/>
      <c r="BK112" s="172"/>
      <c r="BL112" s="172"/>
      <c r="BM112" s="172"/>
      <c r="BN112" s="172"/>
      <c r="BO112" s="172"/>
      <c r="BP112" s="172"/>
      <c r="BQ112" s="172"/>
      <c r="BR112" s="172"/>
      <c r="BS112" s="173"/>
      <c r="BT112" s="337"/>
      <c r="BU112" s="338"/>
      <c r="BV112" s="338"/>
      <c r="BW112" s="339"/>
      <c r="BX112" s="473"/>
      <c r="BY112" s="385"/>
      <c r="BZ112" s="385"/>
      <c r="CA112" s="474"/>
      <c r="CB112" s="482"/>
      <c r="CC112" s="338"/>
      <c r="CD112" s="338"/>
      <c r="CE112" s="485"/>
      <c r="CF112" s="395"/>
      <c r="CG112" s="396"/>
      <c r="CH112" s="396"/>
      <c r="CI112" s="397"/>
      <c r="CM112" s="25" t="s">
        <v>230</v>
      </c>
      <c r="CN112" s="192" t="s">
        <v>229</v>
      </c>
      <c r="CO112" s="25" t="str">
        <f>IF(BM109="","",IF(AND(BM109&lt;=85,BM109&gt;=65),"〇","×"))</f>
        <v/>
      </c>
    </row>
    <row r="113" spans="5:93" ht="8.1" customHeight="1">
      <c r="E113" s="252" t="s">
        <v>40</v>
      </c>
      <c r="F113" s="253"/>
      <c r="G113" s="488" t="s">
        <v>106</v>
      </c>
      <c r="H113" s="489"/>
      <c r="I113" s="489"/>
      <c r="J113" s="489"/>
      <c r="K113" s="489"/>
      <c r="L113" s="489"/>
      <c r="M113" s="490"/>
      <c r="N113" s="284" t="s">
        <v>42</v>
      </c>
      <c r="O113" s="285"/>
      <c r="P113" s="285"/>
      <c r="Q113" s="285"/>
      <c r="R113" s="285"/>
      <c r="S113" s="285"/>
      <c r="T113" s="285"/>
      <c r="U113" s="285"/>
      <c r="V113" s="286"/>
      <c r="W113" s="284" t="s">
        <v>80</v>
      </c>
      <c r="X113" s="285"/>
      <c r="Y113" s="285"/>
      <c r="Z113" s="285"/>
      <c r="AA113" s="285"/>
      <c r="AB113" s="285"/>
      <c r="AC113" s="285"/>
      <c r="AD113" s="285"/>
      <c r="AE113" s="285"/>
      <c r="AF113" s="285"/>
      <c r="AG113" s="285"/>
      <c r="AH113" s="285"/>
      <c r="AI113" s="285"/>
      <c r="AJ113" s="285"/>
      <c r="AK113" s="285"/>
      <c r="AL113" s="285"/>
      <c r="AM113" s="285"/>
      <c r="AN113" s="285"/>
      <c r="AO113" s="286"/>
      <c r="AP113" s="290" t="s">
        <v>81</v>
      </c>
      <c r="AQ113" s="291"/>
      <c r="AR113" s="291"/>
      <c r="AS113" s="291"/>
      <c r="AT113" s="291"/>
      <c r="AU113" s="291"/>
      <c r="AV113" s="291"/>
      <c r="AW113" s="291"/>
      <c r="AX113" s="291"/>
      <c r="AY113" s="291"/>
      <c r="AZ113" s="291"/>
      <c r="BA113" s="291"/>
      <c r="BB113" s="291"/>
      <c r="BC113" s="291"/>
      <c r="BD113" s="291"/>
      <c r="BE113" s="291"/>
      <c r="BF113" s="291"/>
      <c r="BG113" s="291"/>
      <c r="BH113" s="417"/>
      <c r="BI113" s="174"/>
      <c r="BJ113" s="429" t="s">
        <v>242</v>
      </c>
      <c r="BK113" s="429"/>
      <c r="BL113" s="429"/>
      <c r="BM113" s="429"/>
      <c r="BN113" s="429"/>
      <c r="BO113" s="429"/>
      <c r="BP113" s="429"/>
      <c r="BQ113" s="429"/>
      <c r="BR113" s="429"/>
      <c r="BS113" s="121"/>
      <c r="BT113" s="219" t="str">
        <f>IF(BJ116="","",IF(BJ116=AX116,"〇",""))</f>
        <v/>
      </c>
      <c r="BU113" s="332"/>
      <c r="BV113" s="332"/>
      <c r="BW113" s="333"/>
      <c r="BX113" s="424" t="s">
        <v>18</v>
      </c>
      <c r="BY113" s="332"/>
      <c r="BZ113" s="332"/>
      <c r="CA113" s="333"/>
      <c r="CB113" s="424" t="str">
        <f>IF(BJ116="","",IF(NOT(BJ116=AX116),"〇",""))</f>
        <v/>
      </c>
      <c r="CC113" s="332"/>
      <c r="CD113" s="332"/>
      <c r="CE113" s="483"/>
      <c r="CF113" s="377" t="s">
        <v>43</v>
      </c>
      <c r="CG113" s="377"/>
      <c r="CH113" s="377"/>
      <c r="CI113" s="378"/>
      <c r="CM113" s="30"/>
      <c r="CN113" s="30"/>
      <c r="CO113" s="30"/>
    </row>
    <row r="114" spans="5:93" ht="8.1" customHeight="1">
      <c r="E114" s="254"/>
      <c r="F114" s="255"/>
      <c r="G114" s="491"/>
      <c r="H114" s="492"/>
      <c r="I114" s="492"/>
      <c r="J114" s="492"/>
      <c r="K114" s="492"/>
      <c r="L114" s="492"/>
      <c r="M114" s="493"/>
      <c r="N114" s="287"/>
      <c r="O114" s="328"/>
      <c r="P114" s="328"/>
      <c r="Q114" s="328"/>
      <c r="R114" s="328"/>
      <c r="S114" s="328"/>
      <c r="T114" s="328"/>
      <c r="U114" s="328"/>
      <c r="V114" s="289"/>
      <c r="W114" s="287"/>
      <c r="X114" s="328"/>
      <c r="Y114" s="328"/>
      <c r="Z114" s="328"/>
      <c r="AA114" s="328"/>
      <c r="AB114" s="328"/>
      <c r="AC114" s="328"/>
      <c r="AD114" s="328"/>
      <c r="AE114" s="328"/>
      <c r="AF114" s="328"/>
      <c r="AG114" s="328"/>
      <c r="AH114" s="328"/>
      <c r="AI114" s="328"/>
      <c r="AJ114" s="328"/>
      <c r="AK114" s="328"/>
      <c r="AL114" s="328"/>
      <c r="AM114" s="328"/>
      <c r="AN114" s="328"/>
      <c r="AO114" s="289"/>
      <c r="AP114" s="292"/>
      <c r="AQ114" s="453"/>
      <c r="AR114" s="453"/>
      <c r="AS114" s="453"/>
      <c r="AT114" s="453"/>
      <c r="AU114" s="453"/>
      <c r="AV114" s="453"/>
      <c r="AW114" s="453"/>
      <c r="AX114" s="453"/>
      <c r="AY114" s="453"/>
      <c r="AZ114" s="453"/>
      <c r="BA114" s="453"/>
      <c r="BB114" s="453"/>
      <c r="BC114" s="453"/>
      <c r="BD114" s="453"/>
      <c r="BE114" s="453"/>
      <c r="BF114" s="453"/>
      <c r="BG114" s="453"/>
      <c r="BH114" s="401"/>
      <c r="BI114" s="175"/>
      <c r="BJ114" s="459"/>
      <c r="BK114" s="459"/>
      <c r="BL114" s="459"/>
      <c r="BM114" s="459"/>
      <c r="BN114" s="459"/>
      <c r="BO114" s="459"/>
      <c r="BP114" s="459"/>
      <c r="BQ114" s="459"/>
      <c r="BR114" s="459"/>
      <c r="BS114" s="116"/>
      <c r="BT114" s="334"/>
      <c r="BU114" s="425"/>
      <c r="BV114" s="425"/>
      <c r="BW114" s="336"/>
      <c r="BX114" s="411"/>
      <c r="BY114" s="425"/>
      <c r="BZ114" s="425"/>
      <c r="CA114" s="336"/>
      <c r="CB114" s="411"/>
      <c r="CC114" s="425"/>
      <c r="CD114" s="425"/>
      <c r="CE114" s="484"/>
      <c r="CF114" s="379"/>
      <c r="CG114" s="380"/>
      <c r="CH114" s="380"/>
      <c r="CI114" s="381"/>
      <c r="CM114" s="25" t="str">
        <f>IF(OR(BM109="",OR(AP110="",AP110="装置タイプ")),"",_xlfn.XLOOKUP(AP110,CM111:CM112,CO111:CO112))</f>
        <v/>
      </c>
      <c r="CN114" s="30"/>
      <c r="CO114" s="30"/>
    </row>
    <row r="115" spans="5:93" ht="8.1" customHeight="1">
      <c r="E115" s="254"/>
      <c r="F115" s="255"/>
      <c r="G115" s="491"/>
      <c r="H115" s="492"/>
      <c r="I115" s="492"/>
      <c r="J115" s="492"/>
      <c r="K115" s="492"/>
      <c r="L115" s="492"/>
      <c r="M115" s="493"/>
      <c r="N115" s="287"/>
      <c r="O115" s="328"/>
      <c r="P115" s="328"/>
      <c r="Q115" s="328"/>
      <c r="R115" s="328"/>
      <c r="S115" s="328"/>
      <c r="T115" s="328"/>
      <c r="U115" s="328"/>
      <c r="V115" s="289"/>
      <c r="W115" s="287"/>
      <c r="X115" s="328"/>
      <c r="Y115" s="328"/>
      <c r="Z115" s="328"/>
      <c r="AA115" s="328"/>
      <c r="AB115" s="328"/>
      <c r="AC115" s="328"/>
      <c r="AD115" s="328"/>
      <c r="AE115" s="328"/>
      <c r="AF115" s="328"/>
      <c r="AG115" s="328"/>
      <c r="AH115" s="328"/>
      <c r="AI115" s="328"/>
      <c r="AJ115" s="328"/>
      <c r="AK115" s="328"/>
      <c r="AL115" s="328"/>
      <c r="AM115" s="328"/>
      <c r="AN115" s="328"/>
      <c r="AO115" s="289"/>
      <c r="AP115" s="292"/>
      <c r="AQ115" s="453"/>
      <c r="AR115" s="453"/>
      <c r="AS115" s="453"/>
      <c r="AT115" s="453"/>
      <c r="AU115" s="453"/>
      <c r="AV115" s="453"/>
      <c r="AW115" s="453"/>
      <c r="AX115" s="453"/>
      <c r="AY115" s="453"/>
      <c r="AZ115" s="453"/>
      <c r="BA115" s="453"/>
      <c r="BB115" s="453"/>
      <c r="BC115" s="453"/>
      <c r="BD115" s="453"/>
      <c r="BE115" s="453"/>
      <c r="BF115" s="453"/>
      <c r="BG115" s="453"/>
      <c r="BH115" s="401"/>
      <c r="BI115" s="115"/>
      <c r="BJ115" s="116"/>
      <c r="BK115" s="116"/>
      <c r="BL115" s="116"/>
      <c r="BM115" s="116"/>
      <c r="BN115" s="116"/>
      <c r="BO115" s="116"/>
      <c r="BP115" s="116"/>
      <c r="BQ115" s="116"/>
      <c r="BR115" s="116"/>
      <c r="BS115" s="116"/>
      <c r="BT115" s="334"/>
      <c r="BU115" s="425"/>
      <c r="BV115" s="425"/>
      <c r="BW115" s="336"/>
      <c r="BX115" s="411"/>
      <c r="BY115" s="425"/>
      <c r="BZ115" s="425"/>
      <c r="CA115" s="336"/>
      <c r="CB115" s="411"/>
      <c r="CC115" s="425"/>
      <c r="CD115" s="425"/>
      <c r="CE115" s="484"/>
      <c r="CF115" s="379"/>
      <c r="CG115" s="380"/>
      <c r="CH115" s="380"/>
      <c r="CI115" s="381"/>
    </row>
    <row r="116" spans="5:93" ht="8.1" customHeight="1">
      <c r="E116" s="254"/>
      <c r="F116" s="255"/>
      <c r="G116" s="491"/>
      <c r="H116" s="492"/>
      <c r="I116" s="492"/>
      <c r="J116" s="492"/>
      <c r="K116" s="492"/>
      <c r="L116" s="492"/>
      <c r="M116" s="493"/>
      <c r="N116" s="287"/>
      <c r="O116" s="328"/>
      <c r="P116" s="328"/>
      <c r="Q116" s="328"/>
      <c r="R116" s="328"/>
      <c r="S116" s="328"/>
      <c r="T116" s="328"/>
      <c r="U116" s="328"/>
      <c r="V116" s="289"/>
      <c r="W116" s="287"/>
      <c r="X116" s="328"/>
      <c r="Y116" s="328"/>
      <c r="Z116" s="328"/>
      <c r="AA116" s="328"/>
      <c r="AB116" s="328"/>
      <c r="AC116" s="328"/>
      <c r="AD116" s="328"/>
      <c r="AE116" s="328"/>
      <c r="AF116" s="328"/>
      <c r="AG116" s="328"/>
      <c r="AH116" s="328"/>
      <c r="AI116" s="328"/>
      <c r="AJ116" s="328"/>
      <c r="AK116" s="328"/>
      <c r="AL116" s="328"/>
      <c r="AM116" s="328"/>
      <c r="AN116" s="328"/>
      <c r="AO116" s="289"/>
      <c r="AP116" s="148"/>
      <c r="AQ116" s="116"/>
      <c r="AR116" s="116"/>
      <c r="AS116" s="507" t="s">
        <v>20</v>
      </c>
      <c r="AT116" s="507"/>
      <c r="AU116" s="507"/>
      <c r="AV116" s="507"/>
      <c r="AW116" s="507"/>
      <c r="AX116" s="382" t="str">
        <f>IF(OR(AH5="認定番号",AH5=""),"?",_xlfn.XLOOKUP(AH5,CS23:CS25,CU23:CU25))</f>
        <v>JAA31942BAA</v>
      </c>
      <c r="AY116" s="439"/>
      <c r="AZ116" s="439"/>
      <c r="BA116" s="439"/>
      <c r="BB116" s="439"/>
      <c r="BC116" s="439"/>
      <c r="BD116" s="439"/>
      <c r="BE116" s="439"/>
      <c r="BF116" s="439"/>
      <c r="BG116" s="117"/>
      <c r="BH116" s="130"/>
      <c r="BI116" s="91"/>
      <c r="BJ116" s="431"/>
      <c r="BK116" s="431"/>
      <c r="BL116" s="431"/>
      <c r="BM116" s="431"/>
      <c r="BN116" s="431"/>
      <c r="BO116" s="431"/>
      <c r="BP116" s="431"/>
      <c r="BQ116" s="431"/>
      <c r="BR116" s="431"/>
      <c r="BS116" s="91"/>
      <c r="BT116" s="334"/>
      <c r="BU116" s="425"/>
      <c r="BV116" s="425"/>
      <c r="BW116" s="336"/>
      <c r="BX116" s="411"/>
      <c r="BY116" s="425"/>
      <c r="BZ116" s="425"/>
      <c r="CA116" s="336"/>
      <c r="CB116" s="411"/>
      <c r="CC116" s="425"/>
      <c r="CD116" s="425"/>
      <c r="CE116" s="484"/>
      <c r="CF116" s="379"/>
      <c r="CG116" s="380"/>
      <c r="CH116" s="380"/>
      <c r="CI116" s="381"/>
    </row>
    <row r="117" spans="5:93" ht="8.1" customHeight="1">
      <c r="E117" s="254"/>
      <c r="F117" s="255"/>
      <c r="G117" s="491"/>
      <c r="H117" s="492"/>
      <c r="I117" s="492"/>
      <c r="J117" s="492"/>
      <c r="K117" s="492"/>
      <c r="L117" s="492"/>
      <c r="M117" s="493"/>
      <c r="N117" s="329"/>
      <c r="O117" s="330"/>
      <c r="P117" s="330"/>
      <c r="Q117" s="330"/>
      <c r="R117" s="330"/>
      <c r="S117" s="330"/>
      <c r="T117" s="330"/>
      <c r="U117" s="330"/>
      <c r="V117" s="331"/>
      <c r="W117" s="329"/>
      <c r="X117" s="330"/>
      <c r="Y117" s="330"/>
      <c r="Z117" s="330"/>
      <c r="AA117" s="330"/>
      <c r="AB117" s="330"/>
      <c r="AC117" s="330"/>
      <c r="AD117" s="330"/>
      <c r="AE117" s="330"/>
      <c r="AF117" s="330"/>
      <c r="AG117" s="330"/>
      <c r="AH117" s="330"/>
      <c r="AI117" s="330"/>
      <c r="AJ117" s="330"/>
      <c r="AK117" s="330"/>
      <c r="AL117" s="330"/>
      <c r="AM117" s="330"/>
      <c r="AN117" s="330"/>
      <c r="AO117" s="331"/>
      <c r="AP117" s="115"/>
      <c r="AQ117" s="116"/>
      <c r="AR117" s="116"/>
      <c r="AS117" s="507"/>
      <c r="AT117" s="507"/>
      <c r="AU117" s="507"/>
      <c r="AV117" s="507"/>
      <c r="AW117" s="507"/>
      <c r="AX117" s="440"/>
      <c r="AY117" s="440"/>
      <c r="AZ117" s="440"/>
      <c r="BA117" s="440"/>
      <c r="BB117" s="440"/>
      <c r="BC117" s="440"/>
      <c r="BD117" s="440"/>
      <c r="BE117" s="440"/>
      <c r="BF117" s="440"/>
      <c r="BG117" s="117"/>
      <c r="BH117" s="130"/>
      <c r="BI117" s="91"/>
      <c r="BJ117" s="508"/>
      <c r="BK117" s="508"/>
      <c r="BL117" s="508"/>
      <c r="BM117" s="508"/>
      <c r="BN117" s="508"/>
      <c r="BO117" s="508"/>
      <c r="BP117" s="508"/>
      <c r="BQ117" s="508"/>
      <c r="BR117" s="508"/>
      <c r="BS117" s="91"/>
      <c r="BT117" s="334"/>
      <c r="BU117" s="425"/>
      <c r="BV117" s="425"/>
      <c r="BW117" s="336"/>
      <c r="BX117" s="411"/>
      <c r="BY117" s="425"/>
      <c r="BZ117" s="425"/>
      <c r="CA117" s="336"/>
      <c r="CB117" s="411"/>
      <c r="CC117" s="425"/>
      <c r="CD117" s="425"/>
      <c r="CE117" s="484"/>
      <c r="CF117" s="379"/>
      <c r="CG117" s="380"/>
      <c r="CH117" s="380"/>
      <c r="CI117" s="381"/>
    </row>
    <row r="118" spans="5:93" ht="8.1" customHeight="1">
      <c r="E118" s="254"/>
      <c r="F118" s="255"/>
      <c r="G118" s="491"/>
      <c r="H118" s="492"/>
      <c r="I118" s="492"/>
      <c r="J118" s="492"/>
      <c r="K118" s="492"/>
      <c r="L118" s="492"/>
      <c r="M118" s="493"/>
      <c r="N118" s="329"/>
      <c r="O118" s="330"/>
      <c r="P118" s="330"/>
      <c r="Q118" s="330"/>
      <c r="R118" s="330"/>
      <c r="S118" s="330"/>
      <c r="T118" s="330"/>
      <c r="U118" s="330"/>
      <c r="V118" s="331"/>
      <c r="W118" s="329"/>
      <c r="X118" s="330"/>
      <c r="Y118" s="330"/>
      <c r="Z118" s="330"/>
      <c r="AA118" s="330"/>
      <c r="AB118" s="330"/>
      <c r="AC118" s="330"/>
      <c r="AD118" s="330"/>
      <c r="AE118" s="330"/>
      <c r="AF118" s="330"/>
      <c r="AG118" s="330"/>
      <c r="AH118" s="330"/>
      <c r="AI118" s="330"/>
      <c r="AJ118" s="330"/>
      <c r="AK118" s="330"/>
      <c r="AL118" s="330"/>
      <c r="AM118" s="330"/>
      <c r="AN118" s="330"/>
      <c r="AO118" s="330"/>
      <c r="AP118" s="176"/>
      <c r="AQ118" s="177"/>
      <c r="AR118" s="177"/>
      <c r="AS118" s="177"/>
      <c r="AT118" s="177"/>
      <c r="AU118" s="177"/>
      <c r="AV118" s="177"/>
      <c r="AW118" s="177"/>
      <c r="AX118" s="178"/>
      <c r="AY118" s="178"/>
      <c r="AZ118" s="178"/>
      <c r="BA118" s="178"/>
      <c r="BB118" s="178"/>
      <c r="BC118" s="178"/>
      <c r="BD118" s="178"/>
      <c r="BE118" s="178"/>
      <c r="BF118" s="178"/>
      <c r="BG118" s="125"/>
      <c r="BH118" s="179"/>
      <c r="BI118" s="132"/>
      <c r="BJ118" s="180"/>
      <c r="BK118" s="180"/>
      <c r="BL118" s="180"/>
      <c r="BM118" s="180"/>
      <c r="BN118" s="180"/>
      <c r="BO118" s="180"/>
      <c r="BP118" s="180"/>
      <c r="BQ118" s="180"/>
      <c r="BR118" s="132"/>
      <c r="BS118" s="132"/>
      <c r="BT118" s="337"/>
      <c r="BU118" s="338"/>
      <c r="BV118" s="338"/>
      <c r="BW118" s="339"/>
      <c r="BX118" s="482"/>
      <c r="BY118" s="338"/>
      <c r="BZ118" s="338"/>
      <c r="CA118" s="339"/>
      <c r="CB118" s="482"/>
      <c r="CC118" s="338"/>
      <c r="CD118" s="338"/>
      <c r="CE118" s="485"/>
      <c r="CF118" s="395"/>
      <c r="CG118" s="396"/>
      <c r="CH118" s="396"/>
      <c r="CI118" s="397"/>
    </row>
    <row r="119" spans="5:93" ht="8.1" customHeight="1">
      <c r="E119" s="254"/>
      <c r="F119" s="255"/>
      <c r="G119" s="491"/>
      <c r="H119" s="492"/>
      <c r="I119" s="492"/>
      <c r="J119" s="492"/>
      <c r="K119" s="492"/>
      <c r="L119" s="492"/>
      <c r="M119" s="493"/>
      <c r="N119" s="284" t="s">
        <v>82</v>
      </c>
      <c r="O119" s="285"/>
      <c r="P119" s="285"/>
      <c r="Q119" s="285"/>
      <c r="R119" s="285"/>
      <c r="S119" s="285"/>
      <c r="T119" s="285"/>
      <c r="U119" s="285"/>
      <c r="V119" s="286"/>
      <c r="W119" s="284" t="s">
        <v>44</v>
      </c>
      <c r="X119" s="285"/>
      <c r="Y119" s="285"/>
      <c r="Z119" s="285"/>
      <c r="AA119" s="285"/>
      <c r="AB119" s="285"/>
      <c r="AC119" s="285"/>
      <c r="AD119" s="285"/>
      <c r="AE119" s="285"/>
      <c r="AF119" s="285"/>
      <c r="AG119" s="285"/>
      <c r="AH119" s="285"/>
      <c r="AI119" s="285"/>
      <c r="AJ119" s="285"/>
      <c r="AK119" s="285"/>
      <c r="AL119" s="285"/>
      <c r="AM119" s="285"/>
      <c r="AN119" s="285"/>
      <c r="AO119" s="286"/>
      <c r="AP119" s="509" t="s">
        <v>45</v>
      </c>
      <c r="AQ119" s="509"/>
      <c r="AR119" s="509"/>
      <c r="AS119" s="509"/>
      <c r="AT119" s="509"/>
      <c r="AU119" s="509"/>
      <c r="AV119" s="509"/>
      <c r="AW119" s="509"/>
      <c r="AX119" s="509"/>
      <c r="AY119" s="509"/>
      <c r="AZ119" s="509"/>
      <c r="BA119" s="509"/>
      <c r="BB119" s="509"/>
      <c r="BC119" s="509"/>
      <c r="BD119" s="509"/>
      <c r="BE119" s="509"/>
      <c r="BF119" s="509"/>
      <c r="BG119" s="509"/>
      <c r="BH119" s="509"/>
      <c r="BI119" s="154"/>
      <c r="BJ119" s="159"/>
      <c r="BK119" s="159"/>
      <c r="BL119" s="159"/>
      <c r="BM119" s="159"/>
      <c r="BN119" s="159"/>
      <c r="BO119" s="159"/>
      <c r="BP119" s="159"/>
      <c r="BQ119" s="159"/>
      <c r="BR119" s="159"/>
      <c r="BS119" s="159"/>
      <c r="BT119" s="512"/>
      <c r="BU119" s="387"/>
      <c r="BV119" s="387"/>
      <c r="BW119" s="513"/>
      <c r="BX119" s="469" t="s">
        <v>18</v>
      </c>
      <c r="BY119" s="429"/>
      <c r="BZ119" s="429"/>
      <c r="CA119" s="470"/>
      <c r="CB119" s="386"/>
      <c r="CC119" s="387"/>
      <c r="CD119" s="387"/>
      <c r="CE119" s="388"/>
      <c r="CF119" s="379" t="s">
        <v>24</v>
      </c>
      <c r="CG119" s="377"/>
      <c r="CH119" s="377"/>
      <c r="CI119" s="378"/>
    </row>
    <row r="120" spans="5:93" ht="8.1" customHeight="1">
      <c r="E120" s="254"/>
      <c r="F120" s="255"/>
      <c r="G120" s="491"/>
      <c r="H120" s="492"/>
      <c r="I120" s="492"/>
      <c r="J120" s="492"/>
      <c r="K120" s="492"/>
      <c r="L120" s="492"/>
      <c r="M120" s="493"/>
      <c r="N120" s="287"/>
      <c r="O120" s="288"/>
      <c r="P120" s="288"/>
      <c r="Q120" s="288"/>
      <c r="R120" s="288"/>
      <c r="S120" s="288"/>
      <c r="T120" s="288"/>
      <c r="U120" s="288"/>
      <c r="V120" s="289"/>
      <c r="W120" s="287"/>
      <c r="X120" s="288"/>
      <c r="Y120" s="288"/>
      <c r="Z120" s="288"/>
      <c r="AA120" s="288"/>
      <c r="AB120" s="288"/>
      <c r="AC120" s="288"/>
      <c r="AD120" s="288"/>
      <c r="AE120" s="288"/>
      <c r="AF120" s="288"/>
      <c r="AG120" s="288"/>
      <c r="AH120" s="288"/>
      <c r="AI120" s="288"/>
      <c r="AJ120" s="288"/>
      <c r="AK120" s="288"/>
      <c r="AL120" s="288"/>
      <c r="AM120" s="288"/>
      <c r="AN120" s="288"/>
      <c r="AO120" s="289"/>
      <c r="AP120" s="510"/>
      <c r="AQ120" s="510"/>
      <c r="AR120" s="510"/>
      <c r="AS120" s="510"/>
      <c r="AT120" s="510"/>
      <c r="AU120" s="510"/>
      <c r="AV120" s="510"/>
      <c r="AW120" s="510"/>
      <c r="AX120" s="510"/>
      <c r="AY120" s="510"/>
      <c r="AZ120" s="510"/>
      <c r="BA120" s="510"/>
      <c r="BB120" s="510"/>
      <c r="BC120" s="510"/>
      <c r="BD120" s="510"/>
      <c r="BE120" s="510"/>
      <c r="BF120" s="510"/>
      <c r="BG120" s="510"/>
      <c r="BH120" s="510"/>
      <c r="BI120" s="154"/>
      <c r="BJ120" s="159"/>
      <c r="BK120" s="159"/>
      <c r="BL120" s="159"/>
      <c r="BM120" s="159"/>
      <c r="BN120" s="159"/>
      <c r="BO120" s="159"/>
      <c r="BP120" s="159"/>
      <c r="BQ120" s="159"/>
      <c r="BR120" s="159"/>
      <c r="BS120" s="159"/>
      <c r="BT120" s="464"/>
      <c r="BU120" s="390"/>
      <c r="BV120" s="390"/>
      <c r="BW120" s="465"/>
      <c r="BX120" s="471"/>
      <c r="BY120" s="384"/>
      <c r="BZ120" s="384"/>
      <c r="CA120" s="472"/>
      <c r="CB120" s="389"/>
      <c r="CC120" s="390"/>
      <c r="CD120" s="390"/>
      <c r="CE120" s="391"/>
      <c r="CF120" s="379"/>
      <c r="CG120" s="380"/>
      <c r="CH120" s="380"/>
      <c r="CI120" s="381"/>
    </row>
    <row r="121" spans="5:93" ht="8.1" customHeight="1">
      <c r="E121" s="254"/>
      <c r="F121" s="255"/>
      <c r="G121" s="491"/>
      <c r="H121" s="492"/>
      <c r="I121" s="492"/>
      <c r="J121" s="492"/>
      <c r="K121" s="492"/>
      <c r="L121" s="492"/>
      <c r="M121" s="493"/>
      <c r="N121" s="287"/>
      <c r="O121" s="288"/>
      <c r="P121" s="288"/>
      <c r="Q121" s="288"/>
      <c r="R121" s="288"/>
      <c r="S121" s="288"/>
      <c r="T121" s="288"/>
      <c r="U121" s="288"/>
      <c r="V121" s="289"/>
      <c r="W121" s="287"/>
      <c r="X121" s="288"/>
      <c r="Y121" s="288"/>
      <c r="Z121" s="288"/>
      <c r="AA121" s="288"/>
      <c r="AB121" s="288"/>
      <c r="AC121" s="288"/>
      <c r="AD121" s="288"/>
      <c r="AE121" s="288"/>
      <c r="AF121" s="288"/>
      <c r="AG121" s="288"/>
      <c r="AH121" s="288"/>
      <c r="AI121" s="288"/>
      <c r="AJ121" s="288"/>
      <c r="AK121" s="288"/>
      <c r="AL121" s="288"/>
      <c r="AM121" s="288"/>
      <c r="AN121" s="288"/>
      <c r="AO121" s="289"/>
      <c r="AP121" s="510"/>
      <c r="AQ121" s="510"/>
      <c r="AR121" s="510"/>
      <c r="AS121" s="510"/>
      <c r="AT121" s="510"/>
      <c r="AU121" s="510"/>
      <c r="AV121" s="510"/>
      <c r="AW121" s="510"/>
      <c r="AX121" s="510"/>
      <c r="AY121" s="510"/>
      <c r="AZ121" s="510"/>
      <c r="BA121" s="510"/>
      <c r="BB121" s="510"/>
      <c r="BC121" s="510"/>
      <c r="BD121" s="510"/>
      <c r="BE121" s="510"/>
      <c r="BF121" s="510"/>
      <c r="BG121" s="510"/>
      <c r="BH121" s="510"/>
      <c r="BI121" s="154"/>
      <c r="BJ121" s="159"/>
      <c r="BK121" s="159"/>
      <c r="BL121" s="159"/>
      <c r="BM121" s="159"/>
      <c r="BN121" s="159"/>
      <c r="BO121" s="159"/>
      <c r="BP121" s="159"/>
      <c r="BQ121" s="159"/>
      <c r="BR121" s="159"/>
      <c r="BS121" s="159"/>
      <c r="BT121" s="464"/>
      <c r="BU121" s="390"/>
      <c r="BV121" s="390"/>
      <c r="BW121" s="465"/>
      <c r="BX121" s="471"/>
      <c r="BY121" s="384"/>
      <c r="BZ121" s="384"/>
      <c r="CA121" s="472"/>
      <c r="CB121" s="389"/>
      <c r="CC121" s="390"/>
      <c r="CD121" s="390"/>
      <c r="CE121" s="391"/>
      <c r="CF121" s="379"/>
      <c r="CG121" s="380"/>
      <c r="CH121" s="380"/>
      <c r="CI121" s="381"/>
    </row>
    <row r="122" spans="5:93" ht="8.1" customHeight="1">
      <c r="E122" s="486"/>
      <c r="F122" s="487"/>
      <c r="G122" s="494"/>
      <c r="H122" s="495"/>
      <c r="I122" s="495"/>
      <c r="J122" s="495"/>
      <c r="K122" s="495"/>
      <c r="L122" s="495"/>
      <c r="M122" s="496"/>
      <c r="N122" s="329"/>
      <c r="O122" s="330"/>
      <c r="P122" s="330"/>
      <c r="Q122" s="330"/>
      <c r="R122" s="330"/>
      <c r="S122" s="330"/>
      <c r="T122" s="330"/>
      <c r="U122" s="330"/>
      <c r="V122" s="331"/>
      <c r="W122" s="329"/>
      <c r="X122" s="330"/>
      <c r="Y122" s="330"/>
      <c r="Z122" s="330"/>
      <c r="AA122" s="330"/>
      <c r="AB122" s="330"/>
      <c r="AC122" s="330"/>
      <c r="AD122" s="330"/>
      <c r="AE122" s="330"/>
      <c r="AF122" s="330"/>
      <c r="AG122" s="330"/>
      <c r="AH122" s="330"/>
      <c r="AI122" s="330"/>
      <c r="AJ122" s="330"/>
      <c r="AK122" s="330"/>
      <c r="AL122" s="330"/>
      <c r="AM122" s="330"/>
      <c r="AN122" s="330"/>
      <c r="AO122" s="331"/>
      <c r="AP122" s="511"/>
      <c r="AQ122" s="511"/>
      <c r="AR122" s="511"/>
      <c r="AS122" s="511"/>
      <c r="AT122" s="511"/>
      <c r="AU122" s="511"/>
      <c r="AV122" s="511"/>
      <c r="AW122" s="511"/>
      <c r="AX122" s="511"/>
      <c r="AY122" s="511"/>
      <c r="AZ122" s="511"/>
      <c r="BA122" s="511"/>
      <c r="BB122" s="511"/>
      <c r="BC122" s="511"/>
      <c r="BD122" s="511"/>
      <c r="BE122" s="511"/>
      <c r="BF122" s="511"/>
      <c r="BG122" s="511"/>
      <c r="BH122" s="511"/>
      <c r="BI122" s="163"/>
      <c r="BJ122" s="164"/>
      <c r="BK122" s="164"/>
      <c r="BL122" s="164"/>
      <c r="BM122" s="164"/>
      <c r="BN122" s="164"/>
      <c r="BO122" s="164"/>
      <c r="BP122" s="164"/>
      <c r="BQ122" s="164"/>
      <c r="BR122" s="164"/>
      <c r="BS122" s="164"/>
      <c r="BT122" s="466"/>
      <c r="BU122" s="467"/>
      <c r="BV122" s="467"/>
      <c r="BW122" s="468"/>
      <c r="BX122" s="473"/>
      <c r="BY122" s="385"/>
      <c r="BZ122" s="385"/>
      <c r="CA122" s="474"/>
      <c r="CB122" s="475"/>
      <c r="CC122" s="467"/>
      <c r="CD122" s="467"/>
      <c r="CE122" s="476"/>
      <c r="CF122" s="395"/>
      <c r="CG122" s="396"/>
      <c r="CH122" s="396"/>
      <c r="CI122" s="397"/>
    </row>
    <row r="123" spans="5:93" ht="8.1" customHeight="1">
      <c r="E123" s="252" t="s">
        <v>46</v>
      </c>
      <c r="F123" s="253"/>
      <c r="G123" s="488" t="s">
        <v>104</v>
      </c>
      <c r="H123" s="489"/>
      <c r="I123" s="489"/>
      <c r="J123" s="489"/>
      <c r="K123" s="489"/>
      <c r="L123" s="489"/>
      <c r="M123" s="490"/>
      <c r="N123" s="347" t="s">
        <v>48</v>
      </c>
      <c r="O123" s="348"/>
      <c r="P123" s="348"/>
      <c r="Q123" s="348"/>
      <c r="R123" s="348"/>
      <c r="S123" s="348"/>
      <c r="T123" s="348"/>
      <c r="U123" s="348"/>
      <c r="V123" s="349"/>
      <c r="W123" s="284" t="s">
        <v>49</v>
      </c>
      <c r="X123" s="285"/>
      <c r="Y123" s="285"/>
      <c r="Z123" s="285"/>
      <c r="AA123" s="285"/>
      <c r="AB123" s="285"/>
      <c r="AC123" s="285"/>
      <c r="AD123" s="285"/>
      <c r="AE123" s="285"/>
      <c r="AF123" s="285"/>
      <c r="AG123" s="285"/>
      <c r="AH123" s="285"/>
      <c r="AI123" s="285"/>
      <c r="AJ123" s="285"/>
      <c r="AK123" s="285"/>
      <c r="AL123" s="285"/>
      <c r="AM123" s="285"/>
      <c r="AN123" s="285"/>
      <c r="AO123" s="286"/>
      <c r="AP123" s="370" t="s">
        <v>50</v>
      </c>
      <c r="AQ123" s="509"/>
      <c r="AR123" s="509"/>
      <c r="AS123" s="509"/>
      <c r="AT123" s="509"/>
      <c r="AU123" s="509"/>
      <c r="AV123" s="509"/>
      <c r="AW123" s="509"/>
      <c r="AX123" s="509"/>
      <c r="AY123" s="509"/>
      <c r="AZ123" s="509"/>
      <c r="BA123" s="509"/>
      <c r="BB123" s="509"/>
      <c r="BC123" s="509"/>
      <c r="BD123" s="509"/>
      <c r="BE123" s="509"/>
      <c r="BF123" s="509"/>
      <c r="BG123" s="509"/>
      <c r="BH123" s="524"/>
      <c r="BI123" s="531" t="s">
        <v>51</v>
      </c>
      <c r="BJ123" s="532"/>
      <c r="BK123" s="532"/>
      <c r="BL123" s="532"/>
      <c r="BM123" s="532"/>
      <c r="BN123" s="532"/>
      <c r="BO123" s="532"/>
      <c r="BP123" s="532"/>
      <c r="BQ123" s="532"/>
      <c r="BR123" s="532"/>
      <c r="BS123" s="533"/>
      <c r="BT123" s="514" t="str">
        <f>IF(BK126="","",IF(BK126&lt;=25,"〇",""))</f>
        <v/>
      </c>
      <c r="BU123" s="515"/>
      <c r="BV123" s="515"/>
      <c r="BW123" s="516"/>
      <c r="BX123" s="424" t="s">
        <v>18</v>
      </c>
      <c r="BY123" s="332"/>
      <c r="BZ123" s="332"/>
      <c r="CA123" s="333"/>
      <c r="CB123" s="332" t="str">
        <f>IF(BK126="","",IF(BK126&gt;25,"〇",""))</f>
        <v/>
      </c>
      <c r="CC123" s="332"/>
      <c r="CD123" s="332"/>
      <c r="CE123" s="483"/>
      <c r="CF123" s="376" t="s">
        <v>52</v>
      </c>
      <c r="CG123" s="377"/>
      <c r="CH123" s="377"/>
      <c r="CI123" s="378"/>
    </row>
    <row r="124" spans="5:93" ht="8.1" customHeight="1">
      <c r="E124" s="254"/>
      <c r="F124" s="255"/>
      <c r="G124" s="491"/>
      <c r="H124" s="492"/>
      <c r="I124" s="492"/>
      <c r="J124" s="492"/>
      <c r="K124" s="492"/>
      <c r="L124" s="492"/>
      <c r="M124" s="493"/>
      <c r="N124" s="350"/>
      <c r="O124" s="351"/>
      <c r="P124" s="351"/>
      <c r="Q124" s="351"/>
      <c r="R124" s="351"/>
      <c r="S124" s="351"/>
      <c r="T124" s="351"/>
      <c r="U124" s="351"/>
      <c r="V124" s="352"/>
      <c r="W124" s="287"/>
      <c r="X124" s="288"/>
      <c r="Y124" s="288"/>
      <c r="Z124" s="288"/>
      <c r="AA124" s="288"/>
      <c r="AB124" s="288"/>
      <c r="AC124" s="288"/>
      <c r="AD124" s="288"/>
      <c r="AE124" s="288"/>
      <c r="AF124" s="288"/>
      <c r="AG124" s="288"/>
      <c r="AH124" s="288"/>
      <c r="AI124" s="288"/>
      <c r="AJ124" s="288"/>
      <c r="AK124" s="288"/>
      <c r="AL124" s="288"/>
      <c r="AM124" s="288"/>
      <c r="AN124" s="288"/>
      <c r="AO124" s="289"/>
      <c r="AP124" s="525"/>
      <c r="AQ124" s="510"/>
      <c r="AR124" s="510"/>
      <c r="AS124" s="510"/>
      <c r="AT124" s="510"/>
      <c r="AU124" s="510"/>
      <c r="AV124" s="510"/>
      <c r="AW124" s="510"/>
      <c r="AX124" s="510"/>
      <c r="AY124" s="510"/>
      <c r="AZ124" s="510"/>
      <c r="BA124" s="510"/>
      <c r="BB124" s="510"/>
      <c r="BC124" s="510"/>
      <c r="BD124" s="510"/>
      <c r="BE124" s="510"/>
      <c r="BF124" s="510"/>
      <c r="BG124" s="510"/>
      <c r="BH124" s="526"/>
      <c r="BI124" s="534"/>
      <c r="BJ124" s="535"/>
      <c r="BK124" s="535"/>
      <c r="BL124" s="535"/>
      <c r="BM124" s="535"/>
      <c r="BN124" s="535"/>
      <c r="BO124" s="535"/>
      <c r="BP124" s="535"/>
      <c r="BQ124" s="535"/>
      <c r="BR124" s="535"/>
      <c r="BS124" s="536"/>
      <c r="BT124" s="517"/>
      <c r="BU124" s="518"/>
      <c r="BV124" s="518"/>
      <c r="BW124" s="519"/>
      <c r="BX124" s="411"/>
      <c r="BY124" s="425"/>
      <c r="BZ124" s="425"/>
      <c r="CA124" s="336"/>
      <c r="CB124" s="425"/>
      <c r="CC124" s="425"/>
      <c r="CD124" s="425"/>
      <c r="CE124" s="484"/>
      <c r="CF124" s="379"/>
      <c r="CG124" s="380"/>
      <c r="CH124" s="380"/>
      <c r="CI124" s="381"/>
    </row>
    <row r="125" spans="5:93" ht="8.1" customHeight="1">
      <c r="E125" s="254"/>
      <c r="F125" s="255"/>
      <c r="G125" s="491"/>
      <c r="H125" s="492"/>
      <c r="I125" s="492"/>
      <c r="J125" s="492"/>
      <c r="K125" s="492"/>
      <c r="L125" s="492"/>
      <c r="M125" s="493"/>
      <c r="N125" s="350"/>
      <c r="O125" s="351"/>
      <c r="P125" s="351"/>
      <c r="Q125" s="351"/>
      <c r="R125" s="351"/>
      <c r="S125" s="351"/>
      <c r="T125" s="351"/>
      <c r="U125" s="351"/>
      <c r="V125" s="352"/>
      <c r="W125" s="287"/>
      <c r="X125" s="288"/>
      <c r="Y125" s="288"/>
      <c r="Z125" s="288"/>
      <c r="AA125" s="288"/>
      <c r="AB125" s="288"/>
      <c r="AC125" s="288"/>
      <c r="AD125" s="288"/>
      <c r="AE125" s="288"/>
      <c r="AF125" s="288"/>
      <c r="AG125" s="288"/>
      <c r="AH125" s="288"/>
      <c r="AI125" s="288"/>
      <c r="AJ125" s="288"/>
      <c r="AK125" s="288"/>
      <c r="AL125" s="288"/>
      <c r="AM125" s="288"/>
      <c r="AN125" s="288"/>
      <c r="AO125" s="289"/>
      <c r="AP125" s="525"/>
      <c r="AQ125" s="510"/>
      <c r="AR125" s="510"/>
      <c r="AS125" s="510"/>
      <c r="AT125" s="510"/>
      <c r="AU125" s="510"/>
      <c r="AV125" s="510"/>
      <c r="AW125" s="510"/>
      <c r="AX125" s="510"/>
      <c r="AY125" s="510"/>
      <c r="AZ125" s="510"/>
      <c r="BA125" s="510"/>
      <c r="BB125" s="510"/>
      <c r="BC125" s="510"/>
      <c r="BD125" s="510"/>
      <c r="BE125" s="510"/>
      <c r="BF125" s="510"/>
      <c r="BG125" s="510"/>
      <c r="BH125" s="526"/>
      <c r="BI125" s="145"/>
      <c r="BJ125" s="183"/>
      <c r="BK125" s="183"/>
      <c r="BL125" s="183"/>
      <c r="BM125" s="183"/>
      <c r="BN125" s="116"/>
      <c r="BO125" s="116"/>
      <c r="BP125" s="116"/>
      <c r="BQ125" s="116"/>
      <c r="BR125" s="116"/>
      <c r="BS125" s="116"/>
      <c r="BT125" s="517"/>
      <c r="BU125" s="518"/>
      <c r="BV125" s="518"/>
      <c r="BW125" s="519"/>
      <c r="BX125" s="411"/>
      <c r="BY125" s="425"/>
      <c r="BZ125" s="425"/>
      <c r="CA125" s="336"/>
      <c r="CB125" s="425"/>
      <c r="CC125" s="425"/>
      <c r="CD125" s="425"/>
      <c r="CE125" s="484"/>
      <c r="CF125" s="379"/>
      <c r="CG125" s="380"/>
      <c r="CH125" s="380"/>
      <c r="CI125" s="381"/>
    </row>
    <row r="126" spans="5:93" ht="8.1" customHeight="1">
      <c r="E126" s="254"/>
      <c r="F126" s="255"/>
      <c r="G126" s="491"/>
      <c r="H126" s="492"/>
      <c r="I126" s="492"/>
      <c r="J126" s="492"/>
      <c r="K126" s="492"/>
      <c r="L126" s="492"/>
      <c r="M126" s="493"/>
      <c r="N126" s="350"/>
      <c r="O126" s="351"/>
      <c r="P126" s="351"/>
      <c r="Q126" s="351"/>
      <c r="R126" s="351"/>
      <c r="S126" s="351"/>
      <c r="T126" s="351"/>
      <c r="U126" s="351"/>
      <c r="V126" s="352"/>
      <c r="W126" s="287"/>
      <c r="X126" s="288"/>
      <c r="Y126" s="288"/>
      <c r="Z126" s="288"/>
      <c r="AA126" s="288"/>
      <c r="AB126" s="288"/>
      <c r="AC126" s="288"/>
      <c r="AD126" s="288"/>
      <c r="AE126" s="288"/>
      <c r="AF126" s="288"/>
      <c r="AG126" s="288"/>
      <c r="AH126" s="288"/>
      <c r="AI126" s="288"/>
      <c r="AJ126" s="288"/>
      <c r="AK126" s="288"/>
      <c r="AL126" s="288"/>
      <c r="AM126" s="288"/>
      <c r="AN126" s="288"/>
      <c r="AO126" s="289"/>
      <c r="AP126" s="525"/>
      <c r="AQ126" s="510"/>
      <c r="AR126" s="510"/>
      <c r="AS126" s="510"/>
      <c r="AT126" s="510"/>
      <c r="AU126" s="510"/>
      <c r="AV126" s="510"/>
      <c r="AW126" s="510"/>
      <c r="AX126" s="510"/>
      <c r="AY126" s="510"/>
      <c r="AZ126" s="510"/>
      <c r="BA126" s="510"/>
      <c r="BB126" s="510"/>
      <c r="BC126" s="510"/>
      <c r="BD126" s="510"/>
      <c r="BE126" s="510"/>
      <c r="BF126" s="510"/>
      <c r="BG126" s="510"/>
      <c r="BH126" s="526"/>
      <c r="BI126" s="115"/>
      <c r="BJ126" s="116"/>
      <c r="BK126" s="523"/>
      <c r="BL126" s="523"/>
      <c r="BM126" s="523"/>
      <c r="BN126" s="523"/>
      <c r="BO126" s="523"/>
      <c r="BP126" s="529" t="s">
        <v>38</v>
      </c>
      <c r="BQ126" s="530"/>
      <c r="BR126" s="530"/>
      <c r="BS126" s="116"/>
      <c r="BT126" s="517"/>
      <c r="BU126" s="518"/>
      <c r="BV126" s="518"/>
      <c r="BW126" s="519"/>
      <c r="BX126" s="411"/>
      <c r="BY126" s="425"/>
      <c r="BZ126" s="425"/>
      <c r="CA126" s="336"/>
      <c r="CB126" s="425"/>
      <c r="CC126" s="425"/>
      <c r="CD126" s="425"/>
      <c r="CE126" s="484"/>
      <c r="CF126" s="379"/>
      <c r="CG126" s="380"/>
      <c r="CH126" s="380"/>
      <c r="CI126" s="381"/>
    </row>
    <row r="127" spans="5:93" ht="8.1" customHeight="1">
      <c r="E127" s="254"/>
      <c r="F127" s="255"/>
      <c r="G127" s="491"/>
      <c r="H127" s="492"/>
      <c r="I127" s="492"/>
      <c r="J127" s="492"/>
      <c r="K127" s="492"/>
      <c r="L127" s="492"/>
      <c r="M127" s="493"/>
      <c r="N127" s="350"/>
      <c r="O127" s="351"/>
      <c r="P127" s="351"/>
      <c r="Q127" s="351"/>
      <c r="R127" s="351"/>
      <c r="S127" s="351"/>
      <c r="T127" s="351"/>
      <c r="U127" s="351"/>
      <c r="V127" s="352"/>
      <c r="W127" s="287"/>
      <c r="X127" s="288"/>
      <c r="Y127" s="288"/>
      <c r="Z127" s="288"/>
      <c r="AA127" s="288"/>
      <c r="AB127" s="288"/>
      <c r="AC127" s="288"/>
      <c r="AD127" s="288"/>
      <c r="AE127" s="288"/>
      <c r="AF127" s="288"/>
      <c r="AG127" s="288"/>
      <c r="AH127" s="288"/>
      <c r="AI127" s="288"/>
      <c r="AJ127" s="288"/>
      <c r="AK127" s="288"/>
      <c r="AL127" s="288"/>
      <c r="AM127" s="288"/>
      <c r="AN127" s="288"/>
      <c r="AO127" s="289"/>
      <c r="AP127" s="525"/>
      <c r="AQ127" s="510"/>
      <c r="AR127" s="510"/>
      <c r="AS127" s="510"/>
      <c r="AT127" s="510"/>
      <c r="AU127" s="510"/>
      <c r="AV127" s="510"/>
      <c r="AW127" s="510"/>
      <c r="AX127" s="510"/>
      <c r="AY127" s="510"/>
      <c r="AZ127" s="510"/>
      <c r="BA127" s="510"/>
      <c r="BB127" s="510"/>
      <c r="BC127" s="510"/>
      <c r="BD127" s="510"/>
      <c r="BE127" s="510"/>
      <c r="BF127" s="510"/>
      <c r="BG127" s="510"/>
      <c r="BH127" s="526"/>
      <c r="BI127" s="115"/>
      <c r="BJ127" s="116"/>
      <c r="BK127" s="452"/>
      <c r="BL127" s="452"/>
      <c r="BM127" s="452"/>
      <c r="BN127" s="452"/>
      <c r="BO127" s="452"/>
      <c r="BP127" s="530"/>
      <c r="BQ127" s="530"/>
      <c r="BR127" s="530"/>
      <c r="BS127" s="116"/>
      <c r="BT127" s="517"/>
      <c r="BU127" s="518"/>
      <c r="BV127" s="518"/>
      <c r="BW127" s="519"/>
      <c r="BX127" s="411"/>
      <c r="BY127" s="425"/>
      <c r="BZ127" s="425"/>
      <c r="CA127" s="336"/>
      <c r="CB127" s="425"/>
      <c r="CC127" s="425"/>
      <c r="CD127" s="425"/>
      <c r="CE127" s="484"/>
      <c r="CF127" s="379"/>
      <c r="CG127" s="380"/>
      <c r="CH127" s="380"/>
      <c r="CI127" s="381"/>
    </row>
    <row r="128" spans="5:93" ht="8.1" customHeight="1">
      <c r="E128" s="486"/>
      <c r="F128" s="487"/>
      <c r="G128" s="494"/>
      <c r="H128" s="495"/>
      <c r="I128" s="495"/>
      <c r="J128" s="495"/>
      <c r="K128" s="495"/>
      <c r="L128" s="495"/>
      <c r="M128" s="496"/>
      <c r="N128" s="353"/>
      <c r="O128" s="354"/>
      <c r="P128" s="354"/>
      <c r="Q128" s="354"/>
      <c r="R128" s="354"/>
      <c r="S128" s="354"/>
      <c r="T128" s="354"/>
      <c r="U128" s="354"/>
      <c r="V128" s="355"/>
      <c r="W128" s="329"/>
      <c r="X128" s="330"/>
      <c r="Y128" s="330"/>
      <c r="Z128" s="330"/>
      <c r="AA128" s="330"/>
      <c r="AB128" s="330"/>
      <c r="AC128" s="330"/>
      <c r="AD128" s="330"/>
      <c r="AE128" s="330"/>
      <c r="AF128" s="330"/>
      <c r="AG128" s="330"/>
      <c r="AH128" s="330"/>
      <c r="AI128" s="330"/>
      <c r="AJ128" s="330"/>
      <c r="AK128" s="330"/>
      <c r="AL128" s="330"/>
      <c r="AM128" s="330"/>
      <c r="AN128" s="330"/>
      <c r="AO128" s="331"/>
      <c r="AP128" s="527"/>
      <c r="AQ128" s="511"/>
      <c r="AR128" s="511"/>
      <c r="AS128" s="511"/>
      <c r="AT128" s="511"/>
      <c r="AU128" s="511"/>
      <c r="AV128" s="511"/>
      <c r="AW128" s="511"/>
      <c r="AX128" s="511"/>
      <c r="AY128" s="511"/>
      <c r="AZ128" s="511"/>
      <c r="BA128" s="511"/>
      <c r="BB128" s="511"/>
      <c r="BC128" s="511"/>
      <c r="BD128" s="511"/>
      <c r="BE128" s="511"/>
      <c r="BF128" s="511"/>
      <c r="BG128" s="511"/>
      <c r="BH128" s="528"/>
      <c r="BI128" s="124"/>
      <c r="BJ128" s="125"/>
      <c r="BK128" s="125"/>
      <c r="BL128" s="125"/>
      <c r="BM128" s="125"/>
      <c r="BN128" s="125"/>
      <c r="BO128" s="125"/>
      <c r="BP128" s="125"/>
      <c r="BQ128" s="125"/>
      <c r="BR128" s="125"/>
      <c r="BS128" s="125"/>
      <c r="BT128" s="520"/>
      <c r="BU128" s="521"/>
      <c r="BV128" s="521"/>
      <c r="BW128" s="522"/>
      <c r="BX128" s="482"/>
      <c r="BY128" s="338"/>
      <c r="BZ128" s="338"/>
      <c r="CA128" s="339"/>
      <c r="CB128" s="338"/>
      <c r="CC128" s="338"/>
      <c r="CD128" s="338"/>
      <c r="CE128" s="485"/>
      <c r="CF128" s="395"/>
      <c r="CG128" s="396"/>
      <c r="CH128" s="396"/>
      <c r="CI128" s="397"/>
    </row>
    <row r="129" spans="5:97" ht="8.1" customHeight="1">
      <c r="E129" s="252" t="s">
        <v>53</v>
      </c>
      <c r="F129" s="253"/>
      <c r="G129" s="488" t="s">
        <v>105</v>
      </c>
      <c r="H129" s="489"/>
      <c r="I129" s="489"/>
      <c r="J129" s="489"/>
      <c r="K129" s="489"/>
      <c r="L129" s="489"/>
      <c r="M129" s="490"/>
      <c r="N129" s="347" t="s">
        <v>48</v>
      </c>
      <c r="O129" s="348"/>
      <c r="P129" s="348"/>
      <c r="Q129" s="348"/>
      <c r="R129" s="348"/>
      <c r="S129" s="348"/>
      <c r="T129" s="348"/>
      <c r="U129" s="348"/>
      <c r="V129" s="349"/>
      <c r="W129" s="284" t="s">
        <v>54</v>
      </c>
      <c r="X129" s="285"/>
      <c r="Y129" s="285"/>
      <c r="Z129" s="285"/>
      <c r="AA129" s="285"/>
      <c r="AB129" s="285"/>
      <c r="AC129" s="285"/>
      <c r="AD129" s="285"/>
      <c r="AE129" s="285"/>
      <c r="AF129" s="285"/>
      <c r="AG129" s="285"/>
      <c r="AH129" s="285"/>
      <c r="AI129" s="285"/>
      <c r="AJ129" s="285"/>
      <c r="AK129" s="285"/>
      <c r="AL129" s="285"/>
      <c r="AM129" s="285"/>
      <c r="AN129" s="285"/>
      <c r="AO129" s="286"/>
      <c r="AP129" s="509" t="s">
        <v>50</v>
      </c>
      <c r="AQ129" s="509"/>
      <c r="AR129" s="509"/>
      <c r="AS129" s="509"/>
      <c r="AT129" s="509"/>
      <c r="AU129" s="509"/>
      <c r="AV129" s="509"/>
      <c r="AW129" s="509"/>
      <c r="AX129" s="509"/>
      <c r="AY129" s="509"/>
      <c r="AZ129" s="509"/>
      <c r="BA129" s="509"/>
      <c r="BB129" s="509"/>
      <c r="BC129" s="509"/>
      <c r="BD129" s="509"/>
      <c r="BE129" s="509"/>
      <c r="BF129" s="509"/>
      <c r="BG129" s="509"/>
      <c r="BH129" s="509"/>
      <c r="BI129" s="531" t="s">
        <v>51</v>
      </c>
      <c r="BJ129" s="532"/>
      <c r="BK129" s="532"/>
      <c r="BL129" s="532"/>
      <c r="BM129" s="532"/>
      <c r="BN129" s="532"/>
      <c r="BO129" s="532"/>
      <c r="BP129" s="532"/>
      <c r="BQ129" s="532"/>
      <c r="BR129" s="532"/>
      <c r="BS129" s="533"/>
      <c r="BT129" s="514" t="str">
        <f>IF(BK132="","",IF(BK132&lt;=25,"〇",""))</f>
        <v/>
      </c>
      <c r="BU129" s="515"/>
      <c r="BV129" s="515"/>
      <c r="BW129" s="516"/>
      <c r="BX129" s="424" t="s">
        <v>18</v>
      </c>
      <c r="BY129" s="332"/>
      <c r="BZ129" s="332"/>
      <c r="CA129" s="333"/>
      <c r="CB129" s="332" t="str">
        <f>IF(BK132="","",IF(BK132&gt;25,"〇",""))</f>
        <v/>
      </c>
      <c r="CC129" s="332"/>
      <c r="CD129" s="332"/>
      <c r="CE129" s="483"/>
      <c r="CF129" s="376" t="s">
        <v>55</v>
      </c>
      <c r="CG129" s="377"/>
      <c r="CH129" s="377"/>
      <c r="CI129" s="378"/>
    </row>
    <row r="130" spans="5:97" ht="8.1" customHeight="1">
      <c r="E130" s="254"/>
      <c r="F130" s="255"/>
      <c r="G130" s="491"/>
      <c r="H130" s="492"/>
      <c r="I130" s="492"/>
      <c r="J130" s="492"/>
      <c r="K130" s="492"/>
      <c r="L130" s="492"/>
      <c r="M130" s="493"/>
      <c r="N130" s="350"/>
      <c r="O130" s="351"/>
      <c r="P130" s="351"/>
      <c r="Q130" s="351"/>
      <c r="R130" s="351"/>
      <c r="S130" s="351"/>
      <c r="T130" s="351"/>
      <c r="U130" s="351"/>
      <c r="V130" s="352"/>
      <c r="W130" s="287"/>
      <c r="X130" s="288"/>
      <c r="Y130" s="288"/>
      <c r="Z130" s="288"/>
      <c r="AA130" s="288"/>
      <c r="AB130" s="288"/>
      <c r="AC130" s="288"/>
      <c r="AD130" s="288"/>
      <c r="AE130" s="288"/>
      <c r="AF130" s="288"/>
      <c r="AG130" s="288"/>
      <c r="AH130" s="288"/>
      <c r="AI130" s="288"/>
      <c r="AJ130" s="288"/>
      <c r="AK130" s="288"/>
      <c r="AL130" s="288"/>
      <c r="AM130" s="288"/>
      <c r="AN130" s="288"/>
      <c r="AO130" s="289"/>
      <c r="AP130" s="510"/>
      <c r="AQ130" s="510"/>
      <c r="AR130" s="510"/>
      <c r="AS130" s="510"/>
      <c r="AT130" s="510"/>
      <c r="AU130" s="510"/>
      <c r="AV130" s="510"/>
      <c r="AW130" s="510"/>
      <c r="AX130" s="510"/>
      <c r="AY130" s="510"/>
      <c r="AZ130" s="510"/>
      <c r="BA130" s="510"/>
      <c r="BB130" s="510"/>
      <c r="BC130" s="510"/>
      <c r="BD130" s="510"/>
      <c r="BE130" s="510"/>
      <c r="BF130" s="510"/>
      <c r="BG130" s="510"/>
      <c r="BH130" s="510"/>
      <c r="BI130" s="534"/>
      <c r="BJ130" s="535"/>
      <c r="BK130" s="535"/>
      <c r="BL130" s="535"/>
      <c r="BM130" s="535"/>
      <c r="BN130" s="535"/>
      <c r="BO130" s="535"/>
      <c r="BP130" s="535"/>
      <c r="BQ130" s="535"/>
      <c r="BR130" s="535"/>
      <c r="BS130" s="536"/>
      <c r="BT130" s="517"/>
      <c r="BU130" s="518"/>
      <c r="BV130" s="518"/>
      <c r="BW130" s="519"/>
      <c r="BX130" s="411"/>
      <c r="BY130" s="425"/>
      <c r="BZ130" s="425"/>
      <c r="CA130" s="336"/>
      <c r="CB130" s="425"/>
      <c r="CC130" s="425"/>
      <c r="CD130" s="425"/>
      <c r="CE130" s="484"/>
      <c r="CF130" s="379"/>
      <c r="CG130" s="380"/>
      <c r="CH130" s="380"/>
      <c r="CI130" s="381"/>
    </row>
    <row r="131" spans="5:97" ht="8.1" customHeight="1">
      <c r="E131" s="254"/>
      <c r="F131" s="255"/>
      <c r="G131" s="491"/>
      <c r="H131" s="492"/>
      <c r="I131" s="492"/>
      <c r="J131" s="492"/>
      <c r="K131" s="492"/>
      <c r="L131" s="492"/>
      <c r="M131" s="493"/>
      <c r="N131" s="350"/>
      <c r="O131" s="351"/>
      <c r="P131" s="351"/>
      <c r="Q131" s="351"/>
      <c r="R131" s="351"/>
      <c r="S131" s="351"/>
      <c r="T131" s="351"/>
      <c r="U131" s="351"/>
      <c r="V131" s="352"/>
      <c r="W131" s="287"/>
      <c r="X131" s="288"/>
      <c r="Y131" s="288"/>
      <c r="Z131" s="288"/>
      <c r="AA131" s="288"/>
      <c r="AB131" s="288"/>
      <c r="AC131" s="288"/>
      <c r="AD131" s="288"/>
      <c r="AE131" s="288"/>
      <c r="AF131" s="288"/>
      <c r="AG131" s="288"/>
      <c r="AH131" s="288"/>
      <c r="AI131" s="288"/>
      <c r="AJ131" s="288"/>
      <c r="AK131" s="288"/>
      <c r="AL131" s="288"/>
      <c r="AM131" s="288"/>
      <c r="AN131" s="288"/>
      <c r="AO131" s="289"/>
      <c r="AP131" s="510"/>
      <c r="AQ131" s="510"/>
      <c r="AR131" s="510"/>
      <c r="AS131" s="510"/>
      <c r="AT131" s="510"/>
      <c r="AU131" s="510"/>
      <c r="AV131" s="510"/>
      <c r="AW131" s="510"/>
      <c r="AX131" s="510"/>
      <c r="AY131" s="510"/>
      <c r="AZ131" s="510"/>
      <c r="BA131" s="510"/>
      <c r="BB131" s="510"/>
      <c r="BC131" s="510"/>
      <c r="BD131" s="510"/>
      <c r="BE131" s="510"/>
      <c r="BF131" s="510"/>
      <c r="BG131" s="510"/>
      <c r="BH131" s="510"/>
      <c r="BI131" s="115"/>
      <c r="BJ131" s="116"/>
      <c r="BK131" s="116"/>
      <c r="BL131" s="116"/>
      <c r="BM131" s="116"/>
      <c r="BN131" s="116"/>
      <c r="BO131" s="116"/>
      <c r="BP131" s="116"/>
      <c r="BQ131" s="116"/>
      <c r="BR131" s="116"/>
      <c r="BS131" s="116"/>
      <c r="BT131" s="517"/>
      <c r="BU131" s="518"/>
      <c r="BV131" s="518"/>
      <c r="BW131" s="519"/>
      <c r="BX131" s="411"/>
      <c r="BY131" s="425"/>
      <c r="BZ131" s="425"/>
      <c r="CA131" s="336"/>
      <c r="CB131" s="425"/>
      <c r="CC131" s="425"/>
      <c r="CD131" s="425"/>
      <c r="CE131" s="484"/>
      <c r="CF131" s="379"/>
      <c r="CG131" s="380"/>
      <c r="CH131" s="380"/>
      <c r="CI131" s="381"/>
    </row>
    <row r="132" spans="5:97" ht="8.1" customHeight="1">
      <c r="E132" s="254"/>
      <c r="F132" s="255"/>
      <c r="G132" s="491"/>
      <c r="H132" s="492"/>
      <c r="I132" s="492"/>
      <c r="J132" s="492"/>
      <c r="K132" s="492"/>
      <c r="L132" s="492"/>
      <c r="M132" s="493"/>
      <c r="N132" s="350"/>
      <c r="O132" s="351"/>
      <c r="P132" s="351"/>
      <c r="Q132" s="351"/>
      <c r="R132" s="351"/>
      <c r="S132" s="351"/>
      <c r="T132" s="351"/>
      <c r="U132" s="351"/>
      <c r="V132" s="352"/>
      <c r="W132" s="287"/>
      <c r="X132" s="288"/>
      <c r="Y132" s="288"/>
      <c r="Z132" s="288"/>
      <c r="AA132" s="288"/>
      <c r="AB132" s="288"/>
      <c r="AC132" s="288"/>
      <c r="AD132" s="288"/>
      <c r="AE132" s="288"/>
      <c r="AF132" s="288"/>
      <c r="AG132" s="288"/>
      <c r="AH132" s="288"/>
      <c r="AI132" s="288"/>
      <c r="AJ132" s="288"/>
      <c r="AK132" s="288"/>
      <c r="AL132" s="288"/>
      <c r="AM132" s="288"/>
      <c r="AN132" s="288"/>
      <c r="AO132" s="289"/>
      <c r="AP132" s="510"/>
      <c r="AQ132" s="510"/>
      <c r="AR132" s="510"/>
      <c r="AS132" s="510"/>
      <c r="AT132" s="510"/>
      <c r="AU132" s="510"/>
      <c r="AV132" s="510"/>
      <c r="AW132" s="510"/>
      <c r="AX132" s="510"/>
      <c r="AY132" s="510"/>
      <c r="AZ132" s="510"/>
      <c r="BA132" s="510"/>
      <c r="BB132" s="510"/>
      <c r="BC132" s="510"/>
      <c r="BD132" s="510"/>
      <c r="BE132" s="510"/>
      <c r="BF132" s="510"/>
      <c r="BG132" s="510"/>
      <c r="BH132" s="510"/>
      <c r="BI132" s="115"/>
      <c r="BJ132" s="116"/>
      <c r="BK132" s="523"/>
      <c r="BL132" s="523"/>
      <c r="BM132" s="523"/>
      <c r="BN132" s="523"/>
      <c r="BO132" s="523"/>
      <c r="BP132" s="529" t="s">
        <v>38</v>
      </c>
      <c r="BQ132" s="530"/>
      <c r="BR132" s="530"/>
      <c r="BS132" s="116"/>
      <c r="BT132" s="517"/>
      <c r="BU132" s="518"/>
      <c r="BV132" s="518"/>
      <c r="BW132" s="519"/>
      <c r="BX132" s="411"/>
      <c r="BY132" s="425"/>
      <c r="BZ132" s="425"/>
      <c r="CA132" s="336"/>
      <c r="CB132" s="425"/>
      <c r="CC132" s="425"/>
      <c r="CD132" s="425"/>
      <c r="CE132" s="484"/>
      <c r="CF132" s="379"/>
      <c r="CG132" s="380"/>
      <c r="CH132" s="380"/>
      <c r="CI132" s="381"/>
    </row>
    <row r="133" spans="5:97" ht="8.1" customHeight="1">
      <c r="E133" s="254"/>
      <c r="F133" s="255"/>
      <c r="G133" s="491"/>
      <c r="H133" s="492"/>
      <c r="I133" s="492"/>
      <c r="J133" s="492"/>
      <c r="K133" s="492"/>
      <c r="L133" s="492"/>
      <c r="M133" s="493"/>
      <c r="N133" s="350"/>
      <c r="O133" s="351"/>
      <c r="P133" s="351"/>
      <c r="Q133" s="351"/>
      <c r="R133" s="351"/>
      <c r="S133" s="351"/>
      <c r="T133" s="351"/>
      <c r="U133" s="351"/>
      <c r="V133" s="352"/>
      <c r="W133" s="287"/>
      <c r="X133" s="288"/>
      <c r="Y133" s="288"/>
      <c r="Z133" s="288"/>
      <c r="AA133" s="288"/>
      <c r="AB133" s="288"/>
      <c r="AC133" s="288"/>
      <c r="AD133" s="288"/>
      <c r="AE133" s="288"/>
      <c r="AF133" s="288"/>
      <c r="AG133" s="288"/>
      <c r="AH133" s="288"/>
      <c r="AI133" s="288"/>
      <c r="AJ133" s="288"/>
      <c r="AK133" s="288"/>
      <c r="AL133" s="288"/>
      <c r="AM133" s="288"/>
      <c r="AN133" s="288"/>
      <c r="AO133" s="289"/>
      <c r="AP133" s="510"/>
      <c r="AQ133" s="510"/>
      <c r="AR133" s="510"/>
      <c r="AS133" s="510"/>
      <c r="AT133" s="510"/>
      <c r="AU133" s="510"/>
      <c r="AV133" s="510"/>
      <c r="AW133" s="510"/>
      <c r="AX133" s="510"/>
      <c r="AY133" s="510"/>
      <c r="AZ133" s="510"/>
      <c r="BA133" s="510"/>
      <c r="BB133" s="510"/>
      <c r="BC133" s="510"/>
      <c r="BD133" s="510"/>
      <c r="BE133" s="510"/>
      <c r="BF133" s="510"/>
      <c r="BG133" s="510"/>
      <c r="BH133" s="510"/>
      <c r="BI133" s="115"/>
      <c r="BJ133" s="116"/>
      <c r="BK133" s="452"/>
      <c r="BL133" s="452"/>
      <c r="BM133" s="452"/>
      <c r="BN133" s="452"/>
      <c r="BO133" s="452"/>
      <c r="BP133" s="530"/>
      <c r="BQ133" s="530"/>
      <c r="BR133" s="530"/>
      <c r="BS133" s="116"/>
      <c r="BT133" s="517"/>
      <c r="BU133" s="518"/>
      <c r="BV133" s="518"/>
      <c r="BW133" s="519"/>
      <c r="BX133" s="411"/>
      <c r="BY133" s="425"/>
      <c r="BZ133" s="425"/>
      <c r="CA133" s="336"/>
      <c r="CB133" s="425"/>
      <c r="CC133" s="425"/>
      <c r="CD133" s="425"/>
      <c r="CE133" s="484"/>
      <c r="CF133" s="379"/>
      <c r="CG133" s="380"/>
      <c r="CH133" s="380"/>
      <c r="CI133" s="381"/>
    </row>
    <row r="134" spans="5:97" ht="8.1" customHeight="1">
      <c r="E134" s="486"/>
      <c r="F134" s="487"/>
      <c r="G134" s="494"/>
      <c r="H134" s="495"/>
      <c r="I134" s="495"/>
      <c r="J134" s="495"/>
      <c r="K134" s="495"/>
      <c r="L134" s="495"/>
      <c r="M134" s="496"/>
      <c r="N134" s="353"/>
      <c r="O134" s="354"/>
      <c r="P134" s="354"/>
      <c r="Q134" s="354"/>
      <c r="R134" s="354"/>
      <c r="S134" s="354"/>
      <c r="T134" s="354"/>
      <c r="U134" s="354"/>
      <c r="V134" s="355"/>
      <c r="W134" s="329"/>
      <c r="X134" s="330"/>
      <c r="Y134" s="330"/>
      <c r="Z134" s="330"/>
      <c r="AA134" s="330"/>
      <c r="AB134" s="330"/>
      <c r="AC134" s="330"/>
      <c r="AD134" s="330"/>
      <c r="AE134" s="330"/>
      <c r="AF134" s="330"/>
      <c r="AG134" s="330"/>
      <c r="AH134" s="330"/>
      <c r="AI134" s="330"/>
      <c r="AJ134" s="330"/>
      <c r="AK134" s="330"/>
      <c r="AL134" s="330"/>
      <c r="AM134" s="330"/>
      <c r="AN134" s="330"/>
      <c r="AO134" s="331"/>
      <c r="AP134" s="511"/>
      <c r="AQ134" s="511"/>
      <c r="AR134" s="511"/>
      <c r="AS134" s="511"/>
      <c r="AT134" s="511"/>
      <c r="AU134" s="511"/>
      <c r="AV134" s="511"/>
      <c r="AW134" s="511"/>
      <c r="AX134" s="511"/>
      <c r="AY134" s="511"/>
      <c r="AZ134" s="511"/>
      <c r="BA134" s="511"/>
      <c r="BB134" s="511"/>
      <c r="BC134" s="511"/>
      <c r="BD134" s="511"/>
      <c r="BE134" s="511"/>
      <c r="BF134" s="511"/>
      <c r="BG134" s="511"/>
      <c r="BH134" s="511"/>
      <c r="BI134" s="124"/>
      <c r="BJ134" s="125"/>
      <c r="BK134" s="125"/>
      <c r="BL134" s="125"/>
      <c r="BM134" s="125"/>
      <c r="BN134" s="125"/>
      <c r="BO134" s="125"/>
      <c r="BP134" s="125"/>
      <c r="BQ134" s="125"/>
      <c r="BR134" s="125"/>
      <c r="BS134" s="125"/>
      <c r="BT134" s="520"/>
      <c r="BU134" s="521"/>
      <c r="BV134" s="521"/>
      <c r="BW134" s="522"/>
      <c r="BX134" s="482"/>
      <c r="BY134" s="338"/>
      <c r="BZ134" s="338"/>
      <c r="CA134" s="339"/>
      <c r="CB134" s="338"/>
      <c r="CC134" s="338"/>
      <c r="CD134" s="338"/>
      <c r="CE134" s="485"/>
      <c r="CF134" s="395"/>
      <c r="CG134" s="396"/>
      <c r="CH134" s="396"/>
      <c r="CI134" s="397"/>
    </row>
    <row r="135" spans="5:97" ht="8.1" customHeight="1">
      <c r="E135" s="252" t="s">
        <v>56</v>
      </c>
      <c r="F135" s="221"/>
      <c r="G135" s="488" t="s">
        <v>159</v>
      </c>
      <c r="H135" s="489"/>
      <c r="I135" s="489"/>
      <c r="J135" s="489"/>
      <c r="K135" s="489"/>
      <c r="L135" s="489"/>
      <c r="M135" s="490"/>
      <c r="N135" s="568" t="s">
        <v>57</v>
      </c>
      <c r="O135" s="569"/>
      <c r="P135" s="569"/>
      <c r="Q135" s="569"/>
      <c r="R135" s="569"/>
      <c r="S135" s="569"/>
      <c r="T135" s="569"/>
      <c r="U135" s="569"/>
      <c r="V135" s="570"/>
      <c r="W135" s="568" t="s">
        <v>148</v>
      </c>
      <c r="X135" s="569"/>
      <c r="Y135" s="569"/>
      <c r="Z135" s="569"/>
      <c r="AA135" s="569"/>
      <c r="AB135" s="569"/>
      <c r="AC135" s="569"/>
      <c r="AD135" s="569"/>
      <c r="AE135" s="569"/>
      <c r="AF135" s="569"/>
      <c r="AG135" s="569"/>
      <c r="AH135" s="569"/>
      <c r="AI135" s="569"/>
      <c r="AJ135" s="569"/>
      <c r="AK135" s="569"/>
      <c r="AL135" s="569"/>
      <c r="AM135" s="569"/>
      <c r="AN135" s="569"/>
      <c r="AO135" s="570"/>
      <c r="AP135" s="571" t="s">
        <v>84</v>
      </c>
      <c r="AQ135" s="572"/>
      <c r="AR135" s="572"/>
      <c r="AS135" s="572"/>
      <c r="AT135" s="572"/>
      <c r="AU135" s="572"/>
      <c r="AV135" s="572"/>
      <c r="AW135" s="572"/>
      <c r="AX135" s="572"/>
      <c r="AY135" s="572"/>
      <c r="AZ135" s="572"/>
      <c r="BA135" s="572"/>
      <c r="BB135" s="572"/>
      <c r="BC135" s="572"/>
      <c r="BD135" s="572"/>
      <c r="BE135" s="572"/>
      <c r="BF135" s="572"/>
      <c r="BG135" s="572"/>
      <c r="BH135" s="573"/>
      <c r="BI135" s="185"/>
      <c r="BJ135" s="186"/>
      <c r="BK135" s="186"/>
      <c r="BL135" s="186"/>
      <c r="BM135" s="186"/>
      <c r="BN135" s="186"/>
      <c r="BO135" s="186"/>
      <c r="BP135" s="186"/>
      <c r="BQ135" s="186"/>
      <c r="BR135" s="186"/>
      <c r="BS135" s="186"/>
      <c r="BT135" s="576"/>
      <c r="BU135" s="576"/>
      <c r="BV135" s="576"/>
      <c r="BW135" s="577"/>
      <c r="BX135" s="332" t="s">
        <v>18</v>
      </c>
      <c r="BY135" s="220"/>
      <c r="BZ135" s="220"/>
      <c r="CA135" s="341"/>
      <c r="CB135" s="595"/>
      <c r="CC135" s="576"/>
      <c r="CD135" s="576"/>
      <c r="CE135" s="576"/>
      <c r="CF135" s="559" t="s">
        <v>24</v>
      </c>
      <c r="CG135" s="560"/>
      <c r="CH135" s="560"/>
      <c r="CI135" s="561"/>
    </row>
    <row r="136" spans="5:97" ht="8.1" customHeight="1">
      <c r="E136" s="254"/>
      <c r="F136" s="443"/>
      <c r="G136" s="491"/>
      <c r="H136" s="492"/>
      <c r="I136" s="492"/>
      <c r="J136" s="492"/>
      <c r="K136" s="492"/>
      <c r="L136" s="492"/>
      <c r="M136" s="493"/>
      <c r="N136" s="543"/>
      <c r="O136" s="544"/>
      <c r="P136" s="544"/>
      <c r="Q136" s="544"/>
      <c r="R136" s="544"/>
      <c r="S136" s="544"/>
      <c r="T136" s="544"/>
      <c r="U136" s="544"/>
      <c r="V136" s="545"/>
      <c r="W136" s="543"/>
      <c r="X136" s="544"/>
      <c r="Y136" s="544"/>
      <c r="Z136" s="544"/>
      <c r="AA136" s="544"/>
      <c r="AB136" s="544"/>
      <c r="AC136" s="544"/>
      <c r="AD136" s="544"/>
      <c r="AE136" s="544"/>
      <c r="AF136" s="544"/>
      <c r="AG136" s="544"/>
      <c r="AH136" s="544"/>
      <c r="AI136" s="544"/>
      <c r="AJ136" s="544"/>
      <c r="AK136" s="544"/>
      <c r="AL136" s="544"/>
      <c r="AM136" s="544"/>
      <c r="AN136" s="544"/>
      <c r="AO136" s="545"/>
      <c r="AP136" s="574"/>
      <c r="AQ136" s="574"/>
      <c r="AR136" s="574"/>
      <c r="AS136" s="574"/>
      <c r="AT136" s="574"/>
      <c r="AU136" s="574"/>
      <c r="AV136" s="574"/>
      <c r="AW136" s="574"/>
      <c r="AX136" s="574"/>
      <c r="AY136" s="574"/>
      <c r="AZ136" s="574"/>
      <c r="BA136" s="574"/>
      <c r="BB136" s="574"/>
      <c r="BC136" s="574"/>
      <c r="BD136" s="574"/>
      <c r="BE136" s="574"/>
      <c r="BF136" s="574"/>
      <c r="BG136" s="574"/>
      <c r="BH136" s="575"/>
      <c r="BI136" s="148"/>
      <c r="BJ136" s="91"/>
      <c r="BK136" s="91"/>
      <c r="BL136" s="91"/>
      <c r="BM136" s="91"/>
      <c r="BN136" s="91"/>
      <c r="BO136" s="91"/>
      <c r="BP136" s="91"/>
      <c r="BQ136" s="91"/>
      <c r="BR136" s="91"/>
      <c r="BS136" s="91"/>
      <c r="BT136" s="578"/>
      <c r="BU136" s="578"/>
      <c r="BV136" s="578"/>
      <c r="BW136" s="579"/>
      <c r="BX136" s="425"/>
      <c r="BY136" s="412"/>
      <c r="BZ136" s="412"/>
      <c r="CA136" s="344"/>
      <c r="CB136" s="596"/>
      <c r="CC136" s="578"/>
      <c r="CD136" s="578"/>
      <c r="CE136" s="578"/>
      <c r="CF136" s="562"/>
      <c r="CG136" s="563"/>
      <c r="CH136" s="563"/>
      <c r="CI136" s="564"/>
    </row>
    <row r="137" spans="5:97" ht="8.1" customHeight="1">
      <c r="E137" s="442"/>
      <c r="F137" s="443"/>
      <c r="G137" s="491"/>
      <c r="H137" s="492"/>
      <c r="I137" s="492"/>
      <c r="J137" s="492"/>
      <c r="K137" s="492"/>
      <c r="L137" s="492"/>
      <c r="M137" s="493"/>
      <c r="N137" s="543"/>
      <c r="O137" s="544"/>
      <c r="P137" s="544"/>
      <c r="Q137" s="544"/>
      <c r="R137" s="544"/>
      <c r="S137" s="544"/>
      <c r="T137" s="544"/>
      <c r="U137" s="544"/>
      <c r="V137" s="545"/>
      <c r="W137" s="543"/>
      <c r="X137" s="544"/>
      <c r="Y137" s="544"/>
      <c r="Z137" s="544"/>
      <c r="AA137" s="544"/>
      <c r="AB137" s="544"/>
      <c r="AC137" s="544"/>
      <c r="AD137" s="544"/>
      <c r="AE137" s="544"/>
      <c r="AF137" s="544"/>
      <c r="AG137" s="544"/>
      <c r="AH137" s="544"/>
      <c r="AI137" s="544"/>
      <c r="AJ137" s="544"/>
      <c r="AK137" s="544"/>
      <c r="AL137" s="544"/>
      <c r="AM137" s="544"/>
      <c r="AN137" s="544"/>
      <c r="AO137" s="545"/>
      <c r="AP137" s="574"/>
      <c r="AQ137" s="574"/>
      <c r="AR137" s="574"/>
      <c r="AS137" s="574"/>
      <c r="AT137" s="574"/>
      <c r="AU137" s="574"/>
      <c r="AV137" s="574"/>
      <c r="AW137" s="574"/>
      <c r="AX137" s="574"/>
      <c r="AY137" s="574"/>
      <c r="AZ137" s="574"/>
      <c r="BA137" s="574"/>
      <c r="BB137" s="574"/>
      <c r="BC137" s="574"/>
      <c r="BD137" s="574"/>
      <c r="BE137" s="574"/>
      <c r="BF137" s="574"/>
      <c r="BG137" s="574"/>
      <c r="BH137" s="575"/>
      <c r="BI137" s="148"/>
      <c r="BJ137" s="91"/>
      <c r="BK137" s="91"/>
      <c r="BL137" s="91"/>
      <c r="BM137" s="91"/>
      <c r="BN137" s="91"/>
      <c r="BO137" s="91"/>
      <c r="BP137" s="91"/>
      <c r="BQ137" s="91"/>
      <c r="BR137" s="91"/>
      <c r="BS137" s="91"/>
      <c r="BT137" s="578"/>
      <c r="BU137" s="578"/>
      <c r="BV137" s="578"/>
      <c r="BW137" s="579"/>
      <c r="BX137" s="412"/>
      <c r="BY137" s="412"/>
      <c r="BZ137" s="412"/>
      <c r="CA137" s="344"/>
      <c r="CB137" s="596"/>
      <c r="CC137" s="578"/>
      <c r="CD137" s="578"/>
      <c r="CE137" s="578"/>
      <c r="CF137" s="562"/>
      <c r="CG137" s="563"/>
      <c r="CH137" s="563"/>
      <c r="CI137" s="564"/>
      <c r="CM137" s="66" t="s">
        <v>189</v>
      </c>
      <c r="CN137" s="25" t="s">
        <v>190</v>
      </c>
      <c r="CO137" s="25" t="s">
        <v>191</v>
      </c>
      <c r="CP137" s="25" t="s">
        <v>192</v>
      </c>
      <c r="CQ137" s="25" t="s">
        <v>193</v>
      </c>
      <c r="CR137" s="25" t="s">
        <v>194</v>
      </c>
      <c r="CS137" s="25" t="s">
        <v>200</v>
      </c>
    </row>
    <row r="138" spans="5:97" ht="8.1" customHeight="1">
      <c r="E138" s="442"/>
      <c r="F138" s="443"/>
      <c r="G138" s="491"/>
      <c r="H138" s="492"/>
      <c r="I138" s="492"/>
      <c r="J138" s="492"/>
      <c r="K138" s="492"/>
      <c r="L138" s="492"/>
      <c r="M138" s="493"/>
      <c r="N138" s="543"/>
      <c r="O138" s="544"/>
      <c r="P138" s="544"/>
      <c r="Q138" s="544"/>
      <c r="R138" s="544"/>
      <c r="S138" s="544"/>
      <c r="T138" s="544"/>
      <c r="U138" s="544"/>
      <c r="V138" s="545"/>
      <c r="W138" s="543"/>
      <c r="X138" s="544"/>
      <c r="Y138" s="544"/>
      <c r="Z138" s="544"/>
      <c r="AA138" s="544"/>
      <c r="AB138" s="544"/>
      <c r="AC138" s="544"/>
      <c r="AD138" s="544"/>
      <c r="AE138" s="544"/>
      <c r="AF138" s="544"/>
      <c r="AG138" s="544"/>
      <c r="AH138" s="544"/>
      <c r="AI138" s="544"/>
      <c r="AJ138" s="544"/>
      <c r="AK138" s="544"/>
      <c r="AL138" s="544"/>
      <c r="AM138" s="544"/>
      <c r="AN138" s="544"/>
      <c r="AO138" s="545"/>
      <c r="AP138" s="574"/>
      <c r="AQ138" s="574"/>
      <c r="AR138" s="574"/>
      <c r="AS138" s="574"/>
      <c r="AT138" s="574"/>
      <c r="AU138" s="574"/>
      <c r="AV138" s="574"/>
      <c r="AW138" s="574"/>
      <c r="AX138" s="574"/>
      <c r="AY138" s="574"/>
      <c r="AZ138" s="574"/>
      <c r="BA138" s="574"/>
      <c r="BB138" s="574"/>
      <c r="BC138" s="574"/>
      <c r="BD138" s="574"/>
      <c r="BE138" s="574"/>
      <c r="BF138" s="574"/>
      <c r="BG138" s="574"/>
      <c r="BH138" s="575"/>
      <c r="BI138" s="187"/>
      <c r="BJ138" s="188"/>
      <c r="BK138" s="188"/>
      <c r="BL138" s="188"/>
      <c r="BM138" s="188"/>
      <c r="BN138" s="188"/>
      <c r="BO138" s="188"/>
      <c r="BP138" s="188"/>
      <c r="BQ138" s="188"/>
      <c r="BR138" s="188"/>
      <c r="BS138" s="188"/>
      <c r="BT138" s="580"/>
      <c r="BU138" s="580"/>
      <c r="BV138" s="580"/>
      <c r="BW138" s="581"/>
      <c r="BX138" s="593"/>
      <c r="BY138" s="593"/>
      <c r="BZ138" s="593"/>
      <c r="CA138" s="594"/>
      <c r="CB138" s="596"/>
      <c r="CC138" s="578"/>
      <c r="CD138" s="578"/>
      <c r="CE138" s="578"/>
      <c r="CF138" s="565"/>
      <c r="CG138" s="566"/>
      <c r="CH138" s="566"/>
      <c r="CI138" s="567"/>
      <c r="CM138" s="67" t="s">
        <v>11</v>
      </c>
      <c r="CN138" s="23" t="s">
        <v>199</v>
      </c>
      <c r="CO138" s="23" t="s">
        <v>42</v>
      </c>
      <c r="CP138" s="23" t="s">
        <v>147</v>
      </c>
      <c r="CQ138" s="23" t="s">
        <v>69</v>
      </c>
      <c r="CR138" s="23" t="s">
        <v>27</v>
      </c>
      <c r="CS138" s="15" t="s">
        <v>28</v>
      </c>
    </row>
    <row r="139" spans="5:97" ht="8.1" customHeight="1">
      <c r="E139" s="442"/>
      <c r="F139" s="443"/>
      <c r="G139" s="491"/>
      <c r="H139" s="492"/>
      <c r="I139" s="492"/>
      <c r="J139" s="492"/>
      <c r="K139" s="492"/>
      <c r="L139" s="492"/>
      <c r="M139" s="493"/>
      <c r="N139" s="537" t="s">
        <v>83</v>
      </c>
      <c r="O139" s="538"/>
      <c r="P139" s="538"/>
      <c r="Q139" s="538"/>
      <c r="R139" s="538"/>
      <c r="S139" s="538"/>
      <c r="T139" s="538"/>
      <c r="U139" s="538"/>
      <c r="V139" s="539"/>
      <c r="W139" s="543" t="s">
        <v>85</v>
      </c>
      <c r="X139" s="544"/>
      <c r="Y139" s="544"/>
      <c r="Z139" s="544"/>
      <c r="AA139" s="544"/>
      <c r="AB139" s="544"/>
      <c r="AC139" s="544"/>
      <c r="AD139" s="544"/>
      <c r="AE139" s="544"/>
      <c r="AF139" s="544"/>
      <c r="AG139" s="544"/>
      <c r="AH139" s="544"/>
      <c r="AI139" s="544"/>
      <c r="AJ139" s="544"/>
      <c r="AK139" s="544"/>
      <c r="AL139" s="544"/>
      <c r="AM139" s="544"/>
      <c r="AN139" s="544"/>
      <c r="AO139" s="545"/>
      <c r="AP139" s="549" t="s">
        <v>233</v>
      </c>
      <c r="AQ139" s="550"/>
      <c r="AR139" s="550"/>
      <c r="AS139" s="550"/>
      <c r="AT139" s="550"/>
      <c r="AU139" s="550"/>
      <c r="AV139" s="550"/>
      <c r="AW139" s="550"/>
      <c r="AX139" s="550"/>
      <c r="AY139" s="550"/>
      <c r="AZ139" s="550"/>
      <c r="BA139" s="550"/>
      <c r="BB139" s="550"/>
      <c r="BC139" s="550"/>
      <c r="BD139" s="550"/>
      <c r="BE139" s="550"/>
      <c r="BF139" s="550"/>
      <c r="BG139" s="550"/>
      <c r="BH139" s="551"/>
      <c r="BI139" s="582" t="s">
        <v>215</v>
      </c>
      <c r="BJ139" s="583"/>
      <c r="BK139" s="583"/>
      <c r="BL139" s="583"/>
      <c r="BM139" s="583"/>
      <c r="BN139" s="584" t="str">
        <f>IF(OR(BI139="",BI139="?"),"",IF(BI139="固定式",675,IF(BI139="可動式",790,"")))</f>
        <v/>
      </c>
      <c r="BO139" s="585"/>
      <c r="BP139" s="585"/>
      <c r="BQ139" s="585"/>
      <c r="BR139" s="587"/>
      <c r="BS139" s="588"/>
      <c r="BT139" s="552" t="str">
        <f>IF(OR(BK141="",BN139=""),"",IF(BK141&gt;=BN139,"○",""))</f>
        <v/>
      </c>
      <c r="BU139" s="553"/>
      <c r="BV139" s="553"/>
      <c r="BW139" s="554"/>
      <c r="BX139" s="553" t="s">
        <v>18</v>
      </c>
      <c r="BY139" s="555"/>
      <c r="BZ139" s="555"/>
      <c r="CA139" s="556"/>
      <c r="CB139" s="557" t="str">
        <f>IF(OR(BK141="",BN139=""),"",(IF(BK141&lt;BN139,"○","")))</f>
        <v/>
      </c>
      <c r="CC139" s="553"/>
      <c r="CD139" s="553"/>
      <c r="CE139" s="558"/>
      <c r="CF139" s="376" t="s">
        <v>52</v>
      </c>
      <c r="CG139" s="377"/>
      <c r="CH139" s="377"/>
      <c r="CI139" s="378"/>
      <c r="CM139" s="67" t="s">
        <v>182</v>
      </c>
      <c r="CN139" s="23" t="s">
        <v>30</v>
      </c>
      <c r="CO139" s="23" t="s">
        <v>28</v>
      </c>
      <c r="CP139" s="23" t="s">
        <v>206</v>
      </c>
      <c r="CQ139" s="23" t="s">
        <v>206</v>
      </c>
      <c r="CR139" s="23" t="s">
        <v>206</v>
      </c>
      <c r="CS139" s="15" t="s">
        <v>206</v>
      </c>
    </row>
    <row r="140" spans="5:97" ht="8.1" customHeight="1">
      <c r="E140" s="442"/>
      <c r="F140" s="443"/>
      <c r="G140" s="491"/>
      <c r="H140" s="492"/>
      <c r="I140" s="492"/>
      <c r="J140" s="492"/>
      <c r="K140" s="492"/>
      <c r="L140" s="492"/>
      <c r="M140" s="493"/>
      <c r="N140" s="537"/>
      <c r="O140" s="538"/>
      <c r="P140" s="538"/>
      <c r="Q140" s="538"/>
      <c r="R140" s="538"/>
      <c r="S140" s="538"/>
      <c r="T140" s="538"/>
      <c r="U140" s="538"/>
      <c r="V140" s="539"/>
      <c r="W140" s="543"/>
      <c r="X140" s="544"/>
      <c r="Y140" s="544"/>
      <c r="Z140" s="544"/>
      <c r="AA140" s="544"/>
      <c r="AB140" s="544"/>
      <c r="AC140" s="544"/>
      <c r="AD140" s="544"/>
      <c r="AE140" s="544"/>
      <c r="AF140" s="544"/>
      <c r="AG140" s="544"/>
      <c r="AH140" s="544"/>
      <c r="AI140" s="544"/>
      <c r="AJ140" s="544"/>
      <c r="AK140" s="544"/>
      <c r="AL140" s="544"/>
      <c r="AM140" s="544"/>
      <c r="AN140" s="544"/>
      <c r="AO140" s="545"/>
      <c r="AP140" s="525"/>
      <c r="AQ140" s="510"/>
      <c r="AR140" s="510"/>
      <c r="AS140" s="510"/>
      <c r="AT140" s="510"/>
      <c r="AU140" s="510"/>
      <c r="AV140" s="510"/>
      <c r="AW140" s="510"/>
      <c r="AX140" s="510"/>
      <c r="AY140" s="510"/>
      <c r="AZ140" s="510"/>
      <c r="BA140" s="510"/>
      <c r="BB140" s="510"/>
      <c r="BC140" s="510"/>
      <c r="BD140" s="510"/>
      <c r="BE140" s="510"/>
      <c r="BF140" s="510"/>
      <c r="BG140" s="510"/>
      <c r="BH140" s="526"/>
      <c r="BI140" s="464"/>
      <c r="BJ140" s="390"/>
      <c r="BK140" s="390"/>
      <c r="BL140" s="390"/>
      <c r="BM140" s="390"/>
      <c r="BN140" s="586"/>
      <c r="BO140" s="586"/>
      <c r="BP140" s="586"/>
      <c r="BQ140" s="586"/>
      <c r="BR140" s="589"/>
      <c r="BS140" s="590"/>
      <c r="BT140" s="334"/>
      <c r="BU140" s="425"/>
      <c r="BV140" s="425"/>
      <c r="BW140" s="336"/>
      <c r="BX140" s="412"/>
      <c r="BY140" s="412"/>
      <c r="BZ140" s="412"/>
      <c r="CA140" s="344"/>
      <c r="CB140" s="411"/>
      <c r="CC140" s="425"/>
      <c r="CD140" s="425"/>
      <c r="CE140" s="484"/>
      <c r="CF140" s="379"/>
      <c r="CG140" s="380"/>
      <c r="CH140" s="380"/>
      <c r="CI140" s="381"/>
      <c r="CM140" s="67" t="s">
        <v>183</v>
      </c>
      <c r="CN140" s="23" t="s">
        <v>201</v>
      </c>
      <c r="CO140" s="23" t="s">
        <v>28</v>
      </c>
      <c r="CP140" s="23" t="s">
        <v>206</v>
      </c>
      <c r="CQ140" s="23" t="s">
        <v>206</v>
      </c>
      <c r="CR140" s="23" t="s">
        <v>206</v>
      </c>
      <c r="CS140" s="15" t="s">
        <v>206</v>
      </c>
    </row>
    <row r="141" spans="5:97" ht="8.1" customHeight="1">
      <c r="E141" s="442"/>
      <c r="F141" s="443"/>
      <c r="G141" s="491"/>
      <c r="H141" s="492"/>
      <c r="I141" s="492"/>
      <c r="J141" s="492"/>
      <c r="K141" s="492"/>
      <c r="L141" s="492"/>
      <c r="M141" s="493"/>
      <c r="N141" s="537"/>
      <c r="O141" s="538"/>
      <c r="P141" s="538"/>
      <c r="Q141" s="538"/>
      <c r="R141" s="538"/>
      <c r="S141" s="538"/>
      <c r="T141" s="538"/>
      <c r="U141" s="538"/>
      <c r="V141" s="539"/>
      <c r="W141" s="543"/>
      <c r="X141" s="544"/>
      <c r="Y141" s="544"/>
      <c r="Z141" s="544"/>
      <c r="AA141" s="544"/>
      <c r="AB141" s="544"/>
      <c r="AC141" s="544"/>
      <c r="AD141" s="544"/>
      <c r="AE141" s="544"/>
      <c r="AF141" s="544"/>
      <c r="AG141" s="544"/>
      <c r="AH141" s="544"/>
      <c r="AI141" s="544"/>
      <c r="AJ141" s="544"/>
      <c r="AK141" s="544"/>
      <c r="AL141" s="544"/>
      <c r="AM141" s="544"/>
      <c r="AN141" s="544"/>
      <c r="AO141" s="545"/>
      <c r="AP141" s="525"/>
      <c r="AQ141" s="510"/>
      <c r="AR141" s="510"/>
      <c r="AS141" s="510"/>
      <c r="AT141" s="510"/>
      <c r="AU141" s="510"/>
      <c r="AV141" s="510"/>
      <c r="AW141" s="510"/>
      <c r="AX141" s="510"/>
      <c r="AY141" s="510"/>
      <c r="AZ141" s="510"/>
      <c r="BA141" s="510"/>
      <c r="BB141" s="510"/>
      <c r="BC141" s="510"/>
      <c r="BD141" s="510"/>
      <c r="BE141" s="510"/>
      <c r="BF141" s="510"/>
      <c r="BG141" s="510"/>
      <c r="BH141" s="526"/>
      <c r="BI141" s="189"/>
      <c r="BJ141" s="189"/>
      <c r="BK141" s="431"/>
      <c r="BL141" s="431"/>
      <c r="BM141" s="431"/>
      <c r="BN141" s="431"/>
      <c r="BO141" s="431"/>
      <c r="BP141" s="529" t="s">
        <v>38</v>
      </c>
      <c r="BQ141" s="530"/>
      <c r="BR141" s="530"/>
      <c r="BS141" s="190"/>
      <c r="BT141" s="334"/>
      <c r="BU141" s="425"/>
      <c r="BV141" s="425"/>
      <c r="BW141" s="336"/>
      <c r="BX141" s="412"/>
      <c r="BY141" s="412"/>
      <c r="BZ141" s="412"/>
      <c r="CA141" s="344"/>
      <c r="CB141" s="411"/>
      <c r="CC141" s="425"/>
      <c r="CD141" s="425"/>
      <c r="CE141" s="484"/>
      <c r="CF141" s="379"/>
      <c r="CG141" s="380"/>
      <c r="CH141" s="380"/>
      <c r="CI141" s="381"/>
      <c r="CM141" s="67" t="s">
        <v>184</v>
      </c>
      <c r="CN141" s="23" t="s">
        <v>202</v>
      </c>
      <c r="CO141" s="23" t="s">
        <v>28</v>
      </c>
      <c r="CP141" s="23" t="s">
        <v>206</v>
      </c>
      <c r="CQ141" s="23" t="s">
        <v>206</v>
      </c>
      <c r="CR141" s="23" t="s">
        <v>206</v>
      </c>
      <c r="CS141" s="15" t="s">
        <v>206</v>
      </c>
    </row>
    <row r="142" spans="5:97" ht="8.1" customHeight="1">
      <c r="E142" s="442"/>
      <c r="F142" s="443"/>
      <c r="G142" s="491"/>
      <c r="H142" s="492"/>
      <c r="I142" s="492"/>
      <c r="J142" s="492"/>
      <c r="K142" s="492"/>
      <c r="L142" s="492"/>
      <c r="M142" s="493"/>
      <c r="N142" s="537"/>
      <c r="O142" s="538"/>
      <c r="P142" s="538"/>
      <c r="Q142" s="538"/>
      <c r="R142" s="538"/>
      <c r="S142" s="538"/>
      <c r="T142" s="538"/>
      <c r="U142" s="538"/>
      <c r="V142" s="539"/>
      <c r="W142" s="543"/>
      <c r="X142" s="544"/>
      <c r="Y142" s="544"/>
      <c r="Z142" s="544"/>
      <c r="AA142" s="544"/>
      <c r="AB142" s="544"/>
      <c r="AC142" s="544"/>
      <c r="AD142" s="544"/>
      <c r="AE142" s="544"/>
      <c r="AF142" s="544"/>
      <c r="AG142" s="544"/>
      <c r="AH142" s="544"/>
      <c r="AI142" s="544"/>
      <c r="AJ142" s="544"/>
      <c r="AK142" s="544"/>
      <c r="AL142" s="544"/>
      <c r="AM142" s="544"/>
      <c r="AN142" s="544"/>
      <c r="AO142" s="545"/>
      <c r="AP142" s="525"/>
      <c r="AQ142" s="510"/>
      <c r="AR142" s="510"/>
      <c r="AS142" s="510"/>
      <c r="AT142" s="510"/>
      <c r="AU142" s="510"/>
      <c r="AV142" s="510"/>
      <c r="AW142" s="510"/>
      <c r="AX142" s="510"/>
      <c r="AY142" s="510"/>
      <c r="AZ142" s="510"/>
      <c r="BA142" s="510"/>
      <c r="BB142" s="510"/>
      <c r="BC142" s="510"/>
      <c r="BD142" s="510"/>
      <c r="BE142" s="510"/>
      <c r="BF142" s="510"/>
      <c r="BG142" s="510"/>
      <c r="BH142" s="526"/>
      <c r="BI142" s="148"/>
      <c r="BJ142" s="91"/>
      <c r="BK142" s="508"/>
      <c r="BL142" s="508"/>
      <c r="BM142" s="508"/>
      <c r="BN142" s="508"/>
      <c r="BO142" s="508"/>
      <c r="BP142" s="530"/>
      <c r="BQ142" s="530"/>
      <c r="BR142" s="530"/>
      <c r="BS142" s="190"/>
      <c r="BT142" s="334"/>
      <c r="BU142" s="425"/>
      <c r="BV142" s="425"/>
      <c r="BW142" s="336"/>
      <c r="BX142" s="412"/>
      <c r="BY142" s="412"/>
      <c r="BZ142" s="412"/>
      <c r="CA142" s="344"/>
      <c r="CB142" s="411"/>
      <c r="CC142" s="425"/>
      <c r="CD142" s="425"/>
      <c r="CE142" s="484"/>
      <c r="CF142" s="379"/>
      <c r="CG142" s="380"/>
      <c r="CH142" s="380"/>
      <c r="CI142" s="381"/>
      <c r="CM142" s="67" t="s">
        <v>185</v>
      </c>
      <c r="CN142" s="23" t="s">
        <v>41</v>
      </c>
      <c r="CO142" s="23" t="s">
        <v>42</v>
      </c>
      <c r="CP142" s="23" t="s">
        <v>48</v>
      </c>
      <c r="CQ142" s="23" t="s">
        <v>206</v>
      </c>
      <c r="CR142" s="23" t="s">
        <v>206</v>
      </c>
      <c r="CS142" s="15" t="s">
        <v>206</v>
      </c>
    </row>
    <row r="143" spans="5:97" ht="8.1" customHeight="1">
      <c r="E143" s="222"/>
      <c r="F143" s="224"/>
      <c r="G143" s="494"/>
      <c r="H143" s="495"/>
      <c r="I143" s="495"/>
      <c r="J143" s="495"/>
      <c r="K143" s="495"/>
      <c r="L143" s="495"/>
      <c r="M143" s="496"/>
      <c r="N143" s="540"/>
      <c r="O143" s="541"/>
      <c r="P143" s="541"/>
      <c r="Q143" s="541"/>
      <c r="R143" s="541"/>
      <c r="S143" s="541"/>
      <c r="T143" s="541"/>
      <c r="U143" s="541"/>
      <c r="V143" s="542"/>
      <c r="W143" s="546"/>
      <c r="X143" s="547"/>
      <c r="Y143" s="547"/>
      <c r="Z143" s="547"/>
      <c r="AA143" s="547"/>
      <c r="AB143" s="547"/>
      <c r="AC143" s="547"/>
      <c r="AD143" s="547"/>
      <c r="AE143" s="547"/>
      <c r="AF143" s="547"/>
      <c r="AG143" s="547"/>
      <c r="AH143" s="547"/>
      <c r="AI143" s="547"/>
      <c r="AJ143" s="547"/>
      <c r="AK143" s="547"/>
      <c r="AL143" s="547"/>
      <c r="AM143" s="547"/>
      <c r="AN143" s="547"/>
      <c r="AO143" s="548"/>
      <c r="AP143" s="527"/>
      <c r="AQ143" s="511"/>
      <c r="AR143" s="511"/>
      <c r="AS143" s="511"/>
      <c r="AT143" s="511"/>
      <c r="AU143" s="511"/>
      <c r="AV143" s="511"/>
      <c r="AW143" s="511"/>
      <c r="AX143" s="511"/>
      <c r="AY143" s="511"/>
      <c r="AZ143" s="511"/>
      <c r="BA143" s="511"/>
      <c r="BB143" s="511"/>
      <c r="BC143" s="511"/>
      <c r="BD143" s="511"/>
      <c r="BE143" s="511"/>
      <c r="BF143" s="511"/>
      <c r="BG143" s="511"/>
      <c r="BH143" s="528"/>
      <c r="BI143" s="191"/>
      <c r="BJ143" s="132"/>
      <c r="BK143" s="132"/>
      <c r="BL143" s="132"/>
      <c r="BM143" s="132"/>
      <c r="BN143" s="132"/>
      <c r="BO143" s="132"/>
      <c r="BP143" s="132"/>
      <c r="BQ143" s="132"/>
      <c r="BR143" s="132"/>
      <c r="BS143" s="132"/>
      <c r="BT143" s="337"/>
      <c r="BU143" s="338"/>
      <c r="BV143" s="338"/>
      <c r="BW143" s="339"/>
      <c r="BX143" s="223"/>
      <c r="BY143" s="223"/>
      <c r="BZ143" s="223"/>
      <c r="CA143" s="346"/>
      <c r="CB143" s="482"/>
      <c r="CC143" s="338"/>
      <c r="CD143" s="338"/>
      <c r="CE143" s="485"/>
      <c r="CF143" s="395"/>
      <c r="CG143" s="396"/>
      <c r="CH143" s="396"/>
      <c r="CI143" s="397"/>
      <c r="CM143" s="67" t="s">
        <v>186</v>
      </c>
      <c r="CN143" s="23" t="s">
        <v>47</v>
      </c>
      <c r="CO143" s="23" t="s">
        <v>48</v>
      </c>
      <c r="CP143" s="23" t="s">
        <v>206</v>
      </c>
      <c r="CQ143" s="23" t="s">
        <v>206</v>
      </c>
      <c r="CR143" s="23" t="s">
        <v>206</v>
      </c>
      <c r="CS143" s="15" t="s">
        <v>206</v>
      </c>
    </row>
    <row r="144" spans="5:97" ht="8.1" customHeight="1">
      <c r="E144" s="284" t="s">
        <v>58</v>
      </c>
      <c r="F144" s="285"/>
      <c r="G144" s="285"/>
      <c r="H144" s="285"/>
      <c r="I144" s="285"/>
      <c r="J144" s="285"/>
      <c r="K144" s="285"/>
      <c r="L144" s="285"/>
      <c r="M144" s="285"/>
      <c r="N144" s="285"/>
      <c r="O144" s="285"/>
      <c r="P144" s="285"/>
      <c r="Q144" s="285"/>
      <c r="R144" s="285"/>
      <c r="S144" s="285"/>
      <c r="T144" s="285"/>
      <c r="U144" s="285"/>
      <c r="V144" s="285"/>
      <c r="W144" s="285"/>
      <c r="X144" s="285"/>
      <c r="Y144" s="285"/>
      <c r="Z144" s="285"/>
      <c r="AA144" s="285"/>
      <c r="AB144" s="285"/>
      <c r="AC144" s="285"/>
      <c r="AD144" s="285"/>
      <c r="AE144" s="285"/>
      <c r="AF144" s="285"/>
      <c r="AG144" s="285"/>
      <c r="AH144" s="285"/>
      <c r="AI144" s="285"/>
      <c r="AJ144" s="285"/>
      <c r="AK144" s="285"/>
      <c r="AL144" s="285"/>
      <c r="AM144" s="285"/>
      <c r="AN144" s="285"/>
      <c r="AO144" s="285"/>
      <c r="AP144" s="285"/>
      <c r="AQ144" s="285"/>
      <c r="AR144" s="285"/>
      <c r="AS144" s="285"/>
      <c r="AT144" s="285"/>
      <c r="AU144" s="285"/>
      <c r="AV144" s="285"/>
      <c r="AW144" s="285"/>
      <c r="AX144" s="285"/>
      <c r="AY144" s="285"/>
      <c r="AZ144" s="285"/>
      <c r="BA144" s="285"/>
      <c r="BB144" s="285"/>
      <c r="BC144" s="285"/>
      <c r="BD144" s="285"/>
      <c r="BE144" s="285"/>
      <c r="BF144" s="285"/>
      <c r="BG144" s="285"/>
      <c r="BH144" s="285"/>
      <c r="BI144" s="285"/>
      <c r="BJ144" s="285"/>
      <c r="BK144" s="285"/>
      <c r="BL144" s="285"/>
      <c r="BM144" s="285"/>
      <c r="BN144" s="285"/>
      <c r="BO144" s="285"/>
      <c r="BP144" s="285"/>
      <c r="BQ144" s="285"/>
      <c r="BR144" s="285"/>
      <c r="BS144" s="285"/>
      <c r="BT144" s="285"/>
      <c r="BU144" s="285"/>
      <c r="BV144" s="285"/>
      <c r="BW144" s="285"/>
      <c r="BX144" s="285"/>
      <c r="BY144" s="285"/>
      <c r="BZ144" s="285"/>
      <c r="CA144" s="285"/>
      <c r="CB144" s="285"/>
      <c r="CC144" s="285"/>
      <c r="CD144" s="285"/>
      <c r="CE144" s="286"/>
      <c r="CF144" s="26"/>
      <c r="CG144" s="26"/>
      <c r="CH144" s="26"/>
      <c r="CM144" s="67" t="s">
        <v>187</v>
      </c>
      <c r="CN144" s="23" t="s">
        <v>203</v>
      </c>
      <c r="CO144" s="23" t="s">
        <v>48</v>
      </c>
      <c r="CP144" s="23" t="s">
        <v>206</v>
      </c>
      <c r="CQ144" s="23" t="s">
        <v>206</v>
      </c>
      <c r="CR144" s="23" t="s">
        <v>206</v>
      </c>
      <c r="CS144" s="15" t="s">
        <v>206</v>
      </c>
    </row>
    <row r="145" spans="5:97" ht="8.1" customHeight="1">
      <c r="E145" s="287"/>
      <c r="F145" s="328"/>
      <c r="G145" s="328"/>
      <c r="H145" s="328"/>
      <c r="I145" s="328"/>
      <c r="J145" s="328"/>
      <c r="K145" s="328"/>
      <c r="L145" s="328"/>
      <c r="M145" s="328"/>
      <c r="N145" s="328"/>
      <c r="O145" s="328"/>
      <c r="P145" s="328"/>
      <c r="Q145" s="328"/>
      <c r="R145" s="328"/>
      <c r="S145" s="328"/>
      <c r="T145" s="328"/>
      <c r="U145" s="328"/>
      <c r="V145" s="328"/>
      <c r="W145" s="328"/>
      <c r="X145" s="328"/>
      <c r="Y145" s="328"/>
      <c r="Z145" s="328"/>
      <c r="AA145" s="328"/>
      <c r="AB145" s="328"/>
      <c r="AC145" s="328"/>
      <c r="AD145" s="328"/>
      <c r="AE145" s="328"/>
      <c r="AF145" s="328"/>
      <c r="AG145" s="328"/>
      <c r="AH145" s="328"/>
      <c r="AI145" s="328"/>
      <c r="AJ145" s="328"/>
      <c r="AK145" s="328"/>
      <c r="AL145" s="328"/>
      <c r="AM145" s="328"/>
      <c r="AN145" s="328"/>
      <c r="AO145" s="328"/>
      <c r="AP145" s="328"/>
      <c r="AQ145" s="328"/>
      <c r="AR145" s="328"/>
      <c r="AS145" s="328"/>
      <c r="AT145" s="328"/>
      <c r="AU145" s="328"/>
      <c r="AV145" s="328"/>
      <c r="AW145" s="328"/>
      <c r="AX145" s="328"/>
      <c r="AY145" s="328"/>
      <c r="AZ145" s="328"/>
      <c r="BA145" s="328"/>
      <c r="BB145" s="328"/>
      <c r="BC145" s="328"/>
      <c r="BD145" s="328"/>
      <c r="BE145" s="328"/>
      <c r="BF145" s="328"/>
      <c r="BG145" s="328"/>
      <c r="BH145" s="328"/>
      <c r="BI145" s="328"/>
      <c r="BJ145" s="328"/>
      <c r="BK145" s="328"/>
      <c r="BL145" s="328"/>
      <c r="BM145" s="328"/>
      <c r="BN145" s="328"/>
      <c r="BO145" s="328"/>
      <c r="BP145" s="328"/>
      <c r="BQ145" s="328"/>
      <c r="BR145" s="328"/>
      <c r="BS145" s="328"/>
      <c r="BT145" s="328"/>
      <c r="BU145" s="328"/>
      <c r="BV145" s="328"/>
      <c r="BW145" s="328"/>
      <c r="BX145" s="328"/>
      <c r="BY145" s="328"/>
      <c r="BZ145" s="328"/>
      <c r="CA145" s="328"/>
      <c r="CB145" s="328"/>
      <c r="CC145" s="328"/>
      <c r="CD145" s="328"/>
      <c r="CE145" s="289"/>
      <c r="CM145" s="67" t="s">
        <v>188</v>
      </c>
      <c r="CN145" s="23" t="s">
        <v>204</v>
      </c>
      <c r="CO145" s="23" t="s">
        <v>205</v>
      </c>
      <c r="CP145" s="23" t="s">
        <v>83</v>
      </c>
      <c r="CQ145" s="23" t="s">
        <v>206</v>
      </c>
      <c r="CR145" s="23" t="s">
        <v>206</v>
      </c>
      <c r="CS145" s="15" t="s">
        <v>206</v>
      </c>
    </row>
    <row r="146" spans="5:97" ht="8.1" customHeight="1">
      <c r="E146" s="287"/>
      <c r="F146" s="328"/>
      <c r="G146" s="328"/>
      <c r="H146" s="328"/>
      <c r="I146" s="328"/>
      <c r="J146" s="328"/>
      <c r="K146" s="328"/>
      <c r="L146" s="328"/>
      <c r="M146" s="328"/>
      <c r="N146" s="328"/>
      <c r="O146" s="328"/>
      <c r="P146" s="328"/>
      <c r="Q146" s="328"/>
      <c r="R146" s="328"/>
      <c r="S146" s="328"/>
      <c r="T146" s="328"/>
      <c r="U146" s="328"/>
      <c r="V146" s="328"/>
      <c r="W146" s="328"/>
      <c r="X146" s="328"/>
      <c r="Y146" s="328"/>
      <c r="Z146" s="328"/>
      <c r="AA146" s="328"/>
      <c r="AB146" s="328"/>
      <c r="AC146" s="328"/>
      <c r="AD146" s="328"/>
      <c r="AE146" s="328"/>
      <c r="AF146" s="328"/>
      <c r="AG146" s="328"/>
      <c r="AH146" s="328"/>
      <c r="AI146" s="328"/>
      <c r="AJ146" s="328"/>
      <c r="AK146" s="328"/>
      <c r="AL146" s="328"/>
      <c r="AM146" s="328"/>
      <c r="AN146" s="328"/>
      <c r="AO146" s="328"/>
      <c r="AP146" s="328"/>
      <c r="AQ146" s="328"/>
      <c r="AR146" s="328"/>
      <c r="AS146" s="328"/>
      <c r="AT146" s="328"/>
      <c r="AU146" s="328"/>
      <c r="AV146" s="328"/>
      <c r="AW146" s="328"/>
      <c r="AX146" s="328"/>
      <c r="AY146" s="328"/>
      <c r="AZ146" s="328"/>
      <c r="BA146" s="328"/>
      <c r="BB146" s="328"/>
      <c r="BC146" s="328"/>
      <c r="BD146" s="328"/>
      <c r="BE146" s="328"/>
      <c r="BF146" s="328"/>
      <c r="BG146" s="328"/>
      <c r="BH146" s="328"/>
      <c r="BI146" s="328"/>
      <c r="BJ146" s="328"/>
      <c r="BK146" s="328"/>
      <c r="BL146" s="328"/>
      <c r="BM146" s="328"/>
      <c r="BN146" s="328"/>
      <c r="BO146" s="328"/>
      <c r="BP146" s="328"/>
      <c r="BQ146" s="328"/>
      <c r="BR146" s="328"/>
      <c r="BS146" s="328"/>
      <c r="BT146" s="328"/>
      <c r="BU146" s="328"/>
      <c r="BV146" s="328"/>
      <c r="BW146" s="328"/>
      <c r="BX146" s="328"/>
      <c r="BY146" s="328"/>
      <c r="BZ146" s="328"/>
      <c r="CA146" s="328"/>
      <c r="CB146" s="328"/>
      <c r="CC146" s="328"/>
      <c r="CD146" s="328"/>
      <c r="CE146" s="289"/>
      <c r="CM146" s="64"/>
    </row>
    <row r="147" spans="5:97" ht="8.1" customHeight="1">
      <c r="E147" s="287"/>
      <c r="F147" s="328"/>
      <c r="G147" s="328"/>
      <c r="H147" s="328"/>
      <c r="I147" s="328"/>
      <c r="J147" s="328"/>
      <c r="K147" s="328"/>
      <c r="L147" s="328"/>
      <c r="M147" s="328"/>
      <c r="N147" s="328"/>
      <c r="O147" s="328"/>
      <c r="P147" s="328"/>
      <c r="Q147" s="328"/>
      <c r="R147" s="328"/>
      <c r="S147" s="328"/>
      <c r="T147" s="328"/>
      <c r="U147" s="328"/>
      <c r="V147" s="328"/>
      <c r="W147" s="328"/>
      <c r="X147" s="328"/>
      <c r="Y147" s="328"/>
      <c r="Z147" s="328"/>
      <c r="AA147" s="328"/>
      <c r="AB147" s="328"/>
      <c r="AC147" s="328"/>
      <c r="AD147" s="328"/>
      <c r="AE147" s="328"/>
      <c r="AF147" s="328"/>
      <c r="AG147" s="328"/>
      <c r="AH147" s="328"/>
      <c r="AI147" s="328"/>
      <c r="AJ147" s="328"/>
      <c r="AK147" s="328"/>
      <c r="AL147" s="328"/>
      <c r="AM147" s="328"/>
      <c r="AN147" s="328"/>
      <c r="AO147" s="328"/>
      <c r="AP147" s="328"/>
      <c r="AQ147" s="328"/>
      <c r="AR147" s="328"/>
      <c r="AS147" s="328"/>
      <c r="AT147" s="328"/>
      <c r="AU147" s="328"/>
      <c r="AV147" s="328"/>
      <c r="AW147" s="328"/>
      <c r="AX147" s="328"/>
      <c r="AY147" s="328"/>
      <c r="AZ147" s="328"/>
      <c r="BA147" s="328"/>
      <c r="BB147" s="328"/>
      <c r="BC147" s="328"/>
      <c r="BD147" s="328"/>
      <c r="BE147" s="328"/>
      <c r="BF147" s="328"/>
      <c r="BG147" s="328"/>
      <c r="BH147" s="328"/>
      <c r="BI147" s="328"/>
      <c r="BJ147" s="328"/>
      <c r="BK147" s="328"/>
      <c r="BL147" s="328"/>
      <c r="BM147" s="328"/>
      <c r="BN147" s="328"/>
      <c r="BO147" s="328"/>
      <c r="BP147" s="328"/>
      <c r="BQ147" s="328"/>
      <c r="BR147" s="328"/>
      <c r="BS147" s="328"/>
      <c r="BT147" s="328"/>
      <c r="BU147" s="328"/>
      <c r="BV147" s="328"/>
      <c r="BW147" s="328"/>
      <c r="BX147" s="328"/>
      <c r="BY147" s="328"/>
      <c r="BZ147" s="328"/>
      <c r="CA147" s="328"/>
      <c r="CB147" s="328"/>
      <c r="CC147" s="328"/>
      <c r="CD147" s="328"/>
      <c r="CE147" s="289"/>
      <c r="CM147" s="64"/>
    </row>
    <row r="148" spans="5:97" ht="8.1" customHeight="1">
      <c r="E148" s="329"/>
      <c r="F148" s="330"/>
      <c r="G148" s="330"/>
      <c r="H148" s="330"/>
      <c r="I148" s="330"/>
      <c r="J148" s="330"/>
      <c r="K148" s="330"/>
      <c r="L148" s="330"/>
      <c r="M148" s="330"/>
      <c r="N148" s="330"/>
      <c r="O148" s="330"/>
      <c r="P148" s="330"/>
      <c r="Q148" s="330"/>
      <c r="R148" s="330"/>
      <c r="S148" s="330"/>
      <c r="T148" s="330"/>
      <c r="U148" s="330"/>
      <c r="V148" s="330"/>
      <c r="W148" s="330"/>
      <c r="X148" s="330"/>
      <c r="Y148" s="330"/>
      <c r="Z148" s="330"/>
      <c r="AA148" s="330"/>
      <c r="AB148" s="330"/>
      <c r="AC148" s="330"/>
      <c r="AD148" s="330"/>
      <c r="AE148" s="330"/>
      <c r="AF148" s="330"/>
      <c r="AG148" s="330"/>
      <c r="AH148" s="330"/>
      <c r="AI148" s="330"/>
      <c r="AJ148" s="330"/>
      <c r="AK148" s="330"/>
      <c r="AL148" s="330"/>
      <c r="AM148" s="330"/>
      <c r="AN148" s="330"/>
      <c r="AO148" s="330"/>
      <c r="AP148" s="330"/>
      <c r="AQ148" s="330"/>
      <c r="AR148" s="330"/>
      <c r="AS148" s="330"/>
      <c r="AT148" s="330"/>
      <c r="AU148" s="330"/>
      <c r="AV148" s="330"/>
      <c r="AW148" s="330"/>
      <c r="AX148" s="330"/>
      <c r="AY148" s="330"/>
      <c r="AZ148" s="330"/>
      <c r="BA148" s="330"/>
      <c r="BB148" s="330"/>
      <c r="BC148" s="330"/>
      <c r="BD148" s="330"/>
      <c r="BE148" s="330"/>
      <c r="BF148" s="330"/>
      <c r="BG148" s="330"/>
      <c r="BH148" s="330"/>
      <c r="BI148" s="330"/>
      <c r="BJ148" s="330"/>
      <c r="BK148" s="330"/>
      <c r="BL148" s="330"/>
      <c r="BM148" s="330"/>
      <c r="BN148" s="330"/>
      <c r="BO148" s="330"/>
      <c r="BP148" s="330"/>
      <c r="BQ148" s="330"/>
      <c r="BR148" s="330"/>
      <c r="BS148" s="330"/>
      <c r="BT148" s="330"/>
      <c r="BU148" s="330"/>
      <c r="BV148" s="330"/>
      <c r="BW148" s="330"/>
      <c r="BX148" s="330"/>
      <c r="BY148" s="330"/>
      <c r="BZ148" s="330"/>
      <c r="CA148" s="330"/>
      <c r="CB148" s="330"/>
      <c r="CC148" s="330"/>
      <c r="CD148" s="330"/>
      <c r="CE148" s="331"/>
      <c r="CM148" s="64"/>
      <c r="CN148" s="65" t="s">
        <v>195</v>
      </c>
      <c r="CO148" s="65" t="s">
        <v>196</v>
      </c>
      <c r="CP148" s="65" t="s">
        <v>197</v>
      </c>
      <c r="CQ148" s="65" t="s">
        <v>198</v>
      </c>
    </row>
    <row r="149" spans="5:97" ht="8.1" customHeight="1">
      <c r="E149" s="280" t="s">
        <v>59</v>
      </c>
      <c r="F149" s="280"/>
      <c r="G149" s="280"/>
      <c r="H149" s="280"/>
      <c r="I149" s="280"/>
      <c r="J149" s="280"/>
      <c r="K149" s="102"/>
      <c r="L149" s="102"/>
      <c r="M149" s="102"/>
      <c r="N149" s="102"/>
      <c r="O149" s="102"/>
      <c r="P149" s="102"/>
      <c r="Q149" s="102"/>
      <c r="R149" s="102"/>
      <c r="S149" s="102"/>
      <c r="T149" s="102"/>
      <c r="U149" s="102"/>
      <c r="V149" s="102"/>
      <c r="W149" s="102"/>
      <c r="X149" s="102"/>
      <c r="Y149" s="102"/>
      <c r="Z149" s="102"/>
      <c r="AA149" s="102"/>
      <c r="AB149" s="102"/>
      <c r="AC149" s="102"/>
      <c r="AD149" s="102"/>
      <c r="AE149" s="102"/>
      <c r="AF149" s="102"/>
      <c r="AG149" s="102"/>
      <c r="AH149" s="102"/>
      <c r="AI149" s="102"/>
      <c r="AJ149" s="102"/>
      <c r="AK149" s="102"/>
      <c r="AL149" s="102"/>
      <c r="AM149" s="102"/>
      <c r="AN149" s="102"/>
      <c r="AO149" s="102"/>
      <c r="AP149" s="102"/>
      <c r="AQ149" s="102"/>
      <c r="AR149" s="102"/>
      <c r="AS149" s="102"/>
      <c r="AT149" s="102"/>
      <c r="AU149" s="102"/>
      <c r="AV149" s="102"/>
      <c r="AW149" s="102"/>
      <c r="AX149" s="102"/>
      <c r="AY149" s="102"/>
      <c r="AZ149" s="102"/>
      <c r="BA149" s="102"/>
      <c r="BB149" s="102"/>
      <c r="BC149" s="102"/>
      <c r="BD149" s="102"/>
      <c r="BE149" s="102"/>
      <c r="BF149" s="102"/>
      <c r="BG149" s="102"/>
      <c r="BH149" s="102"/>
      <c r="BI149" s="102"/>
      <c r="BJ149" s="102"/>
      <c r="BK149" s="102"/>
      <c r="BL149" s="102"/>
      <c r="BM149" s="102"/>
      <c r="BN149" s="102"/>
      <c r="BO149" s="102"/>
      <c r="BP149" s="102"/>
      <c r="BQ149" s="102"/>
      <c r="BR149" s="102"/>
      <c r="BS149" s="102"/>
      <c r="BT149" s="102"/>
      <c r="BU149" s="102"/>
      <c r="BV149" s="102"/>
      <c r="BW149" s="102"/>
      <c r="BX149" s="102"/>
      <c r="BY149" s="102"/>
      <c r="BZ149" s="102"/>
      <c r="CA149" s="102"/>
      <c r="CB149" s="102"/>
      <c r="CC149" s="102"/>
      <c r="CD149" s="102"/>
      <c r="CE149" s="102"/>
      <c r="CM149" s="64"/>
      <c r="CN149" s="65"/>
      <c r="CO149" s="65"/>
      <c r="CP149" s="65"/>
      <c r="CQ149" s="65"/>
    </row>
    <row r="150" spans="5:97" ht="8.1" customHeight="1">
      <c r="E150" s="296"/>
      <c r="F150" s="296"/>
      <c r="G150" s="296"/>
      <c r="H150" s="296"/>
      <c r="I150" s="296"/>
      <c r="J150" s="296"/>
      <c r="K150" s="102"/>
      <c r="L150" s="102"/>
      <c r="M150" s="102"/>
      <c r="N150" s="102"/>
      <c r="O150" s="102"/>
      <c r="P150" s="102"/>
      <c r="Q150" s="102"/>
      <c r="R150" s="102"/>
      <c r="S150" s="102"/>
      <c r="T150" s="102"/>
      <c r="U150" s="102"/>
      <c r="V150" s="102"/>
      <c r="W150" s="102"/>
      <c r="X150" s="102"/>
      <c r="Y150" s="102"/>
      <c r="Z150" s="102"/>
      <c r="AA150" s="102"/>
      <c r="AB150" s="102"/>
      <c r="AC150" s="102"/>
      <c r="AD150" s="102"/>
      <c r="AE150" s="102"/>
      <c r="AF150" s="102"/>
      <c r="AG150" s="102"/>
      <c r="AH150" s="102"/>
      <c r="AI150" s="102"/>
      <c r="AJ150" s="102"/>
      <c r="AK150" s="102"/>
      <c r="AL150" s="102"/>
      <c r="AM150" s="102"/>
      <c r="AN150" s="102"/>
      <c r="AO150" s="102"/>
      <c r="AP150" s="102"/>
      <c r="AQ150" s="102"/>
      <c r="AR150" s="102"/>
      <c r="AS150" s="102"/>
      <c r="AT150" s="102"/>
      <c r="AU150" s="102"/>
      <c r="AV150" s="102"/>
      <c r="AW150" s="102"/>
      <c r="AX150" s="102"/>
      <c r="AY150" s="102"/>
      <c r="AZ150" s="102"/>
      <c r="BA150" s="102"/>
      <c r="BB150" s="102"/>
      <c r="BC150" s="102"/>
      <c r="BD150" s="102"/>
      <c r="BE150" s="102"/>
      <c r="BF150" s="102"/>
      <c r="BG150" s="102"/>
      <c r="BH150" s="102"/>
      <c r="BI150" s="102"/>
      <c r="BJ150" s="102"/>
      <c r="BK150" s="102"/>
      <c r="BL150" s="102"/>
      <c r="BM150" s="102"/>
      <c r="BN150" s="102"/>
      <c r="BO150" s="102"/>
      <c r="BP150" s="102"/>
      <c r="BQ150" s="102"/>
      <c r="BR150" s="102"/>
      <c r="BS150" s="102"/>
      <c r="BT150" s="102"/>
      <c r="BU150" s="102"/>
      <c r="BV150" s="102"/>
      <c r="BW150" s="102"/>
      <c r="BX150" s="102"/>
      <c r="BY150" s="102"/>
      <c r="BZ150" s="102"/>
      <c r="CA150" s="102"/>
      <c r="CB150" s="102"/>
      <c r="CC150" s="102"/>
      <c r="CD150" s="102"/>
      <c r="CE150" s="102"/>
      <c r="CM150" s="64"/>
      <c r="CN150" s="68" t="str">
        <f>IFERROR(IF(VLOOKUP($E156,CM138:CS145,3,0)="なし","",VLOOKUP($E156,CM138:CS145,3,0)),"")</f>
        <v/>
      </c>
      <c r="CO150" s="68" t="str">
        <f>IFERROR(IF(VLOOKUP($E158,CM138:CS145,3,0)="なし","",VLOOKUP($E158,CM138:CS145,3,0)),"")</f>
        <v/>
      </c>
      <c r="CP150" s="68" t="str">
        <f>IFERROR(IF(VLOOKUP($E160,CM138:CS145,3,0)="なし","",VLOOKUP($E160,CM138:CS145,3,0)),"")</f>
        <v/>
      </c>
      <c r="CQ150" s="68" t="str">
        <f>IFERROR(IF(VLOOKUP($E162,CM138:CS145,3,0)="なし","",VLOOKUP($E162,CM138:CS145,3,0)),"")</f>
        <v/>
      </c>
    </row>
    <row r="151" spans="5:97" ht="8.1" customHeight="1">
      <c r="E151" s="298"/>
      <c r="F151" s="298"/>
      <c r="G151" s="298"/>
      <c r="H151" s="298"/>
      <c r="I151" s="298"/>
      <c r="J151" s="298"/>
      <c r="K151" s="102"/>
      <c r="L151" s="102"/>
      <c r="M151" s="102"/>
      <c r="N151" s="102"/>
      <c r="O151" s="102"/>
      <c r="P151" s="102"/>
      <c r="Q151" s="102"/>
      <c r="R151" s="102"/>
      <c r="S151" s="102"/>
      <c r="T151" s="102"/>
      <c r="U151" s="102"/>
      <c r="V151" s="102"/>
      <c r="W151" s="102"/>
      <c r="X151" s="102"/>
      <c r="Y151" s="102"/>
      <c r="Z151" s="102"/>
      <c r="AA151" s="102"/>
      <c r="AB151" s="102"/>
      <c r="AC151" s="102"/>
      <c r="AD151" s="102"/>
      <c r="AE151" s="102"/>
      <c r="AF151" s="102"/>
      <c r="AG151" s="102"/>
      <c r="AH151" s="102"/>
      <c r="AI151" s="102"/>
      <c r="AJ151" s="102"/>
      <c r="AK151" s="102"/>
      <c r="AL151" s="102"/>
      <c r="AM151" s="102"/>
      <c r="AN151" s="102"/>
      <c r="AO151" s="102"/>
      <c r="AP151" s="102"/>
      <c r="AQ151" s="102"/>
      <c r="AR151" s="102"/>
      <c r="AS151" s="102"/>
      <c r="AT151" s="102"/>
      <c r="AU151" s="102"/>
      <c r="AV151" s="102"/>
      <c r="AW151" s="102"/>
      <c r="AX151" s="102"/>
      <c r="AY151" s="102"/>
      <c r="AZ151" s="102"/>
      <c r="BA151" s="102"/>
      <c r="BB151" s="102"/>
      <c r="BC151" s="102"/>
      <c r="BD151" s="102"/>
      <c r="BE151" s="102"/>
      <c r="BF151" s="102"/>
      <c r="BG151" s="102"/>
      <c r="BH151" s="102"/>
      <c r="BI151" s="102"/>
      <c r="BJ151" s="102"/>
      <c r="BK151" s="102"/>
      <c r="BL151" s="102"/>
      <c r="BM151" s="102"/>
      <c r="BN151" s="102"/>
      <c r="BO151" s="102"/>
      <c r="BP151" s="102"/>
      <c r="BQ151" s="102"/>
      <c r="BR151" s="102"/>
      <c r="BS151" s="102"/>
      <c r="BT151" s="102"/>
      <c r="BU151" s="102"/>
      <c r="BV151" s="102"/>
      <c r="BW151" s="102"/>
      <c r="BX151" s="102"/>
      <c r="BY151" s="102"/>
      <c r="BZ151" s="102"/>
      <c r="CA151" s="102"/>
      <c r="CB151" s="102"/>
      <c r="CC151" s="102"/>
      <c r="CD151" s="102"/>
      <c r="CE151" s="102"/>
      <c r="CM151" s="64"/>
      <c r="CN151" s="68" t="str">
        <f>IFERROR(IF(VLOOKUP($E156,CM138:CS145,4,0)="なし","",VLOOKUP($E156,CM138:CS145,4,0)),"")</f>
        <v/>
      </c>
      <c r="CO151" s="68" t="str">
        <f>IFERROR(IF(VLOOKUP($E158,CM138:CS145,4,0)="なし","",VLOOKUP($E158,CM138:CS145,4,0)),"")</f>
        <v/>
      </c>
      <c r="CP151" s="68" t="str">
        <f>IFERROR(IF(VLOOKUP($E160,CM138:CS145,4,0)="なし","",VLOOKUP($E160,CM138:CS145,4,0)),"")</f>
        <v/>
      </c>
      <c r="CQ151" s="68" t="str">
        <f>IFERROR(IF(VLOOKUP($E162,CM138:CS145,4,0)="なし","",VLOOKUP($E162,CM138:CS145,4,0)),"")</f>
        <v/>
      </c>
    </row>
    <row r="152" spans="5:97" ht="8.1" customHeight="1">
      <c r="E152" s="591" t="s">
        <v>60</v>
      </c>
      <c r="F152" s="591"/>
      <c r="G152" s="591"/>
      <c r="H152" s="294" t="s">
        <v>2</v>
      </c>
      <c r="I152" s="280"/>
      <c r="J152" s="280"/>
      <c r="K152" s="280"/>
      <c r="L152" s="280"/>
      <c r="M152" s="280"/>
      <c r="N152" s="280"/>
      <c r="O152" s="280"/>
      <c r="P152" s="281"/>
      <c r="Q152" s="294" t="s">
        <v>3</v>
      </c>
      <c r="R152" s="280"/>
      <c r="S152" s="280"/>
      <c r="T152" s="280"/>
      <c r="U152" s="280"/>
      <c r="V152" s="280"/>
      <c r="W152" s="280"/>
      <c r="X152" s="280"/>
      <c r="Y152" s="280"/>
      <c r="Z152" s="280"/>
      <c r="AA152" s="280"/>
      <c r="AB152" s="280"/>
      <c r="AC152" s="280"/>
      <c r="AD152" s="280"/>
      <c r="AE152" s="280"/>
      <c r="AF152" s="591" t="s">
        <v>61</v>
      </c>
      <c r="AG152" s="591"/>
      <c r="AH152" s="591"/>
      <c r="AI152" s="591"/>
      <c r="AJ152" s="591"/>
      <c r="AK152" s="591"/>
      <c r="AL152" s="591"/>
      <c r="AM152" s="591"/>
      <c r="AN152" s="591"/>
      <c r="AO152" s="591"/>
      <c r="AP152" s="591"/>
      <c r="AQ152" s="591"/>
      <c r="AR152" s="591"/>
      <c r="AS152" s="591"/>
      <c r="AT152" s="591"/>
      <c r="AU152" s="591"/>
      <c r="AV152" s="591"/>
      <c r="AW152" s="591"/>
      <c r="AX152" s="591"/>
      <c r="AY152" s="591"/>
      <c r="AZ152" s="591"/>
      <c r="BA152" s="591"/>
      <c r="BB152" s="591"/>
      <c r="BC152" s="591"/>
      <c r="BD152" s="294" t="s">
        <v>62</v>
      </c>
      <c r="BE152" s="280"/>
      <c r="BF152" s="280"/>
      <c r="BG152" s="280"/>
      <c r="BH152" s="280"/>
      <c r="BI152" s="280"/>
      <c r="BJ152" s="280"/>
      <c r="BK152" s="280"/>
      <c r="BL152" s="280"/>
      <c r="BM152" s="280"/>
      <c r="BN152" s="280"/>
      <c r="BO152" s="280"/>
      <c r="BP152" s="280"/>
      <c r="BQ152" s="280"/>
      <c r="BR152" s="280"/>
      <c r="BS152" s="280"/>
      <c r="BT152" s="280"/>
      <c r="BU152" s="280"/>
      <c r="BV152" s="280"/>
      <c r="BW152" s="280"/>
      <c r="BX152" s="280"/>
      <c r="BY152" s="281"/>
      <c r="BZ152" s="488" t="s">
        <v>63</v>
      </c>
      <c r="CA152" s="489"/>
      <c r="CB152" s="489"/>
      <c r="CC152" s="489"/>
      <c r="CD152" s="489"/>
      <c r="CE152" s="490"/>
      <c r="CJ152" s="9"/>
      <c r="CK152" s="18"/>
      <c r="CL152" s="18"/>
      <c r="CM152" s="64"/>
      <c r="CN152" s="68" t="str">
        <f>IFERROR(IF(VLOOKUP($E156,CM138:CS145,5,0)="なし","",VLOOKUP($E156,CM138:CS145,5,0)),"")</f>
        <v/>
      </c>
      <c r="CO152" s="68" t="str">
        <f>IFERROR(IF(VLOOKUP($E158,CM138:CS145,5,0)="なし","",VLOOKUP($E158,CM138:CS145,5,0)),"")</f>
        <v/>
      </c>
      <c r="CP152" s="68" t="str">
        <f>IFERROR(IF(VLOOKUP($E160,CM138:CS145,5,0)="なし","",VLOOKUP($E160,CM138:CS145,5,0)),"")</f>
        <v/>
      </c>
      <c r="CQ152" s="68" t="str">
        <f>IFERROR(IF(VLOOKUP($E162,CM138:CS145,5,0)="なし","",VLOOKUP($E162,CM138:CS145,5,0)),"")</f>
        <v/>
      </c>
    </row>
    <row r="153" spans="5:97" ht="8.1" customHeight="1">
      <c r="E153" s="591"/>
      <c r="F153" s="591"/>
      <c r="G153" s="591"/>
      <c r="H153" s="295"/>
      <c r="I153" s="296"/>
      <c r="J153" s="296"/>
      <c r="K153" s="296"/>
      <c r="L153" s="296"/>
      <c r="M153" s="296"/>
      <c r="N153" s="296"/>
      <c r="O153" s="296"/>
      <c r="P153" s="283"/>
      <c r="Q153" s="295"/>
      <c r="R153" s="282"/>
      <c r="S153" s="282"/>
      <c r="T153" s="282"/>
      <c r="U153" s="282"/>
      <c r="V153" s="282"/>
      <c r="W153" s="282"/>
      <c r="X153" s="282"/>
      <c r="Y153" s="282"/>
      <c r="Z153" s="282"/>
      <c r="AA153" s="282"/>
      <c r="AB153" s="282"/>
      <c r="AC153" s="282"/>
      <c r="AD153" s="282"/>
      <c r="AE153" s="282"/>
      <c r="AF153" s="591"/>
      <c r="AG153" s="591"/>
      <c r="AH153" s="591"/>
      <c r="AI153" s="591"/>
      <c r="AJ153" s="591"/>
      <c r="AK153" s="591"/>
      <c r="AL153" s="591"/>
      <c r="AM153" s="591"/>
      <c r="AN153" s="591"/>
      <c r="AO153" s="591"/>
      <c r="AP153" s="591"/>
      <c r="AQ153" s="591"/>
      <c r="AR153" s="591"/>
      <c r="AS153" s="591"/>
      <c r="AT153" s="591"/>
      <c r="AU153" s="591"/>
      <c r="AV153" s="591"/>
      <c r="AW153" s="591"/>
      <c r="AX153" s="591"/>
      <c r="AY153" s="591"/>
      <c r="AZ153" s="591"/>
      <c r="BA153" s="591"/>
      <c r="BB153" s="591"/>
      <c r="BC153" s="591"/>
      <c r="BD153" s="295"/>
      <c r="BE153" s="282"/>
      <c r="BF153" s="282"/>
      <c r="BG153" s="282"/>
      <c r="BH153" s="282"/>
      <c r="BI153" s="282"/>
      <c r="BJ153" s="282"/>
      <c r="BK153" s="282"/>
      <c r="BL153" s="282"/>
      <c r="BM153" s="282"/>
      <c r="BN153" s="282"/>
      <c r="BO153" s="282"/>
      <c r="BP153" s="282"/>
      <c r="BQ153" s="282"/>
      <c r="BR153" s="282"/>
      <c r="BS153" s="282"/>
      <c r="BT153" s="282"/>
      <c r="BU153" s="282"/>
      <c r="BV153" s="282"/>
      <c r="BW153" s="282"/>
      <c r="BX153" s="282"/>
      <c r="BY153" s="283"/>
      <c r="BZ153" s="491"/>
      <c r="CA153" s="592"/>
      <c r="CB153" s="592"/>
      <c r="CC153" s="592"/>
      <c r="CD153" s="592"/>
      <c r="CE153" s="493"/>
      <c r="CJ153" s="9"/>
      <c r="CK153" s="18"/>
      <c r="CL153" s="18"/>
      <c r="CM153" s="64"/>
      <c r="CN153" s="68" t="str">
        <f>IFERROR(IF(VLOOKUP($E156,CM138:CS145,6,0)="なし","",VLOOKUP($E156,CM138:CS145,6,0)),"")</f>
        <v/>
      </c>
      <c r="CO153" s="68" t="str">
        <f>IFERROR(IF(VLOOKUP($E158,CM138:CS145,6,0)="なし","",VLOOKUP($E158,CM138:CS145,6,0)),"")</f>
        <v/>
      </c>
      <c r="CP153" s="68" t="str">
        <f>IFERROR(IF(VLOOKUP($E160,CM138:CS145,6,0)="なし","",VLOOKUP($E160,CM138:CS145,6,0)),"")</f>
        <v/>
      </c>
      <c r="CQ153" s="68" t="str">
        <f>IFERROR(IF(VLOOKUP($E162,CM138:CS145,6,0)="なし","",VLOOKUP($E162,CM138:CS145,6,0)),"")</f>
        <v/>
      </c>
    </row>
    <row r="154" spans="5:97" ht="8.1" customHeight="1">
      <c r="E154" s="591"/>
      <c r="F154" s="591"/>
      <c r="G154" s="591"/>
      <c r="H154" s="295"/>
      <c r="I154" s="296"/>
      <c r="J154" s="296"/>
      <c r="K154" s="296"/>
      <c r="L154" s="296"/>
      <c r="M154" s="296"/>
      <c r="N154" s="296"/>
      <c r="O154" s="296"/>
      <c r="P154" s="283"/>
      <c r="Q154" s="295"/>
      <c r="R154" s="282"/>
      <c r="S154" s="282"/>
      <c r="T154" s="282"/>
      <c r="U154" s="282"/>
      <c r="V154" s="282"/>
      <c r="W154" s="282"/>
      <c r="X154" s="282"/>
      <c r="Y154" s="282"/>
      <c r="Z154" s="282"/>
      <c r="AA154" s="282"/>
      <c r="AB154" s="282"/>
      <c r="AC154" s="282"/>
      <c r="AD154" s="282"/>
      <c r="AE154" s="282"/>
      <c r="AF154" s="591"/>
      <c r="AG154" s="591"/>
      <c r="AH154" s="591"/>
      <c r="AI154" s="591"/>
      <c r="AJ154" s="591"/>
      <c r="AK154" s="591"/>
      <c r="AL154" s="591"/>
      <c r="AM154" s="591"/>
      <c r="AN154" s="591"/>
      <c r="AO154" s="591"/>
      <c r="AP154" s="591"/>
      <c r="AQ154" s="591"/>
      <c r="AR154" s="591"/>
      <c r="AS154" s="591"/>
      <c r="AT154" s="591"/>
      <c r="AU154" s="591"/>
      <c r="AV154" s="591"/>
      <c r="AW154" s="591"/>
      <c r="AX154" s="591"/>
      <c r="AY154" s="591"/>
      <c r="AZ154" s="591"/>
      <c r="BA154" s="591"/>
      <c r="BB154" s="591"/>
      <c r="BC154" s="591"/>
      <c r="BD154" s="295"/>
      <c r="BE154" s="282"/>
      <c r="BF154" s="282"/>
      <c r="BG154" s="282"/>
      <c r="BH154" s="282"/>
      <c r="BI154" s="282"/>
      <c r="BJ154" s="282"/>
      <c r="BK154" s="282"/>
      <c r="BL154" s="282"/>
      <c r="BM154" s="282"/>
      <c r="BN154" s="282"/>
      <c r="BO154" s="282"/>
      <c r="BP154" s="282"/>
      <c r="BQ154" s="282"/>
      <c r="BR154" s="282"/>
      <c r="BS154" s="282"/>
      <c r="BT154" s="282"/>
      <c r="BU154" s="282"/>
      <c r="BV154" s="282"/>
      <c r="BW154" s="282"/>
      <c r="BX154" s="282"/>
      <c r="BY154" s="283"/>
      <c r="BZ154" s="491"/>
      <c r="CA154" s="592"/>
      <c r="CB154" s="592"/>
      <c r="CC154" s="592"/>
      <c r="CD154" s="592"/>
      <c r="CE154" s="493"/>
      <c r="CJ154" s="9"/>
      <c r="CK154" s="18"/>
      <c r="CL154" s="18"/>
      <c r="CM154" s="64"/>
      <c r="CN154" s="68" t="str">
        <f>IFERROR(IF(VLOOKUP($E156,CM138:CS145,7,0)="なし","",VLOOKUP($E156,CM138:CS145,7,0)),"")</f>
        <v/>
      </c>
      <c r="CO154" s="68" t="str">
        <f>IFERROR(IF(VLOOKUP($E158,CM138:CS145,7,0)="なし","",VLOOKUP($E158,CM138:CS145,7,0)),"")</f>
        <v/>
      </c>
      <c r="CP154" s="68" t="str">
        <f>IFERROR(IF(VLOOKUP($E160,CM138:CS145,7,0)="なし","",VLOOKUP($E160,CM138:CS145,7,0)),"")</f>
        <v/>
      </c>
      <c r="CQ154" s="68" t="str">
        <f>IFERROR(IF(VLOOKUP($E162,CM138:CS145,7,0)="なし","",VLOOKUP($E162,CM138:CS145,7,0)),"")</f>
        <v/>
      </c>
    </row>
    <row r="155" spans="5:97" ht="8.1" customHeight="1">
      <c r="E155" s="591"/>
      <c r="F155" s="591"/>
      <c r="G155" s="591"/>
      <c r="H155" s="297"/>
      <c r="I155" s="298"/>
      <c r="J155" s="298"/>
      <c r="K155" s="298"/>
      <c r="L155" s="298"/>
      <c r="M155" s="298"/>
      <c r="N155" s="298"/>
      <c r="O155" s="298"/>
      <c r="P155" s="299"/>
      <c r="Q155" s="297"/>
      <c r="R155" s="298"/>
      <c r="S155" s="298"/>
      <c r="T155" s="298"/>
      <c r="U155" s="298"/>
      <c r="V155" s="298"/>
      <c r="W155" s="298"/>
      <c r="X155" s="298"/>
      <c r="Y155" s="298"/>
      <c r="Z155" s="298"/>
      <c r="AA155" s="298"/>
      <c r="AB155" s="298"/>
      <c r="AC155" s="298"/>
      <c r="AD155" s="298"/>
      <c r="AE155" s="298"/>
      <c r="AF155" s="591"/>
      <c r="AG155" s="591"/>
      <c r="AH155" s="591"/>
      <c r="AI155" s="591"/>
      <c r="AJ155" s="591"/>
      <c r="AK155" s="591"/>
      <c r="AL155" s="591"/>
      <c r="AM155" s="591"/>
      <c r="AN155" s="591"/>
      <c r="AO155" s="591"/>
      <c r="AP155" s="591"/>
      <c r="AQ155" s="591"/>
      <c r="AR155" s="591"/>
      <c r="AS155" s="591"/>
      <c r="AT155" s="591"/>
      <c r="AU155" s="591"/>
      <c r="AV155" s="591"/>
      <c r="AW155" s="591"/>
      <c r="AX155" s="591"/>
      <c r="AY155" s="591"/>
      <c r="AZ155" s="591"/>
      <c r="BA155" s="591"/>
      <c r="BB155" s="591"/>
      <c r="BC155" s="591"/>
      <c r="BD155" s="297"/>
      <c r="BE155" s="298"/>
      <c r="BF155" s="298"/>
      <c r="BG155" s="298"/>
      <c r="BH155" s="298"/>
      <c r="BI155" s="298"/>
      <c r="BJ155" s="298"/>
      <c r="BK155" s="298"/>
      <c r="BL155" s="298"/>
      <c r="BM155" s="298"/>
      <c r="BN155" s="298"/>
      <c r="BO155" s="298"/>
      <c r="BP155" s="298"/>
      <c r="BQ155" s="298"/>
      <c r="BR155" s="298"/>
      <c r="BS155" s="298"/>
      <c r="BT155" s="298"/>
      <c r="BU155" s="298"/>
      <c r="BV155" s="298"/>
      <c r="BW155" s="298"/>
      <c r="BX155" s="298"/>
      <c r="BY155" s="299"/>
      <c r="BZ155" s="494"/>
      <c r="CA155" s="495"/>
      <c r="CB155" s="495"/>
      <c r="CC155" s="495"/>
      <c r="CD155" s="495"/>
      <c r="CE155" s="496"/>
      <c r="CJ155" s="7"/>
      <c r="CK155" s="22"/>
      <c r="CL155" s="18"/>
      <c r="CM155" s="64"/>
    </row>
    <row r="156" spans="5:97" ht="8.1" customHeight="1">
      <c r="E156" s="597"/>
      <c r="F156" s="597"/>
      <c r="G156" s="597"/>
      <c r="H156" s="608" t="str">
        <f>(IF(OR($E156="■番号■",$E156=""),"",VLOOKUP($E156,$CM138:$CN145,2,FALSE)))</f>
        <v/>
      </c>
      <c r="I156" s="609"/>
      <c r="J156" s="609"/>
      <c r="K156" s="609"/>
      <c r="L156" s="609"/>
      <c r="M156" s="609"/>
      <c r="N156" s="609"/>
      <c r="O156" s="609"/>
      <c r="P156" s="610"/>
      <c r="Q156" s="604"/>
      <c r="R156" s="614"/>
      <c r="S156" s="614"/>
      <c r="T156" s="614"/>
      <c r="U156" s="614"/>
      <c r="V156" s="614"/>
      <c r="W156" s="614"/>
      <c r="X156" s="614"/>
      <c r="Y156" s="614"/>
      <c r="Z156" s="614"/>
      <c r="AA156" s="614"/>
      <c r="AB156" s="614"/>
      <c r="AC156" s="614"/>
      <c r="AD156" s="614"/>
      <c r="AE156" s="615"/>
      <c r="AF156" s="598"/>
      <c r="AG156" s="598"/>
      <c r="AH156" s="598"/>
      <c r="AI156" s="598"/>
      <c r="AJ156" s="598"/>
      <c r="AK156" s="598"/>
      <c r="AL156" s="598"/>
      <c r="AM156" s="598"/>
      <c r="AN156" s="598"/>
      <c r="AO156" s="598"/>
      <c r="AP156" s="598"/>
      <c r="AQ156" s="598"/>
      <c r="AR156" s="598"/>
      <c r="AS156" s="598"/>
      <c r="AT156" s="598"/>
      <c r="AU156" s="598"/>
      <c r="AV156" s="598"/>
      <c r="AW156" s="598"/>
      <c r="AX156" s="598"/>
      <c r="AY156" s="598"/>
      <c r="AZ156" s="598"/>
      <c r="BA156" s="598"/>
      <c r="BB156" s="598"/>
      <c r="BC156" s="598"/>
      <c r="BD156" s="599"/>
      <c r="BE156" s="599"/>
      <c r="BF156" s="599"/>
      <c r="BG156" s="599"/>
      <c r="BH156" s="599"/>
      <c r="BI156" s="599"/>
      <c r="BJ156" s="599"/>
      <c r="BK156" s="599"/>
      <c r="BL156" s="599"/>
      <c r="BM156" s="599"/>
      <c r="BN156" s="599"/>
      <c r="BO156" s="599"/>
      <c r="BP156" s="599"/>
      <c r="BQ156" s="599"/>
      <c r="BR156" s="599"/>
      <c r="BS156" s="599"/>
      <c r="BT156" s="599"/>
      <c r="BU156" s="599"/>
      <c r="BV156" s="599"/>
      <c r="BW156" s="599"/>
      <c r="BX156" s="599"/>
      <c r="BY156" s="600"/>
      <c r="BZ156" s="603"/>
      <c r="CA156" s="603"/>
      <c r="CB156" s="603"/>
      <c r="CC156" s="603"/>
      <c r="CD156" s="603"/>
      <c r="CE156" s="603"/>
      <c r="CJ156" s="9"/>
      <c r="CK156" s="18"/>
      <c r="CL156" s="18"/>
    </row>
    <row r="157" spans="5:97" ht="8.1" customHeight="1">
      <c r="E157" s="597"/>
      <c r="F157" s="597"/>
      <c r="G157" s="597"/>
      <c r="H157" s="611"/>
      <c r="I157" s="612"/>
      <c r="J157" s="612"/>
      <c r="K157" s="612"/>
      <c r="L157" s="612"/>
      <c r="M157" s="612"/>
      <c r="N157" s="612"/>
      <c r="O157" s="612"/>
      <c r="P157" s="613"/>
      <c r="Q157" s="616"/>
      <c r="R157" s="617"/>
      <c r="S157" s="617"/>
      <c r="T157" s="617"/>
      <c r="U157" s="617"/>
      <c r="V157" s="617"/>
      <c r="W157" s="617"/>
      <c r="X157" s="617"/>
      <c r="Y157" s="617"/>
      <c r="Z157" s="617"/>
      <c r="AA157" s="617"/>
      <c r="AB157" s="617"/>
      <c r="AC157" s="617"/>
      <c r="AD157" s="617"/>
      <c r="AE157" s="618"/>
      <c r="AF157" s="598"/>
      <c r="AG157" s="598"/>
      <c r="AH157" s="598"/>
      <c r="AI157" s="598"/>
      <c r="AJ157" s="598"/>
      <c r="AK157" s="598"/>
      <c r="AL157" s="598"/>
      <c r="AM157" s="598"/>
      <c r="AN157" s="598"/>
      <c r="AO157" s="598"/>
      <c r="AP157" s="598"/>
      <c r="AQ157" s="598"/>
      <c r="AR157" s="598"/>
      <c r="AS157" s="598"/>
      <c r="AT157" s="598"/>
      <c r="AU157" s="598"/>
      <c r="AV157" s="598"/>
      <c r="AW157" s="598"/>
      <c r="AX157" s="598"/>
      <c r="AY157" s="598"/>
      <c r="AZ157" s="598"/>
      <c r="BA157" s="598"/>
      <c r="BB157" s="598"/>
      <c r="BC157" s="598"/>
      <c r="BD157" s="601"/>
      <c r="BE157" s="601"/>
      <c r="BF157" s="601"/>
      <c r="BG157" s="601"/>
      <c r="BH157" s="601"/>
      <c r="BI157" s="601"/>
      <c r="BJ157" s="601"/>
      <c r="BK157" s="601"/>
      <c r="BL157" s="601"/>
      <c r="BM157" s="601"/>
      <c r="BN157" s="601"/>
      <c r="BO157" s="601"/>
      <c r="BP157" s="601"/>
      <c r="BQ157" s="601"/>
      <c r="BR157" s="601"/>
      <c r="BS157" s="601"/>
      <c r="BT157" s="601"/>
      <c r="BU157" s="601"/>
      <c r="BV157" s="601"/>
      <c r="BW157" s="601"/>
      <c r="BX157" s="601"/>
      <c r="BY157" s="602"/>
      <c r="BZ157" s="603"/>
      <c r="CA157" s="603"/>
      <c r="CB157" s="603"/>
      <c r="CC157" s="603"/>
      <c r="CD157" s="603"/>
      <c r="CE157" s="603"/>
      <c r="CJ157" s="9"/>
      <c r="CK157" s="18"/>
      <c r="CL157" s="18"/>
    </row>
    <row r="158" spans="5:97" ht="8.1" customHeight="1">
      <c r="E158" s="597"/>
      <c r="F158" s="597"/>
      <c r="G158" s="597"/>
      <c r="H158" s="608" t="str">
        <f>(IF(OR($E158="■番号■",$E158=""),"",VLOOKUP($E158,$CM138:$CN145,2,FALSE)))</f>
        <v/>
      </c>
      <c r="I158" s="609"/>
      <c r="J158" s="609"/>
      <c r="K158" s="609"/>
      <c r="L158" s="609"/>
      <c r="M158" s="609"/>
      <c r="N158" s="609"/>
      <c r="O158" s="609"/>
      <c r="P158" s="610"/>
      <c r="Q158" s="604"/>
      <c r="R158" s="605"/>
      <c r="S158" s="605"/>
      <c r="T158" s="605"/>
      <c r="U158" s="605"/>
      <c r="V158" s="605"/>
      <c r="W158" s="605"/>
      <c r="X158" s="605"/>
      <c r="Y158" s="605"/>
      <c r="Z158" s="605"/>
      <c r="AA158" s="605"/>
      <c r="AB158" s="605"/>
      <c r="AC158" s="605"/>
      <c r="AD158" s="605"/>
      <c r="AE158" s="605"/>
      <c r="AF158" s="598"/>
      <c r="AG158" s="598"/>
      <c r="AH158" s="598"/>
      <c r="AI158" s="598"/>
      <c r="AJ158" s="598"/>
      <c r="AK158" s="598"/>
      <c r="AL158" s="598"/>
      <c r="AM158" s="598"/>
      <c r="AN158" s="598"/>
      <c r="AO158" s="598"/>
      <c r="AP158" s="598"/>
      <c r="AQ158" s="598"/>
      <c r="AR158" s="598"/>
      <c r="AS158" s="598"/>
      <c r="AT158" s="598"/>
      <c r="AU158" s="598"/>
      <c r="AV158" s="598"/>
      <c r="AW158" s="598"/>
      <c r="AX158" s="598"/>
      <c r="AY158" s="598"/>
      <c r="AZ158" s="598"/>
      <c r="BA158" s="598"/>
      <c r="BB158" s="598"/>
      <c r="BC158" s="598"/>
      <c r="BD158" s="599"/>
      <c r="BE158" s="599"/>
      <c r="BF158" s="599"/>
      <c r="BG158" s="599"/>
      <c r="BH158" s="599"/>
      <c r="BI158" s="599"/>
      <c r="BJ158" s="599"/>
      <c r="BK158" s="599"/>
      <c r="BL158" s="599"/>
      <c r="BM158" s="599"/>
      <c r="BN158" s="599"/>
      <c r="BO158" s="599"/>
      <c r="BP158" s="599"/>
      <c r="BQ158" s="599"/>
      <c r="BR158" s="599"/>
      <c r="BS158" s="599"/>
      <c r="BT158" s="599"/>
      <c r="BU158" s="599"/>
      <c r="BV158" s="599"/>
      <c r="BW158" s="599"/>
      <c r="BX158" s="599"/>
      <c r="BY158" s="600"/>
      <c r="BZ158" s="603"/>
      <c r="CA158" s="603"/>
      <c r="CB158" s="603"/>
      <c r="CC158" s="603"/>
      <c r="CD158" s="603"/>
      <c r="CE158" s="603"/>
      <c r="CJ158" s="9"/>
      <c r="CK158" s="18"/>
      <c r="CL158" s="18"/>
    </row>
    <row r="159" spans="5:97" ht="8.1" customHeight="1">
      <c r="E159" s="597"/>
      <c r="F159" s="597"/>
      <c r="G159" s="597"/>
      <c r="H159" s="611"/>
      <c r="I159" s="612"/>
      <c r="J159" s="612"/>
      <c r="K159" s="612"/>
      <c r="L159" s="612"/>
      <c r="M159" s="612"/>
      <c r="N159" s="612"/>
      <c r="O159" s="612"/>
      <c r="P159" s="613"/>
      <c r="Q159" s="606"/>
      <c r="R159" s="607"/>
      <c r="S159" s="607"/>
      <c r="T159" s="607"/>
      <c r="U159" s="607"/>
      <c r="V159" s="607"/>
      <c r="W159" s="607"/>
      <c r="X159" s="607"/>
      <c r="Y159" s="607"/>
      <c r="Z159" s="607"/>
      <c r="AA159" s="607"/>
      <c r="AB159" s="607"/>
      <c r="AC159" s="607"/>
      <c r="AD159" s="607"/>
      <c r="AE159" s="607"/>
      <c r="AF159" s="598"/>
      <c r="AG159" s="598"/>
      <c r="AH159" s="598"/>
      <c r="AI159" s="598"/>
      <c r="AJ159" s="598"/>
      <c r="AK159" s="598"/>
      <c r="AL159" s="598"/>
      <c r="AM159" s="598"/>
      <c r="AN159" s="598"/>
      <c r="AO159" s="598"/>
      <c r="AP159" s="598"/>
      <c r="AQ159" s="598"/>
      <c r="AR159" s="598"/>
      <c r="AS159" s="598"/>
      <c r="AT159" s="598"/>
      <c r="AU159" s="598"/>
      <c r="AV159" s="598"/>
      <c r="AW159" s="598"/>
      <c r="AX159" s="598"/>
      <c r="AY159" s="598"/>
      <c r="AZ159" s="598"/>
      <c r="BA159" s="598"/>
      <c r="BB159" s="598"/>
      <c r="BC159" s="598"/>
      <c r="BD159" s="601"/>
      <c r="BE159" s="601"/>
      <c r="BF159" s="601"/>
      <c r="BG159" s="601"/>
      <c r="BH159" s="601"/>
      <c r="BI159" s="601"/>
      <c r="BJ159" s="601"/>
      <c r="BK159" s="601"/>
      <c r="BL159" s="601"/>
      <c r="BM159" s="601"/>
      <c r="BN159" s="601"/>
      <c r="BO159" s="601"/>
      <c r="BP159" s="601"/>
      <c r="BQ159" s="601"/>
      <c r="BR159" s="601"/>
      <c r="BS159" s="601"/>
      <c r="BT159" s="601"/>
      <c r="BU159" s="601"/>
      <c r="BV159" s="601"/>
      <c r="BW159" s="601"/>
      <c r="BX159" s="601"/>
      <c r="BY159" s="602"/>
      <c r="BZ159" s="603"/>
      <c r="CA159" s="603"/>
      <c r="CB159" s="603"/>
      <c r="CC159" s="603"/>
      <c r="CD159" s="603"/>
      <c r="CE159" s="603"/>
      <c r="CJ159" s="9"/>
      <c r="CK159" s="18"/>
      <c r="CL159" s="18"/>
    </row>
    <row r="160" spans="5:97" ht="8.1" customHeight="1">
      <c r="E160" s="597"/>
      <c r="F160" s="597"/>
      <c r="G160" s="597"/>
      <c r="H160" s="608" t="str">
        <f>(IF(OR($E160="■番号■",$E160=""),"",VLOOKUP($E160,$CM138:$CN145,2,FALSE)))</f>
        <v/>
      </c>
      <c r="I160" s="609"/>
      <c r="J160" s="609"/>
      <c r="K160" s="609"/>
      <c r="L160" s="609"/>
      <c r="M160" s="609"/>
      <c r="N160" s="609"/>
      <c r="O160" s="609"/>
      <c r="P160" s="610"/>
      <c r="Q160" s="604"/>
      <c r="R160" s="605"/>
      <c r="S160" s="605"/>
      <c r="T160" s="605"/>
      <c r="U160" s="605"/>
      <c r="V160" s="605"/>
      <c r="W160" s="605"/>
      <c r="X160" s="605"/>
      <c r="Y160" s="605"/>
      <c r="Z160" s="605"/>
      <c r="AA160" s="605"/>
      <c r="AB160" s="605"/>
      <c r="AC160" s="605"/>
      <c r="AD160" s="605"/>
      <c r="AE160" s="605"/>
      <c r="AF160" s="598"/>
      <c r="AG160" s="598"/>
      <c r="AH160" s="598"/>
      <c r="AI160" s="598"/>
      <c r="AJ160" s="598"/>
      <c r="AK160" s="598"/>
      <c r="AL160" s="598"/>
      <c r="AM160" s="598"/>
      <c r="AN160" s="598"/>
      <c r="AO160" s="598"/>
      <c r="AP160" s="598"/>
      <c r="AQ160" s="598"/>
      <c r="AR160" s="598"/>
      <c r="AS160" s="598"/>
      <c r="AT160" s="598"/>
      <c r="AU160" s="598"/>
      <c r="AV160" s="598"/>
      <c r="AW160" s="598"/>
      <c r="AX160" s="598"/>
      <c r="AY160" s="598"/>
      <c r="AZ160" s="598"/>
      <c r="BA160" s="598"/>
      <c r="BB160" s="598"/>
      <c r="BC160" s="598"/>
      <c r="BD160" s="599"/>
      <c r="BE160" s="599"/>
      <c r="BF160" s="599"/>
      <c r="BG160" s="599"/>
      <c r="BH160" s="599"/>
      <c r="BI160" s="599"/>
      <c r="BJ160" s="599"/>
      <c r="BK160" s="599"/>
      <c r="BL160" s="599"/>
      <c r="BM160" s="599"/>
      <c r="BN160" s="599"/>
      <c r="BO160" s="599"/>
      <c r="BP160" s="599"/>
      <c r="BQ160" s="599"/>
      <c r="BR160" s="599"/>
      <c r="BS160" s="599"/>
      <c r="BT160" s="599"/>
      <c r="BU160" s="599"/>
      <c r="BV160" s="599"/>
      <c r="BW160" s="599"/>
      <c r="BX160" s="599"/>
      <c r="BY160" s="600"/>
      <c r="BZ160" s="603"/>
      <c r="CA160" s="603"/>
      <c r="CB160" s="603"/>
      <c r="CC160" s="603"/>
      <c r="CD160" s="603"/>
      <c r="CE160" s="603"/>
    </row>
    <row r="161" spans="3:116" ht="8.1" customHeight="1">
      <c r="E161" s="597"/>
      <c r="F161" s="597"/>
      <c r="G161" s="597"/>
      <c r="H161" s="611"/>
      <c r="I161" s="612"/>
      <c r="J161" s="612"/>
      <c r="K161" s="612"/>
      <c r="L161" s="612"/>
      <c r="M161" s="612"/>
      <c r="N161" s="612"/>
      <c r="O161" s="612"/>
      <c r="P161" s="613"/>
      <c r="Q161" s="606"/>
      <c r="R161" s="607"/>
      <c r="S161" s="607"/>
      <c r="T161" s="607"/>
      <c r="U161" s="607"/>
      <c r="V161" s="607"/>
      <c r="W161" s="607"/>
      <c r="X161" s="607"/>
      <c r="Y161" s="607"/>
      <c r="Z161" s="607"/>
      <c r="AA161" s="607"/>
      <c r="AB161" s="607"/>
      <c r="AC161" s="607"/>
      <c r="AD161" s="607"/>
      <c r="AE161" s="607"/>
      <c r="AF161" s="598"/>
      <c r="AG161" s="598"/>
      <c r="AH161" s="598"/>
      <c r="AI161" s="598"/>
      <c r="AJ161" s="598"/>
      <c r="AK161" s="598"/>
      <c r="AL161" s="598"/>
      <c r="AM161" s="598"/>
      <c r="AN161" s="598"/>
      <c r="AO161" s="598"/>
      <c r="AP161" s="598"/>
      <c r="AQ161" s="598"/>
      <c r="AR161" s="598"/>
      <c r="AS161" s="598"/>
      <c r="AT161" s="598"/>
      <c r="AU161" s="598"/>
      <c r="AV161" s="598"/>
      <c r="AW161" s="598"/>
      <c r="AX161" s="598"/>
      <c r="AY161" s="598"/>
      <c r="AZ161" s="598"/>
      <c r="BA161" s="598"/>
      <c r="BB161" s="598"/>
      <c r="BC161" s="598"/>
      <c r="BD161" s="601"/>
      <c r="BE161" s="601"/>
      <c r="BF161" s="601"/>
      <c r="BG161" s="601"/>
      <c r="BH161" s="601"/>
      <c r="BI161" s="601"/>
      <c r="BJ161" s="601"/>
      <c r="BK161" s="601"/>
      <c r="BL161" s="601"/>
      <c r="BM161" s="601"/>
      <c r="BN161" s="601"/>
      <c r="BO161" s="601"/>
      <c r="BP161" s="601"/>
      <c r="BQ161" s="601"/>
      <c r="BR161" s="601"/>
      <c r="BS161" s="601"/>
      <c r="BT161" s="601"/>
      <c r="BU161" s="601"/>
      <c r="BV161" s="601"/>
      <c r="BW161" s="601"/>
      <c r="BX161" s="601"/>
      <c r="BY161" s="602"/>
      <c r="BZ161" s="603"/>
      <c r="CA161" s="603"/>
      <c r="CB161" s="603"/>
      <c r="CC161" s="603"/>
      <c r="CD161" s="603"/>
      <c r="CE161" s="603"/>
    </row>
    <row r="162" spans="3:116" ht="8.1" customHeight="1">
      <c r="E162" s="597"/>
      <c r="F162" s="597"/>
      <c r="G162" s="597"/>
      <c r="H162" s="608" t="str">
        <f>(IF(OR($E162="■番号■",$E162=""),"",VLOOKUP($E162,$CM138:$CN145,2,FALSE)))</f>
        <v/>
      </c>
      <c r="I162" s="609"/>
      <c r="J162" s="609"/>
      <c r="K162" s="609"/>
      <c r="L162" s="609"/>
      <c r="M162" s="609"/>
      <c r="N162" s="609"/>
      <c r="O162" s="609"/>
      <c r="P162" s="610"/>
      <c r="Q162" s="604"/>
      <c r="R162" s="605"/>
      <c r="S162" s="605"/>
      <c r="T162" s="605"/>
      <c r="U162" s="605"/>
      <c r="V162" s="605"/>
      <c r="W162" s="605"/>
      <c r="X162" s="605"/>
      <c r="Y162" s="605"/>
      <c r="Z162" s="605"/>
      <c r="AA162" s="605"/>
      <c r="AB162" s="605"/>
      <c r="AC162" s="605"/>
      <c r="AD162" s="605"/>
      <c r="AE162" s="605"/>
      <c r="AF162" s="598"/>
      <c r="AG162" s="598"/>
      <c r="AH162" s="598"/>
      <c r="AI162" s="598"/>
      <c r="AJ162" s="598"/>
      <c r="AK162" s="598"/>
      <c r="AL162" s="598"/>
      <c r="AM162" s="598"/>
      <c r="AN162" s="598"/>
      <c r="AO162" s="598"/>
      <c r="AP162" s="598"/>
      <c r="AQ162" s="598"/>
      <c r="AR162" s="598"/>
      <c r="AS162" s="598"/>
      <c r="AT162" s="598"/>
      <c r="AU162" s="598"/>
      <c r="AV162" s="598"/>
      <c r="AW162" s="598"/>
      <c r="AX162" s="598"/>
      <c r="AY162" s="598"/>
      <c r="AZ162" s="598"/>
      <c r="BA162" s="598"/>
      <c r="BB162" s="598"/>
      <c r="BC162" s="598"/>
      <c r="BD162" s="599"/>
      <c r="BE162" s="599"/>
      <c r="BF162" s="599"/>
      <c r="BG162" s="599"/>
      <c r="BH162" s="599"/>
      <c r="BI162" s="599"/>
      <c r="BJ162" s="599"/>
      <c r="BK162" s="599"/>
      <c r="BL162" s="599"/>
      <c r="BM162" s="599"/>
      <c r="BN162" s="599"/>
      <c r="BO162" s="599"/>
      <c r="BP162" s="599"/>
      <c r="BQ162" s="599"/>
      <c r="BR162" s="599"/>
      <c r="BS162" s="599"/>
      <c r="BT162" s="599"/>
      <c r="BU162" s="599"/>
      <c r="BV162" s="599"/>
      <c r="BW162" s="599"/>
      <c r="BX162" s="599"/>
      <c r="BY162" s="600"/>
      <c r="BZ162" s="603"/>
      <c r="CA162" s="603"/>
      <c r="CB162" s="603"/>
      <c r="CC162" s="603"/>
      <c r="CD162" s="603"/>
      <c r="CE162" s="603"/>
    </row>
    <row r="163" spans="3:116" ht="8.1" customHeight="1">
      <c r="E163" s="597"/>
      <c r="F163" s="597"/>
      <c r="G163" s="597"/>
      <c r="H163" s="611"/>
      <c r="I163" s="612"/>
      <c r="J163" s="612"/>
      <c r="K163" s="612"/>
      <c r="L163" s="612"/>
      <c r="M163" s="612"/>
      <c r="N163" s="612"/>
      <c r="O163" s="612"/>
      <c r="P163" s="613"/>
      <c r="Q163" s="606"/>
      <c r="R163" s="607"/>
      <c r="S163" s="607"/>
      <c r="T163" s="607"/>
      <c r="U163" s="607"/>
      <c r="V163" s="607"/>
      <c r="W163" s="607"/>
      <c r="X163" s="607"/>
      <c r="Y163" s="607"/>
      <c r="Z163" s="607"/>
      <c r="AA163" s="607"/>
      <c r="AB163" s="607"/>
      <c r="AC163" s="607"/>
      <c r="AD163" s="607"/>
      <c r="AE163" s="607"/>
      <c r="AF163" s="598"/>
      <c r="AG163" s="598"/>
      <c r="AH163" s="598"/>
      <c r="AI163" s="598"/>
      <c r="AJ163" s="598"/>
      <c r="AK163" s="598"/>
      <c r="AL163" s="598"/>
      <c r="AM163" s="598"/>
      <c r="AN163" s="598"/>
      <c r="AO163" s="598"/>
      <c r="AP163" s="598"/>
      <c r="AQ163" s="598"/>
      <c r="AR163" s="598"/>
      <c r="AS163" s="598"/>
      <c r="AT163" s="598"/>
      <c r="AU163" s="598"/>
      <c r="AV163" s="598"/>
      <c r="AW163" s="598"/>
      <c r="AX163" s="598"/>
      <c r="AY163" s="598"/>
      <c r="AZ163" s="598"/>
      <c r="BA163" s="598"/>
      <c r="BB163" s="598"/>
      <c r="BC163" s="598"/>
      <c r="BD163" s="601"/>
      <c r="BE163" s="601"/>
      <c r="BF163" s="601"/>
      <c r="BG163" s="601"/>
      <c r="BH163" s="601"/>
      <c r="BI163" s="601"/>
      <c r="BJ163" s="601"/>
      <c r="BK163" s="601"/>
      <c r="BL163" s="601"/>
      <c r="BM163" s="601"/>
      <c r="BN163" s="601"/>
      <c r="BO163" s="601"/>
      <c r="BP163" s="601"/>
      <c r="BQ163" s="601"/>
      <c r="BR163" s="601"/>
      <c r="BS163" s="601"/>
      <c r="BT163" s="601"/>
      <c r="BU163" s="601"/>
      <c r="BV163" s="601"/>
      <c r="BW163" s="601"/>
      <c r="BX163" s="601"/>
      <c r="BY163" s="602"/>
      <c r="BZ163" s="603"/>
      <c r="CA163" s="603"/>
      <c r="CB163" s="603"/>
      <c r="CC163" s="603"/>
      <c r="CD163" s="603"/>
      <c r="CE163" s="603"/>
    </row>
    <row r="164" spans="3:116" ht="8.1" customHeight="1">
      <c r="E164" s="105"/>
      <c r="F164" s="105"/>
      <c r="G164" s="105"/>
      <c r="H164" s="106"/>
      <c r="I164" s="106"/>
      <c r="J164" s="106"/>
      <c r="K164" s="106"/>
      <c r="L164" s="106"/>
      <c r="M164" s="106"/>
      <c r="N164" s="106"/>
      <c r="O164" s="106"/>
      <c r="P164" s="106"/>
      <c r="Q164" s="105"/>
      <c r="R164" s="105"/>
      <c r="S164" s="105"/>
      <c r="T164" s="105"/>
      <c r="U164" s="105"/>
      <c r="V164" s="105"/>
      <c r="W164" s="105"/>
      <c r="X164" s="105"/>
      <c r="Y164" s="105"/>
      <c r="Z164" s="105"/>
      <c r="AA164" s="105"/>
      <c r="AB164" s="105"/>
      <c r="AC164" s="105"/>
      <c r="AD164" s="105"/>
      <c r="AE164" s="105"/>
      <c r="AF164" s="105"/>
      <c r="AG164" s="105"/>
      <c r="AH164" s="105"/>
      <c r="AI164" s="105"/>
      <c r="AJ164" s="105"/>
      <c r="AK164" s="105"/>
      <c r="AL164" s="105"/>
      <c r="AM164" s="105"/>
      <c r="AN164" s="105"/>
      <c r="AO164" s="105"/>
      <c r="AP164" s="105"/>
      <c r="AQ164" s="105"/>
      <c r="AR164" s="105"/>
      <c r="AS164" s="105"/>
      <c r="AT164" s="105"/>
      <c r="AU164" s="105"/>
      <c r="AV164" s="105"/>
      <c r="AW164" s="105"/>
      <c r="AX164" s="105"/>
      <c r="AY164" s="105"/>
      <c r="AZ164" s="105"/>
      <c r="BA164" s="105"/>
      <c r="BB164" s="105"/>
      <c r="BC164" s="105"/>
      <c r="BD164" s="105"/>
      <c r="BE164" s="105"/>
      <c r="BF164" s="105"/>
      <c r="BG164" s="105"/>
      <c r="BH164" s="105"/>
      <c r="BI164" s="105"/>
      <c r="BJ164" s="105"/>
      <c r="BK164" s="105"/>
      <c r="BL164" s="105"/>
      <c r="BM164" s="105"/>
      <c r="BN164" s="105"/>
      <c r="BO164" s="105"/>
      <c r="BP164" s="105"/>
      <c r="BQ164" s="105"/>
      <c r="BR164" s="105"/>
      <c r="BS164" s="105"/>
      <c r="BT164" s="105"/>
      <c r="BU164" s="105"/>
      <c r="BV164" s="105"/>
      <c r="BW164" s="105"/>
      <c r="BX164" s="105"/>
      <c r="BY164" s="105"/>
      <c r="BZ164" s="105"/>
      <c r="CA164" s="105"/>
      <c r="CB164" s="105"/>
      <c r="CC164" s="105"/>
      <c r="CD164" s="105"/>
      <c r="CE164" s="105"/>
    </row>
    <row r="165" spans="3:116" ht="8.1" customHeight="1">
      <c r="E165" s="107"/>
      <c r="F165" s="107"/>
      <c r="G165" s="107"/>
      <c r="H165" s="108"/>
      <c r="I165" s="108"/>
      <c r="J165" s="108"/>
      <c r="K165" s="108"/>
      <c r="L165" s="108"/>
      <c r="M165" s="108"/>
      <c r="N165" s="108"/>
      <c r="O165" s="108"/>
      <c r="P165" s="108"/>
      <c r="Q165" s="107"/>
      <c r="R165" s="107"/>
      <c r="S165" s="107"/>
      <c r="T165" s="107"/>
      <c r="U165" s="107"/>
      <c r="V165" s="107"/>
      <c r="W165" s="107"/>
      <c r="X165" s="107"/>
      <c r="Y165" s="107"/>
      <c r="Z165" s="107"/>
      <c r="AA165" s="107"/>
      <c r="AB165" s="107"/>
      <c r="AC165" s="107"/>
      <c r="AD165" s="107"/>
      <c r="AE165" s="107"/>
      <c r="AF165" s="107"/>
      <c r="AG165" s="107"/>
      <c r="AH165" s="107"/>
      <c r="AI165" s="107"/>
      <c r="AJ165" s="107"/>
      <c r="AK165" s="107"/>
      <c r="AL165" s="107"/>
      <c r="AM165" s="107"/>
      <c r="AN165" s="107"/>
      <c r="AO165" s="107"/>
      <c r="AP165" s="107"/>
      <c r="AQ165" s="107"/>
      <c r="AR165" s="107"/>
      <c r="AS165" s="107"/>
      <c r="AT165" s="107"/>
      <c r="AU165" s="107"/>
      <c r="AV165" s="107"/>
      <c r="AW165" s="107"/>
      <c r="AX165" s="107"/>
      <c r="AY165" s="107"/>
      <c r="AZ165" s="107"/>
      <c r="BA165" s="107"/>
      <c r="BB165" s="107"/>
      <c r="BC165" s="107"/>
      <c r="BD165" s="107"/>
      <c r="BE165" s="107"/>
      <c r="BF165" s="107"/>
      <c r="BG165" s="107"/>
      <c r="BH165" s="107"/>
      <c r="BI165" s="107"/>
      <c r="BJ165" s="107"/>
      <c r="BK165" s="107"/>
      <c r="BL165" s="107"/>
      <c r="BM165" s="107"/>
      <c r="BN165" s="107"/>
      <c r="BO165" s="107"/>
      <c r="BP165" s="107"/>
      <c r="BQ165" s="107"/>
      <c r="BR165" s="107"/>
      <c r="BS165" s="107"/>
      <c r="BT165" s="107"/>
      <c r="BU165" s="107"/>
      <c r="BV165" s="107"/>
      <c r="BW165" s="107"/>
      <c r="BX165" s="107"/>
      <c r="BY165" s="107"/>
      <c r="BZ165" s="107"/>
      <c r="CA165" s="107"/>
      <c r="CB165" s="107"/>
      <c r="CC165" s="107"/>
      <c r="CD165" s="107"/>
      <c r="CE165" s="107"/>
      <c r="CI165" s="26"/>
    </row>
    <row r="166" spans="3:116" ht="8.1" customHeight="1">
      <c r="E166" s="6"/>
      <c r="F166" s="6"/>
      <c r="G166" s="6"/>
      <c r="H166" s="9"/>
      <c r="I166" s="9"/>
      <c r="J166" s="9"/>
      <c r="K166" s="9"/>
      <c r="L166" s="9"/>
      <c r="M166" s="9"/>
      <c r="N166" s="9"/>
      <c r="O166" s="9"/>
      <c r="P166" s="9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  <c r="AT166" s="9"/>
      <c r="AU166" s="9"/>
      <c r="AV166" s="9"/>
      <c r="AW166" s="9"/>
      <c r="AX166" s="9"/>
      <c r="AY166" s="9"/>
      <c r="AZ166" s="9"/>
      <c r="BA166" s="9"/>
      <c r="BB166" s="9"/>
      <c r="BC166" s="9"/>
      <c r="BD166" s="9"/>
      <c r="BE166" s="9"/>
      <c r="BF166" s="9"/>
      <c r="BG166" s="9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  <c r="BW166" s="6"/>
      <c r="BX166" s="6"/>
      <c r="BY166" s="6"/>
      <c r="BZ166" s="6"/>
      <c r="CA166" s="6"/>
      <c r="CB166" s="6"/>
      <c r="CC166" s="6"/>
      <c r="CD166" s="6"/>
      <c r="CE166" s="6"/>
    </row>
    <row r="167" spans="3:116" ht="8.1" customHeight="1">
      <c r="E167" s="33"/>
      <c r="F167" s="619"/>
      <c r="G167" s="619"/>
      <c r="H167" s="619"/>
      <c r="I167" s="619"/>
      <c r="J167" s="619"/>
      <c r="K167" s="619"/>
      <c r="L167" s="619"/>
      <c r="M167" s="619"/>
      <c r="N167" s="619"/>
      <c r="O167" s="619"/>
      <c r="P167" s="619"/>
      <c r="Q167" s="619"/>
      <c r="R167" s="619"/>
      <c r="S167" s="619"/>
      <c r="T167" s="619"/>
      <c r="U167" s="619"/>
      <c r="V167" s="619"/>
      <c r="W167" s="619"/>
      <c r="X167" s="619"/>
      <c r="Y167" s="619"/>
      <c r="Z167" s="619"/>
      <c r="AA167" s="619"/>
      <c r="AB167" s="619"/>
      <c r="AC167" s="619"/>
      <c r="AD167" s="619"/>
      <c r="AE167" s="619"/>
      <c r="AF167" s="619"/>
      <c r="AG167" s="619"/>
      <c r="AH167" s="619"/>
      <c r="AI167" s="619"/>
      <c r="AJ167" s="619"/>
      <c r="AK167" s="619"/>
      <c r="AL167" s="619"/>
      <c r="AM167" s="619"/>
      <c r="AN167" s="619"/>
      <c r="AO167" s="619"/>
      <c r="AP167" s="619"/>
      <c r="AQ167" s="619"/>
      <c r="AR167" s="619"/>
      <c r="AS167" s="619"/>
      <c r="AT167" s="619"/>
      <c r="AU167" s="619"/>
      <c r="AV167" s="5"/>
      <c r="AW167" s="5"/>
      <c r="AX167" s="5"/>
      <c r="AY167" s="5"/>
      <c r="AZ167" s="5"/>
      <c r="BA167" s="5"/>
      <c r="BB167" s="5"/>
      <c r="BC167" s="5"/>
      <c r="BD167" s="5"/>
      <c r="BE167" s="5"/>
      <c r="BF167" s="5"/>
      <c r="BG167" s="5"/>
      <c r="BH167" s="33"/>
      <c r="BI167" s="33"/>
      <c r="BJ167" s="33"/>
      <c r="BK167" s="33"/>
      <c r="BL167" s="33"/>
      <c r="BM167" s="33"/>
      <c r="BN167" s="33"/>
      <c r="BO167" s="33"/>
      <c r="BP167" s="33"/>
      <c r="BQ167" s="33"/>
      <c r="BR167" s="33"/>
      <c r="BS167" s="33"/>
      <c r="BT167" s="33"/>
      <c r="BU167" s="33"/>
      <c r="BV167" s="33"/>
      <c r="BW167" s="33"/>
      <c r="BX167" s="33"/>
      <c r="BY167" s="33"/>
      <c r="BZ167" s="33"/>
      <c r="CA167" s="33"/>
      <c r="CB167" s="33"/>
      <c r="CC167" s="33"/>
      <c r="CD167" s="33"/>
      <c r="CE167" s="33"/>
      <c r="CF167" s="42"/>
      <c r="CG167" s="42"/>
      <c r="CH167" s="42"/>
      <c r="CI167" s="42"/>
    </row>
    <row r="168" spans="3:116" ht="8.1" customHeight="1">
      <c r="E168" s="4"/>
      <c r="F168" s="619"/>
      <c r="G168" s="619"/>
      <c r="H168" s="619"/>
      <c r="I168" s="619"/>
      <c r="J168" s="619"/>
      <c r="K168" s="619"/>
      <c r="L168" s="619"/>
      <c r="M168" s="619"/>
      <c r="N168" s="619"/>
      <c r="O168" s="619"/>
      <c r="P168" s="619"/>
      <c r="Q168" s="619"/>
      <c r="R168" s="619"/>
      <c r="S168" s="619"/>
      <c r="T168" s="619"/>
      <c r="U168" s="619"/>
      <c r="V168" s="619"/>
      <c r="W168" s="619"/>
      <c r="X168" s="619"/>
      <c r="Y168" s="619"/>
      <c r="Z168" s="619"/>
      <c r="AA168" s="619"/>
      <c r="AB168" s="619"/>
      <c r="AC168" s="619"/>
      <c r="AD168" s="619"/>
      <c r="AE168" s="619"/>
      <c r="AF168" s="619"/>
      <c r="AG168" s="619"/>
      <c r="AH168" s="619"/>
      <c r="AI168" s="619"/>
      <c r="AJ168" s="619"/>
      <c r="AK168" s="619"/>
      <c r="AL168" s="619"/>
      <c r="AM168" s="619"/>
      <c r="AN168" s="619"/>
      <c r="AO168" s="619"/>
      <c r="AP168" s="619"/>
      <c r="AQ168" s="619"/>
      <c r="AR168" s="619"/>
      <c r="AS168" s="619"/>
      <c r="AT168" s="619"/>
      <c r="AU168" s="619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  <c r="BO168" s="4"/>
      <c r="BP168" s="4"/>
      <c r="BQ168" s="4"/>
      <c r="BR168" s="4"/>
      <c r="BS168" s="4"/>
      <c r="BT168" s="4"/>
      <c r="BU168" s="4"/>
      <c r="BV168" s="4"/>
      <c r="BW168" s="4"/>
      <c r="BX168" s="4"/>
      <c r="BY168" s="4"/>
      <c r="BZ168" s="4"/>
      <c r="CA168" s="4"/>
      <c r="CB168" s="4"/>
      <c r="CC168" s="4"/>
      <c r="CD168" s="4"/>
      <c r="CE168" s="4"/>
      <c r="CF168" s="42"/>
      <c r="CG168" s="42"/>
      <c r="CH168" s="42"/>
      <c r="CI168" s="42"/>
    </row>
    <row r="169" spans="3:116" ht="8.1" customHeight="1"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2"/>
      <c r="T169" s="2"/>
      <c r="U169" s="77"/>
      <c r="V169" s="77"/>
      <c r="W169" s="77"/>
      <c r="X169" s="77"/>
      <c r="Y169" s="77"/>
      <c r="Z169" s="77"/>
      <c r="AA169" s="77"/>
      <c r="AB169" s="77"/>
      <c r="AC169" s="77"/>
      <c r="AD169" s="77"/>
      <c r="AE169" s="77"/>
      <c r="AF169" s="77"/>
      <c r="AG169" s="77"/>
      <c r="AH169" s="77"/>
      <c r="AI169" s="77"/>
      <c r="AJ169" s="77"/>
      <c r="AK169" s="77"/>
      <c r="AL169" s="77"/>
      <c r="AM169" s="77"/>
      <c r="AN169" s="77"/>
      <c r="AO169" s="77"/>
      <c r="AP169" s="77"/>
      <c r="AQ169" s="77"/>
      <c r="AR169" s="77"/>
      <c r="AS169" s="77"/>
      <c r="AT169" s="77"/>
      <c r="AU169" s="77"/>
      <c r="AV169" s="77"/>
      <c r="AW169" s="77"/>
      <c r="AX169" s="77"/>
      <c r="AY169" s="77"/>
      <c r="AZ169" s="77"/>
      <c r="BA169" s="77"/>
      <c r="BB169" s="77"/>
      <c r="BC169" s="77"/>
      <c r="BD169" s="77"/>
      <c r="BE169" s="77"/>
      <c r="BF169" s="77"/>
      <c r="BG169" s="77"/>
      <c r="BH169" s="77"/>
      <c r="BI169" s="77"/>
      <c r="BJ169" s="77"/>
      <c r="BK169" s="77"/>
      <c r="BL169" s="77"/>
      <c r="BM169" s="77"/>
      <c r="BN169" s="77"/>
      <c r="BO169" s="77"/>
      <c r="BP169" s="77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42"/>
      <c r="CG169" s="42"/>
      <c r="CH169" s="42"/>
      <c r="CI169" s="42"/>
    </row>
    <row r="170" spans="3:116" s="4" customFormat="1" ht="8.1" customHeight="1"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2"/>
      <c r="T170" s="2"/>
      <c r="U170" s="77"/>
      <c r="V170" s="77"/>
      <c r="W170" s="77"/>
      <c r="X170" s="77"/>
      <c r="Y170" s="77"/>
      <c r="Z170" s="77"/>
      <c r="AA170" s="77"/>
      <c r="AB170" s="77"/>
      <c r="AC170" s="77"/>
      <c r="AD170" s="77"/>
      <c r="AE170" s="77"/>
      <c r="AF170" s="77"/>
      <c r="AG170" s="77"/>
      <c r="AH170" s="77"/>
      <c r="AI170" s="77"/>
      <c r="AJ170" s="77"/>
      <c r="AK170" s="77"/>
      <c r="AL170" s="77"/>
      <c r="AM170" s="77"/>
      <c r="AN170" s="77"/>
      <c r="AO170" s="77"/>
      <c r="AP170" s="77"/>
      <c r="AQ170" s="77"/>
      <c r="AR170" s="77"/>
      <c r="AS170" s="77"/>
      <c r="AT170" s="77"/>
      <c r="AU170" s="77"/>
      <c r="AV170" s="77"/>
      <c r="AW170" s="77"/>
      <c r="AX170" s="77"/>
      <c r="AY170" s="77"/>
      <c r="AZ170" s="77"/>
      <c r="BA170" s="77"/>
      <c r="BB170" s="77"/>
      <c r="BC170" s="77"/>
      <c r="BD170" s="77"/>
      <c r="BE170" s="77"/>
      <c r="BF170" s="77"/>
      <c r="BG170" s="77"/>
      <c r="BH170" s="77"/>
      <c r="BI170" s="77"/>
      <c r="BJ170" s="77"/>
      <c r="BK170" s="77"/>
      <c r="BL170" s="77"/>
      <c r="BM170" s="77"/>
      <c r="BN170" s="77"/>
      <c r="BO170" s="77"/>
      <c r="BP170" s="77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42"/>
      <c r="CG170" s="42"/>
      <c r="CH170" s="42"/>
      <c r="CI170" s="42"/>
      <c r="CK170" s="19"/>
      <c r="CL170" s="19"/>
      <c r="CM170" s="19"/>
      <c r="CN170" s="19"/>
      <c r="CO170" s="19"/>
      <c r="CP170" s="19"/>
      <c r="CQ170" s="19"/>
      <c r="CR170" s="19"/>
      <c r="CS170" s="19"/>
      <c r="CT170" s="19"/>
      <c r="CU170" s="19"/>
      <c r="CV170" s="19"/>
      <c r="CW170" s="19"/>
      <c r="CX170" s="19"/>
      <c r="CY170" s="19"/>
      <c r="CZ170" s="19"/>
      <c r="DA170" s="19"/>
      <c r="DB170" s="110"/>
      <c r="DC170" s="52"/>
      <c r="DD170" s="19"/>
      <c r="DE170" s="19"/>
      <c r="DF170" s="19"/>
      <c r="DG170" s="19"/>
      <c r="DH170" s="19"/>
      <c r="DI170" s="19"/>
      <c r="DJ170" s="19"/>
      <c r="DK170" s="19"/>
      <c r="DL170" s="19"/>
    </row>
    <row r="171" spans="3:116" s="4" customFormat="1" ht="8.1" customHeight="1">
      <c r="E171" s="36"/>
      <c r="F171" s="36"/>
      <c r="G171" s="36"/>
      <c r="H171" s="36"/>
      <c r="I171" s="36"/>
      <c r="J171" s="36"/>
      <c r="K171" s="36"/>
      <c r="L171" s="88"/>
      <c r="M171" s="35"/>
      <c r="N171" s="35"/>
      <c r="O171" s="35"/>
      <c r="P171" s="35"/>
      <c r="Q171" s="35"/>
      <c r="R171" s="35"/>
      <c r="S171" s="70"/>
      <c r="T171" s="88"/>
      <c r="U171" s="78"/>
      <c r="V171" s="78"/>
      <c r="W171" s="78"/>
      <c r="X171" s="78"/>
      <c r="Y171" s="78"/>
      <c r="Z171" s="78"/>
      <c r="AA171" s="36"/>
      <c r="AB171" s="36"/>
      <c r="AC171" s="36"/>
      <c r="AD171" s="36"/>
      <c r="AE171" s="36"/>
      <c r="AF171" s="36"/>
      <c r="AG171" s="36"/>
      <c r="AH171" s="36"/>
      <c r="AI171" s="36"/>
      <c r="AJ171" s="36"/>
      <c r="AK171" s="36"/>
      <c r="AL171" s="36"/>
      <c r="AM171" s="36"/>
      <c r="AN171" s="36"/>
      <c r="AO171" s="78"/>
      <c r="AP171" s="78"/>
      <c r="AQ171" s="36"/>
      <c r="AR171" s="36"/>
      <c r="AS171" s="36"/>
      <c r="AT171" s="36"/>
      <c r="AU171" s="36"/>
      <c r="AV171" s="36"/>
      <c r="AW171" s="36"/>
      <c r="AX171" s="36"/>
      <c r="AY171" s="36"/>
      <c r="AZ171" s="36"/>
      <c r="BA171" s="36"/>
      <c r="BB171" s="36"/>
      <c r="BC171" s="36"/>
      <c r="BD171" s="78"/>
      <c r="BE171" s="78"/>
      <c r="BF171" s="36"/>
      <c r="BG171" s="36"/>
      <c r="BH171" s="36"/>
      <c r="BI171" s="36"/>
      <c r="BJ171" s="36"/>
      <c r="BK171" s="36"/>
      <c r="BL171" s="36"/>
      <c r="BM171" s="36"/>
      <c r="BN171" s="36"/>
      <c r="BO171" s="36"/>
      <c r="BP171" s="36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70"/>
      <c r="CB171" s="70"/>
      <c r="CC171" s="2"/>
      <c r="CD171" s="2"/>
      <c r="CE171" s="2"/>
      <c r="CF171" s="42"/>
      <c r="CG171" s="42"/>
      <c r="CH171" s="42"/>
      <c r="CI171" s="42"/>
      <c r="CK171" s="19"/>
      <c r="CL171" s="19"/>
      <c r="CM171" s="19"/>
      <c r="CN171" s="19"/>
      <c r="CO171" s="19"/>
      <c r="CP171" s="19"/>
      <c r="CQ171" s="19"/>
      <c r="CR171" s="19"/>
      <c r="CS171" s="19"/>
      <c r="CT171" s="19"/>
      <c r="CU171" s="19"/>
      <c r="CV171" s="19"/>
      <c r="CW171" s="19"/>
      <c r="CX171" s="19"/>
      <c r="CY171" s="19"/>
      <c r="CZ171" s="19"/>
      <c r="DA171" s="19"/>
      <c r="DB171" s="110"/>
      <c r="DC171" s="52"/>
      <c r="DD171" s="19"/>
      <c r="DE171" s="19"/>
      <c r="DF171" s="19"/>
      <c r="DG171" s="19"/>
      <c r="DH171" s="19"/>
      <c r="DI171" s="19"/>
      <c r="DJ171" s="19"/>
      <c r="DK171" s="19"/>
      <c r="DL171" s="19"/>
    </row>
    <row r="172" spans="3:116" s="4" customFormat="1" ht="8.1" customHeight="1">
      <c r="C172" s="2"/>
      <c r="D172" s="2"/>
      <c r="E172" s="36"/>
      <c r="F172" s="36"/>
      <c r="G172" s="36"/>
      <c r="H172" s="36"/>
      <c r="I172" s="36"/>
      <c r="J172" s="36"/>
      <c r="K172" s="36"/>
      <c r="L172" s="88"/>
      <c r="M172" s="35"/>
      <c r="N172" s="35"/>
      <c r="O172" s="35"/>
      <c r="P172" s="35"/>
      <c r="Q172" s="35"/>
      <c r="R172" s="35"/>
      <c r="S172" s="70"/>
      <c r="T172" s="88"/>
      <c r="U172" s="78"/>
      <c r="V172" s="78"/>
      <c r="W172" s="78"/>
      <c r="X172" s="78"/>
      <c r="Y172" s="78"/>
      <c r="Z172" s="78"/>
      <c r="AA172" s="79"/>
      <c r="AB172" s="79"/>
      <c r="AC172" s="79"/>
      <c r="AD172" s="79"/>
      <c r="AE172" s="79"/>
      <c r="AF172" s="79"/>
      <c r="AG172" s="79"/>
      <c r="AH172" s="79"/>
      <c r="AI172" s="79"/>
      <c r="AJ172" s="79"/>
      <c r="AK172" s="79"/>
      <c r="AL172" s="79"/>
      <c r="AM172" s="79"/>
      <c r="AN172" s="79"/>
      <c r="AO172" s="78"/>
      <c r="AP172" s="78"/>
      <c r="AQ172" s="80"/>
      <c r="AR172" s="80"/>
      <c r="AS172" s="80"/>
      <c r="AT172" s="80"/>
      <c r="AU172" s="80"/>
      <c r="AV172" s="80"/>
      <c r="AW172" s="80"/>
      <c r="AX172" s="80"/>
      <c r="AY172" s="80"/>
      <c r="AZ172" s="80"/>
      <c r="BA172" s="80"/>
      <c r="BB172" s="80"/>
      <c r="BC172" s="80"/>
      <c r="BD172" s="78"/>
      <c r="BE172" s="78"/>
      <c r="BF172" s="37"/>
      <c r="BG172" s="37"/>
      <c r="BH172" s="37"/>
      <c r="BI172" s="37"/>
      <c r="BJ172" s="37"/>
      <c r="BK172" s="37"/>
      <c r="BL172" s="37"/>
      <c r="BM172" s="37"/>
      <c r="BN172" s="37"/>
      <c r="BO172" s="37"/>
      <c r="BP172" s="37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70"/>
      <c r="CB172" s="70"/>
      <c r="CC172" s="2"/>
      <c r="CD172" s="2"/>
      <c r="CE172" s="2"/>
      <c r="CF172" s="42"/>
      <c r="CG172" s="42"/>
      <c r="CH172" s="42"/>
      <c r="CI172" s="42"/>
      <c r="CK172" s="19"/>
      <c r="CL172" s="19"/>
      <c r="CM172" s="19"/>
      <c r="CN172" s="19"/>
      <c r="CO172" s="19"/>
      <c r="CP172" s="19"/>
      <c r="CQ172" s="19"/>
      <c r="CR172" s="19"/>
      <c r="CS172" s="19"/>
      <c r="CT172" s="19"/>
      <c r="CU172" s="19"/>
      <c r="CV172" s="19"/>
      <c r="CW172" s="19"/>
      <c r="CX172" s="19"/>
      <c r="CY172" s="19"/>
      <c r="CZ172" s="19"/>
      <c r="DA172" s="19"/>
      <c r="DB172" s="110"/>
      <c r="DC172" s="52"/>
      <c r="DD172" s="19"/>
      <c r="DE172" s="19"/>
      <c r="DF172" s="19"/>
      <c r="DG172" s="19"/>
      <c r="DH172" s="19"/>
      <c r="DI172" s="19"/>
      <c r="DJ172" s="19"/>
      <c r="DK172" s="19"/>
      <c r="DL172" s="19"/>
    </row>
    <row r="173" spans="3:116" s="4" customFormat="1" ht="8.1" customHeight="1">
      <c r="C173" s="2"/>
      <c r="D173" s="2"/>
      <c r="E173" s="36"/>
      <c r="F173" s="36"/>
      <c r="G173" s="36"/>
      <c r="H173" s="36"/>
      <c r="I173" s="36"/>
      <c r="J173" s="36"/>
      <c r="K173" s="36"/>
      <c r="L173" s="88"/>
      <c r="M173" s="35"/>
      <c r="N173" s="35"/>
      <c r="O173" s="35"/>
      <c r="P173" s="35"/>
      <c r="Q173" s="35"/>
      <c r="R173" s="35"/>
      <c r="S173" s="70"/>
      <c r="T173" s="88"/>
      <c r="U173" s="78"/>
      <c r="V173" s="78"/>
      <c r="W173" s="78"/>
      <c r="X173" s="78"/>
      <c r="Y173" s="78"/>
      <c r="Z173" s="78"/>
      <c r="AA173" s="79"/>
      <c r="AB173" s="79"/>
      <c r="AC173" s="79"/>
      <c r="AD173" s="79"/>
      <c r="AE173" s="79"/>
      <c r="AF173" s="79"/>
      <c r="AG173" s="79"/>
      <c r="AH173" s="79"/>
      <c r="AI173" s="79"/>
      <c r="AJ173" s="79"/>
      <c r="AK173" s="79"/>
      <c r="AL173" s="79"/>
      <c r="AM173" s="79"/>
      <c r="AN173" s="79"/>
      <c r="AO173" s="78"/>
      <c r="AP173" s="78"/>
      <c r="AQ173" s="80"/>
      <c r="AR173" s="80"/>
      <c r="AS173" s="80"/>
      <c r="AT173" s="80"/>
      <c r="AU173" s="80"/>
      <c r="AV173" s="80"/>
      <c r="AW173" s="80"/>
      <c r="AX173" s="80"/>
      <c r="AY173" s="80"/>
      <c r="AZ173" s="80"/>
      <c r="BA173" s="80"/>
      <c r="BB173" s="80"/>
      <c r="BC173" s="80"/>
      <c r="BD173" s="78"/>
      <c r="BE173" s="78"/>
      <c r="BF173" s="37"/>
      <c r="BG173" s="37"/>
      <c r="BH173" s="37"/>
      <c r="BI173" s="37"/>
      <c r="BJ173" s="37"/>
      <c r="BK173" s="37"/>
      <c r="BL173" s="37"/>
      <c r="BM173" s="37"/>
      <c r="BN173" s="37"/>
      <c r="BO173" s="37"/>
      <c r="BP173" s="37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42"/>
      <c r="CG173" s="42"/>
      <c r="CH173" s="42"/>
      <c r="CI173" s="42"/>
      <c r="CK173" s="19"/>
      <c r="CL173" s="19"/>
      <c r="CM173" s="19"/>
      <c r="CN173" s="19"/>
      <c r="CO173" s="19"/>
      <c r="CP173" s="19"/>
      <c r="CQ173" s="19"/>
      <c r="CR173" s="19"/>
      <c r="CS173" s="19"/>
      <c r="CT173" s="19"/>
      <c r="CU173" s="19"/>
      <c r="CV173" s="19"/>
      <c r="CW173" s="19"/>
      <c r="CX173" s="19"/>
      <c r="CY173" s="19"/>
      <c r="CZ173" s="19"/>
      <c r="DA173" s="19"/>
      <c r="DB173" s="110"/>
      <c r="DC173" s="52"/>
      <c r="DD173" s="19"/>
      <c r="DE173" s="19"/>
      <c r="DF173" s="19"/>
      <c r="DG173" s="19"/>
      <c r="DH173" s="19"/>
      <c r="DI173" s="19"/>
      <c r="DJ173" s="19"/>
      <c r="DK173" s="19"/>
      <c r="DL173" s="19"/>
    </row>
    <row r="174" spans="3:116" s="4" customFormat="1" ht="8.1" customHeight="1">
      <c r="C174" s="2"/>
      <c r="D174" s="2"/>
      <c r="E174" s="36"/>
      <c r="F174" s="36"/>
      <c r="G174" s="36"/>
      <c r="H174" s="36"/>
      <c r="I174" s="36"/>
      <c r="J174" s="36"/>
      <c r="K174" s="36"/>
      <c r="L174" s="88"/>
      <c r="M174" s="35"/>
      <c r="N174" s="35"/>
      <c r="O174" s="35"/>
      <c r="P174" s="35"/>
      <c r="Q174" s="35"/>
      <c r="R174" s="35"/>
      <c r="S174" s="70"/>
      <c r="T174" s="88"/>
      <c r="U174" s="78"/>
      <c r="V174" s="78"/>
      <c r="W174" s="78"/>
      <c r="X174" s="78"/>
      <c r="Y174" s="78"/>
      <c r="Z174" s="78"/>
      <c r="AA174" s="79"/>
      <c r="AB174" s="79"/>
      <c r="AC174" s="79"/>
      <c r="AD174" s="79"/>
      <c r="AE174" s="79"/>
      <c r="AF174" s="79"/>
      <c r="AG174" s="79"/>
      <c r="AH174" s="79"/>
      <c r="AI174" s="79"/>
      <c r="AJ174" s="79"/>
      <c r="AK174" s="79"/>
      <c r="AL174" s="79"/>
      <c r="AM174" s="79"/>
      <c r="AN174" s="79"/>
      <c r="AO174" s="78"/>
      <c r="AP174" s="78"/>
      <c r="AQ174" s="80"/>
      <c r="AR174" s="80"/>
      <c r="AS174" s="80"/>
      <c r="AT174" s="80"/>
      <c r="AU174" s="80"/>
      <c r="AV174" s="80"/>
      <c r="AW174" s="80"/>
      <c r="AX174" s="80"/>
      <c r="AY174" s="80"/>
      <c r="AZ174" s="80"/>
      <c r="BA174" s="80"/>
      <c r="BB174" s="80"/>
      <c r="BC174" s="80"/>
      <c r="BD174" s="78"/>
      <c r="BE174" s="78"/>
      <c r="BF174" s="37"/>
      <c r="BG174" s="37"/>
      <c r="BH174" s="37"/>
      <c r="BI174" s="37"/>
      <c r="BJ174" s="37"/>
      <c r="BK174" s="37"/>
      <c r="BL174" s="37"/>
      <c r="BM174" s="37"/>
      <c r="BN174" s="37"/>
      <c r="BO174" s="37"/>
      <c r="BP174" s="37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42"/>
      <c r="CG174" s="42"/>
      <c r="CH174" s="42"/>
      <c r="CI174" s="42"/>
      <c r="CK174" s="19"/>
      <c r="CL174" s="19"/>
      <c r="CM174" s="19"/>
      <c r="CN174" s="19"/>
      <c r="CO174" s="19"/>
      <c r="CP174" s="19"/>
      <c r="CQ174" s="19"/>
      <c r="CR174" s="19"/>
      <c r="CS174" s="19"/>
      <c r="CT174" s="19"/>
      <c r="CU174" s="19"/>
      <c r="CV174" s="19"/>
      <c r="CW174" s="19"/>
      <c r="CX174" s="19"/>
      <c r="CY174" s="19"/>
      <c r="CZ174" s="19"/>
      <c r="DA174" s="19"/>
      <c r="DB174" s="110"/>
      <c r="DC174" s="52"/>
      <c r="DD174" s="19"/>
      <c r="DE174" s="19"/>
      <c r="DF174" s="19"/>
      <c r="DG174" s="19"/>
      <c r="DH174" s="19"/>
      <c r="DI174" s="19"/>
      <c r="DJ174" s="19"/>
      <c r="DK174" s="19"/>
      <c r="DL174" s="19"/>
    </row>
    <row r="175" spans="3:116" s="4" customFormat="1" ht="8.1" customHeight="1">
      <c r="C175" s="2"/>
      <c r="D175" s="2"/>
      <c r="E175" s="36"/>
      <c r="F175" s="36"/>
      <c r="G175" s="36"/>
      <c r="H175" s="36"/>
      <c r="I175" s="36"/>
      <c r="J175" s="36"/>
      <c r="K175" s="36"/>
      <c r="L175" s="88"/>
      <c r="M175" s="35"/>
      <c r="N175" s="35"/>
      <c r="O175" s="35"/>
      <c r="P175" s="35"/>
      <c r="Q175" s="35"/>
      <c r="R175" s="35"/>
      <c r="S175" s="70"/>
      <c r="T175" s="88"/>
      <c r="U175" s="78"/>
      <c r="V175" s="78"/>
      <c r="W175" s="78"/>
      <c r="X175" s="78"/>
      <c r="Y175" s="78"/>
      <c r="Z175" s="78"/>
      <c r="AA175" s="79"/>
      <c r="AB175" s="79"/>
      <c r="AC175" s="79"/>
      <c r="AD175" s="79"/>
      <c r="AE175" s="79"/>
      <c r="AF175" s="79"/>
      <c r="AG175" s="79"/>
      <c r="AH175" s="79"/>
      <c r="AI175" s="79"/>
      <c r="AJ175" s="79"/>
      <c r="AK175" s="79"/>
      <c r="AL175" s="79"/>
      <c r="AM175" s="79"/>
      <c r="AN175" s="79"/>
      <c r="AO175" s="78"/>
      <c r="AP175" s="78"/>
      <c r="AQ175" s="80"/>
      <c r="AR175" s="80"/>
      <c r="AS175" s="80"/>
      <c r="AT175" s="80"/>
      <c r="AU175" s="80"/>
      <c r="AV175" s="80"/>
      <c r="AW175" s="80"/>
      <c r="AX175" s="80"/>
      <c r="AY175" s="80"/>
      <c r="AZ175" s="80"/>
      <c r="BA175" s="80"/>
      <c r="BB175" s="80"/>
      <c r="BC175" s="80"/>
      <c r="BD175" s="78"/>
      <c r="BE175" s="78"/>
      <c r="BF175" s="37"/>
      <c r="BG175" s="37"/>
      <c r="BH175" s="37"/>
      <c r="BI175" s="37"/>
      <c r="BJ175" s="37"/>
      <c r="BK175" s="37"/>
      <c r="BL175" s="37"/>
      <c r="BM175" s="37"/>
      <c r="BN175" s="37"/>
      <c r="BO175" s="37"/>
      <c r="BP175" s="37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42"/>
      <c r="CG175" s="42"/>
      <c r="CH175" s="42"/>
      <c r="CI175" s="42"/>
      <c r="CK175" s="19"/>
      <c r="CL175" s="19"/>
      <c r="CM175" s="19"/>
      <c r="CN175" s="19"/>
      <c r="CO175" s="19"/>
      <c r="CP175" s="19"/>
      <c r="CQ175" s="19"/>
      <c r="CR175" s="19"/>
      <c r="CS175" s="19"/>
      <c r="CT175" s="19"/>
      <c r="CU175" s="19"/>
      <c r="CV175" s="19"/>
      <c r="CW175" s="19"/>
      <c r="CX175" s="19"/>
      <c r="CY175" s="19"/>
      <c r="CZ175" s="19"/>
      <c r="DA175" s="19"/>
      <c r="DB175" s="110"/>
      <c r="DC175" s="52"/>
      <c r="DD175" s="19"/>
      <c r="DE175" s="19"/>
      <c r="DF175" s="19"/>
      <c r="DG175" s="19"/>
      <c r="DH175" s="19"/>
      <c r="DI175" s="19"/>
      <c r="DJ175" s="19"/>
      <c r="DK175" s="19"/>
      <c r="DL175" s="19"/>
    </row>
    <row r="176" spans="3:116" s="4" customFormat="1" ht="8.1" customHeight="1">
      <c r="C176" s="2"/>
      <c r="D176" s="2"/>
      <c r="E176" s="36"/>
      <c r="F176" s="36"/>
      <c r="G176" s="36"/>
      <c r="H176" s="36"/>
      <c r="I176" s="36"/>
      <c r="J176" s="36"/>
      <c r="K176" s="36"/>
      <c r="L176" s="88"/>
      <c r="M176" s="35"/>
      <c r="N176" s="35"/>
      <c r="O176" s="35"/>
      <c r="P176" s="35"/>
      <c r="Q176" s="35"/>
      <c r="R176" s="35"/>
      <c r="S176" s="2"/>
      <c r="T176" s="2"/>
      <c r="U176" s="70"/>
      <c r="V176" s="70"/>
      <c r="W176" s="70"/>
      <c r="X176" s="70"/>
      <c r="Y176" s="70"/>
      <c r="Z176" s="70"/>
      <c r="AA176" s="71"/>
      <c r="AB176" s="72"/>
      <c r="AC176" s="72"/>
      <c r="AD176" s="72"/>
      <c r="AE176" s="72"/>
      <c r="AF176" s="72"/>
      <c r="AG176" s="72"/>
      <c r="AH176" s="72"/>
      <c r="AI176" s="72"/>
      <c r="AJ176" s="72"/>
      <c r="AK176" s="70"/>
      <c r="AL176" s="70"/>
      <c r="AM176" s="70"/>
      <c r="AN176" s="70"/>
      <c r="AO176" s="2"/>
      <c r="AP176" s="2"/>
      <c r="AQ176" s="2"/>
      <c r="AR176" s="2"/>
      <c r="AS176" s="2"/>
      <c r="AT176" s="2"/>
      <c r="AU176" s="2"/>
      <c r="AV176" s="2"/>
      <c r="AW176" s="36"/>
      <c r="AX176" s="36"/>
      <c r="AY176" s="36"/>
      <c r="AZ176" s="36"/>
      <c r="BA176" s="36"/>
      <c r="BB176" s="36"/>
      <c r="BC176" s="36"/>
      <c r="BD176" s="36"/>
      <c r="BE176" s="36"/>
      <c r="BF176" s="36"/>
      <c r="BG176" s="36"/>
      <c r="BH176" s="36"/>
      <c r="BI176" s="36"/>
      <c r="BJ176" s="36"/>
      <c r="BK176" s="36"/>
      <c r="BL176" s="36"/>
      <c r="BM176" s="36"/>
      <c r="BN176" s="36"/>
      <c r="BO176" s="36"/>
      <c r="BP176" s="36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42"/>
      <c r="CG176" s="42"/>
      <c r="CH176" s="42"/>
      <c r="CI176" s="42"/>
      <c r="CK176" s="19"/>
      <c r="CL176" s="19"/>
      <c r="CM176" s="19"/>
      <c r="CN176" s="19"/>
      <c r="CO176" s="19"/>
      <c r="CP176" s="19"/>
      <c r="CQ176" s="19"/>
      <c r="CR176" s="19"/>
      <c r="CS176" s="19"/>
      <c r="CT176" s="19"/>
      <c r="CU176" s="19"/>
      <c r="CV176" s="19"/>
      <c r="CW176" s="19"/>
      <c r="CX176" s="19"/>
      <c r="CY176" s="19"/>
      <c r="CZ176" s="19"/>
      <c r="DA176" s="19"/>
      <c r="DB176" s="110"/>
      <c r="DC176" s="52"/>
      <c r="DD176" s="19"/>
      <c r="DE176" s="19"/>
      <c r="DF176" s="19"/>
      <c r="DG176" s="19"/>
      <c r="DH176" s="19"/>
      <c r="DI176" s="19"/>
      <c r="DJ176" s="19"/>
      <c r="DK176" s="19"/>
      <c r="DL176" s="19"/>
    </row>
    <row r="177" spans="3:116" s="4" customFormat="1" ht="8.1" customHeight="1">
      <c r="C177" s="2"/>
      <c r="D177" s="2"/>
      <c r="E177" s="36"/>
      <c r="F177" s="36"/>
      <c r="G177" s="36"/>
      <c r="H177" s="36"/>
      <c r="I177" s="36"/>
      <c r="J177" s="36"/>
      <c r="K177" s="36"/>
      <c r="L177" s="88"/>
      <c r="M177" s="35"/>
      <c r="N177" s="35"/>
      <c r="O177" s="35"/>
      <c r="P177" s="35"/>
      <c r="Q177" s="35"/>
      <c r="R177" s="35"/>
      <c r="S177" s="2"/>
      <c r="T177" s="2"/>
      <c r="U177" s="70"/>
      <c r="V177" s="70"/>
      <c r="W177" s="70"/>
      <c r="X177" s="70"/>
      <c r="Y177" s="70"/>
      <c r="Z177" s="70"/>
      <c r="AA177" s="72"/>
      <c r="AB177" s="72"/>
      <c r="AC177" s="72"/>
      <c r="AD177" s="72"/>
      <c r="AE177" s="72"/>
      <c r="AF177" s="72"/>
      <c r="AG177" s="72"/>
      <c r="AH177" s="72"/>
      <c r="AI177" s="72"/>
      <c r="AJ177" s="72"/>
      <c r="AK177" s="40"/>
      <c r="AL177" s="40"/>
      <c r="AM177" s="40"/>
      <c r="AN177" s="40"/>
      <c r="AO177" s="40"/>
      <c r="AP177" s="40"/>
      <c r="AQ177" s="40"/>
      <c r="AR177" s="2"/>
      <c r="AS177" s="2"/>
      <c r="AT177" s="2"/>
      <c r="AU177" s="2"/>
      <c r="AV177" s="2"/>
      <c r="AW177" s="36"/>
      <c r="AX177" s="36"/>
      <c r="AY177" s="36"/>
      <c r="AZ177" s="36"/>
      <c r="BA177" s="36"/>
      <c r="BB177" s="36"/>
      <c r="BC177" s="36"/>
      <c r="BD177" s="36"/>
      <c r="BE177" s="36"/>
      <c r="BF177" s="36"/>
      <c r="BG177" s="36"/>
      <c r="BH177" s="36"/>
      <c r="BI177" s="36"/>
      <c r="BJ177" s="36"/>
      <c r="BK177" s="36"/>
      <c r="BL177" s="36"/>
      <c r="BM177" s="36"/>
      <c r="BN177" s="36"/>
      <c r="BO177" s="36"/>
      <c r="BP177" s="36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42"/>
      <c r="CG177" s="42"/>
      <c r="CH177" s="42"/>
      <c r="CI177" s="42"/>
      <c r="CK177" s="19"/>
      <c r="CL177" s="19"/>
      <c r="CM177" s="19"/>
      <c r="CN177" s="19"/>
      <c r="CO177" s="19"/>
      <c r="CP177" s="19"/>
      <c r="CQ177" s="19"/>
      <c r="CR177" s="19"/>
      <c r="CS177" s="19"/>
      <c r="CT177" s="19"/>
      <c r="CU177" s="19"/>
      <c r="CV177" s="19"/>
      <c r="CW177" s="19"/>
      <c r="CX177" s="19"/>
      <c r="CY177" s="19"/>
      <c r="CZ177" s="19"/>
      <c r="DA177" s="19"/>
      <c r="DB177" s="110"/>
      <c r="DC177" s="52"/>
      <c r="DD177" s="19"/>
      <c r="DE177" s="19"/>
      <c r="DF177" s="19"/>
      <c r="DG177" s="19"/>
      <c r="DH177" s="19"/>
      <c r="DI177" s="19"/>
      <c r="DJ177" s="19"/>
      <c r="DK177" s="19"/>
      <c r="DL177" s="19"/>
    </row>
    <row r="178" spans="3:116" s="4" customFormat="1" ht="8.1" customHeight="1">
      <c r="C178" s="2"/>
      <c r="D178" s="2"/>
      <c r="E178" s="36"/>
      <c r="F178" s="36"/>
      <c r="G178" s="36"/>
      <c r="H178" s="36"/>
      <c r="I178" s="36"/>
      <c r="J178" s="36"/>
      <c r="K178" s="36"/>
      <c r="L178" s="88"/>
      <c r="M178" s="35"/>
      <c r="N178" s="35"/>
      <c r="O178" s="35"/>
      <c r="P178" s="35"/>
      <c r="Q178" s="35"/>
      <c r="R178" s="35"/>
      <c r="S178" s="2"/>
      <c r="T178" s="2"/>
      <c r="U178" s="31"/>
      <c r="V178" s="33"/>
      <c r="W178" s="33"/>
      <c r="X178" s="33"/>
      <c r="Y178" s="33"/>
      <c r="Z178" s="33"/>
      <c r="AA178" s="75"/>
      <c r="AB178" s="75"/>
      <c r="AC178" s="75"/>
      <c r="AD178" s="75"/>
      <c r="AE178" s="75"/>
      <c r="AF178" s="75"/>
      <c r="AG178" s="75"/>
      <c r="AH178" s="75"/>
      <c r="AI178" s="75"/>
      <c r="AJ178" s="75"/>
      <c r="AK178" s="75"/>
      <c r="AL178" s="75"/>
      <c r="AM178" s="75"/>
      <c r="AN178" s="75"/>
      <c r="AO178" s="75"/>
      <c r="AP178" s="75"/>
      <c r="AQ178" s="75"/>
      <c r="AR178" s="75"/>
      <c r="AS178" s="75"/>
      <c r="AT178" s="75"/>
      <c r="AU178" s="75"/>
      <c r="AV178" s="2"/>
      <c r="AW178" s="31"/>
      <c r="AX178" s="33"/>
      <c r="AY178" s="33"/>
      <c r="AZ178" s="33"/>
      <c r="BA178" s="33"/>
      <c r="BB178" s="33"/>
      <c r="BC178" s="33"/>
      <c r="BD178" s="33"/>
      <c r="BE178" s="75"/>
      <c r="BF178" s="75"/>
      <c r="BG178" s="75"/>
      <c r="BH178" s="75"/>
      <c r="BI178" s="75"/>
      <c r="BJ178" s="75"/>
      <c r="BK178" s="75"/>
      <c r="BL178" s="75"/>
      <c r="BM178" s="75"/>
      <c r="BN178" s="75"/>
      <c r="BO178" s="75"/>
      <c r="BP178" s="75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3"/>
      <c r="CC178" s="3"/>
      <c r="CD178" s="3"/>
      <c r="CE178" s="3"/>
      <c r="CF178" s="42"/>
      <c r="CG178" s="42"/>
      <c r="CH178" s="42"/>
      <c r="CI178" s="42"/>
      <c r="CK178" s="19"/>
      <c r="CL178" s="19"/>
      <c r="CM178" s="19"/>
      <c r="CN178" s="19"/>
      <c r="CO178" s="19"/>
      <c r="CP178" s="19"/>
      <c r="CQ178" s="19"/>
      <c r="CR178" s="19"/>
      <c r="CS178" s="19"/>
      <c r="CT178" s="19"/>
      <c r="CU178" s="19"/>
      <c r="CV178" s="19"/>
      <c r="CW178" s="19"/>
      <c r="CX178" s="19"/>
      <c r="CY178" s="19"/>
      <c r="CZ178" s="19"/>
      <c r="DA178" s="19"/>
      <c r="DB178" s="110"/>
      <c r="DC178" s="52"/>
      <c r="DD178" s="19"/>
      <c r="DE178" s="19"/>
      <c r="DF178" s="19"/>
      <c r="DG178" s="19"/>
      <c r="DH178" s="19"/>
      <c r="DI178" s="19"/>
      <c r="DJ178" s="19"/>
      <c r="DK178" s="19"/>
      <c r="DL178" s="19"/>
    </row>
    <row r="179" spans="3:116" s="4" customFormat="1" ht="8.1" customHeight="1">
      <c r="C179" s="2"/>
      <c r="D179" s="2"/>
      <c r="E179" s="36"/>
      <c r="F179" s="36"/>
      <c r="G179" s="36"/>
      <c r="H179" s="36"/>
      <c r="I179" s="36"/>
      <c r="J179" s="36"/>
      <c r="K179" s="36"/>
      <c r="L179" s="88"/>
      <c r="M179" s="35"/>
      <c r="N179" s="35"/>
      <c r="O179" s="35"/>
      <c r="P179" s="35"/>
      <c r="Q179" s="35"/>
      <c r="R179" s="35"/>
      <c r="S179" s="2"/>
      <c r="T179" s="2"/>
      <c r="U179" s="33"/>
      <c r="V179" s="33"/>
      <c r="W179" s="33"/>
      <c r="X179" s="33"/>
      <c r="Y179" s="33"/>
      <c r="Z179" s="33"/>
      <c r="AA179" s="38"/>
      <c r="AB179" s="38"/>
      <c r="AC179" s="38"/>
      <c r="AD179" s="38"/>
      <c r="AE179" s="38"/>
      <c r="AF179" s="38"/>
      <c r="AG179" s="38"/>
      <c r="AH179" s="38"/>
      <c r="AI179" s="38"/>
      <c r="AJ179" s="38"/>
      <c r="AK179" s="38"/>
      <c r="AL179" s="38"/>
      <c r="AM179" s="38"/>
      <c r="AN179" s="38"/>
      <c r="AO179" s="38"/>
      <c r="AP179" s="38"/>
      <c r="AQ179" s="38"/>
      <c r="AR179" s="38"/>
      <c r="AS179" s="38"/>
      <c r="AT179" s="38"/>
      <c r="AU179" s="38"/>
      <c r="AV179" s="2"/>
      <c r="AW179" s="33"/>
      <c r="AX179" s="33"/>
      <c r="AY179" s="33"/>
      <c r="AZ179" s="33"/>
      <c r="BA179" s="33"/>
      <c r="BB179" s="33"/>
      <c r="BC179" s="33"/>
      <c r="BD179" s="33"/>
      <c r="BE179" s="38"/>
      <c r="BF179" s="38"/>
      <c r="BG179" s="38"/>
      <c r="BH179" s="38"/>
      <c r="BI179" s="38"/>
      <c r="BJ179" s="38"/>
      <c r="BK179" s="38"/>
      <c r="BL179" s="38"/>
      <c r="BM179" s="38"/>
      <c r="BN179" s="38"/>
      <c r="BO179" s="38"/>
      <c r="BP179" s="38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3"/>
      <c r="CC179" s="3"/>
      <c r="CD179" s="3"/>
      <c r="CE179" s="3"/>
      <c r="CF179" s="42"/>
      <c r="CG179" s="42"/>
      <c r="CH179" s="42"/>
      <c r="CI179" s="42"/>
      <c r="CK179" s="19"/>
      <c r="CL179" s="19"/>
      <c r="CM179" s="19"/>
      <c r="CN179" s="19"/>
      <c r="CO179" s="19"/>
      <c r="CP179" s="19"/>
      <c r="CQ179" s="19"/>
      <c r="CR179" s="19"/>
      <c r="CS179" s="19"/>
      <c r="CT179" s="19"/>
      <c r="CU179" s="19"/>
      <c r="CV179" s="19"/>
      <c r="CW179" s="19"/>
      <c r="CX179" s="19"/>
      <c r="CY179" s="19"/>
      <c r="CZ179" s="19"/>
      <c r="DA179" s="19"/>
      <c r="DB179" s="110"/>
      <c r="DC179" s="52"/>
      <c r="DD179" s="19"/>
      <c r="DE179" s="19"/>
      <c r="DF179" s="19"/>
      <c r="DG179" s="19"/>
      <c r="DH179" s="19"/>
      <c r="DI179" s="19"/>
      <c r="DJ179" s="19"/>
      <c r="DK179" s="19"/>
      <c r="DL179" s="19"/>
    </row>
    <row r="180" spans="3:116" s="4" customFormat="1" ht="8.1" customHeight="1">
      <c r="C180" s="2"/>
      <c r="D180" s="2"/>
      <c r="E180" s="36"/>
      <c r="F180" s="36"/>
      <c r="G180" s="36"/>
      <c r="H180" s="36"/>
      <c r="I180" s="36"/>
      <c r="J180" s="36"/>
      <c r="K180" s="36"/>
      <c r="L180" s="88"/>
      <c r="M180" s="35"/>
      <c r="N180" s="35"/>
      <c r="O180" s="35"/>
      <c r="P180" s="35"/>
      <c r="Q180" s="35"/>
      <c r="R180" s="35"/>
      <c r="S180" s="2"/>
      <c r="T180" s="2"/>
      <c r="U180" s="33"/>
      <c r="V180" s="33"/>
      <c r="W180" s="33"/>
      <c r="X180" s="33"/>
      <c r="Y180" s="33"/>
      <c r="Z180" s="33"/>
      <c r="AA180" s="38"/>
      <c r="AB180" s="38"/>
      <c r="AC180" s="38"/>
      <c r="AD180" s="38"/>
      <c r="AE180" s="38"/>
      <c r="AF180" s="38"/>
      <c r="AG180" s="38"/>
      <c r="AH180" s="38"/>
      <c r="AI180" s="38"/>
      <c r="AJ180" s="38"/>
      <c r="AK180" s="38"/>
      <c r="AL180" s="38"/>
      <c r="AM180" s="38"/>
      <c r="AN180" s="38"/>
      <c r="AO180" s="38"/>
      <c r="AP180" s="38"/>
      <c r="AQ180" s="38"/>
      <c r="AR180" s="38"/>
      <c r="AS180" s="38"/>
      <c r="AT180" s="38"/>
      <c r="AU180" s="38"/>
      <c r="AV180" s="2"/>
      <c r="AW180" s="33"/>
      <c r="AX180" s="33"/>
      <c r="AY180" s="33"/>
      <c r="AZ180" s="33"/>
      <c r="BA180" s="33"/>
      <c r="BB180" s="33"/>
      <c r="BC180" s="33"/>
      <c r="BD180" s="33"/>
      <c r="BE180" s="38"/>
      <c r="BF180" s="38"/>
      <c r="BG180" s="38"/>
      <c r="BH180" s="38"/>
      <c r="BI180" s="38"/>
      <c r="BJ180" s="38"/>
      <c r="BK180" s="38"/>
      <c r="BL180" s="38"/>
      <c r="BM180" s="38"/>
      <c r="BN180" s="38"/>
      <c r="BO180" s="38"/>
      <c r="BP180" s="38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3"/>
      <c r="CC180" s="3"/>
      <c r="CD180" s="3"/>
      <c r="CE180" s="3"/>
      <c r="CF180" s="42"/>
      <c r="CG180" s="42"/>
      <c r="CH180" s="42"/>
      <c r="CI180" s="42"/>
      <c r="CK180" s="19"/>
      <c r="CL180" s="19"/>
      <c r="CM180" s="19"/>
      <c r="CN180" s="19"/>
      <c r="CO180" s="19"/>
      <c r="CP180" s="19"/>
      <c r="CQ180" s="19"/>
      <c r="CR180" s="19"/>
      <c r="CS180" s="19"/>
      <c r="CT180" s="19"/>
      <c r="CU180" s="19"/>
      <c r="CV180" s="19"/>
      <c r="CW180" s="19"/>
      <c r="CX180" s="19"/>
      <c r="CY180" s="19"/>
      <c r="CZ180" s="19"/>
      <c r="DA180" s="19"/>
      <c r="DB180" s="110"/>
      <c r="DC180" s="52"/>
      <c r="DD180" s="19"/>
      <c r="DE180" s="19"/>
      <c r="DF180" s="19"/>
      <c r="DG180" s="19"/>
      <c r="DH180" s="19"/>
      <c r="DI180" s="19"/>
      <c r="DJ180" s="19"/>
      <c r="DK180" s="19"/>
      <c r="DL180" s="19"/>
    </row>
    <row r="181" spans="3:116" s="4" customFormat="1" ht="8.1" customHeight="1">
      <c r="C181" s="2"/>
      <c r="D181" s="2"/>
      <c r="E181" s="2"/>
      <c r="F181" s="88"/>
      <c r="G181" s="88"/>
      <c r="H181" s="88"/>
      <c r="I181" s="88"/>
      <c r="J181" s="88"/>
      <c r="K181" s="88"/>
      <c r="L181" s="2"/>
      <c r="M181" s="2"/>
      <c r="N181" s="2"/>
      <c r="O181" s="2"/>
      <c r="P181" s="2"/>
      <c r="Q181" s="88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42"/>
      <c r="CG181" s="42"/>
      <c r="CH181" s="42"/>
      <c r="CI181" s="42"/>
      <c r="CK181" s="19"/>
      <c r="CL181" s="19"/>
      <c r="CM181" s="19"/>
      <c r="CN181" s="19"/>
      <c r="CO181" s="19"/>
      <c r="CP181" s="19"/>
      <c r="CQ181" s="19"/>
      <c r="CR181" s="19"/>
      <c r="CS181" s="19"/>
      <c r="CT181" s="19"/>
      <c r="CU181" s="19"/>
      <c r="CV181" s="19"/>
      <c r="CW181" s="19"/>
      <c r="CX181" s="19"/>
      <c r="CY181" s="19"/>
      <c r="CZ181" s="19"/>
      <c r="DA181" s="19"/>
      <c r="DB181" s="110"/>
      <c r="DC181" s="52"/>
      <c r="DD181" s="19"/>
      <c r="DE181" s="19"/>
      <c r="DF181" s="19"/>
      <c r="DG181" s="19"/>
      <c r="DH181" s="19"/>
      <c r="DI181" s="19"/>
      <c r="DJ181" s="19"/>
      <c r="DK181" s="19"/>
      <c r="DL181" s="19"/>
    </row>
    <row r="182" spans="3:116" s="4" customFormat="1" ht="8.1" customHeight="1">
      <c r="C182" s="2"/>
      <c r="D182" s="2"/>
      <c r="E182" s="2"/>
      <c r="F182" s="88"/>
      <c r="G182" s="88"/>
      <c r="H182" s="88"/>
      <c r="I182" s="88"/>
      <c r="J182" s="88"/>
      <c r="K182" s="88"/>
      <c r="L182" s="2"/>
      <c r="M182" s="2"/>
      <c r="N182" s="2"/>
      <c r="O182" s="2"/>
      <c r="P182" s="2"/>
      <c r="Q182" s="88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42"/>
      <c r="CG182" s="42"/>
      <c r="CH182" s="42"/>
      <c r="CI182" s="42"/>
      <c r="CK182" s="19"/>
      <c r="CL182" s="19"/>
      <c r="CM182" s="19"/>
      <c r="CN182" s="19"/>
      <c r="CO182" s="19"/>
      <c r="CP182" s="19"/>
      <c r="CQ182" s="19"/>
      <c r="CR182" s="19"/>
      <c r="CS182" s="19"/>
      <c r="CT182" s="19"/>
      <c r="CU182" s="19"/>
      <c r="CV182" s="19"/>
      <c r="CW182" s="19"/>
      <c r="CX182" s="19"/>
      <c r="CY182" s="19"/>
      <c r="CZ182" s="19"/>
      <c r="DA182" s="19"/>
      <c r="DB182" s="110"/>
      <c r="DC182" s="52"/>
      <c r="DD182" s="19"/>
      <c r="DE182" s="19"/>
      <c r="DF182" s="19"/>
      <c r="DG182" s="19"/>
      <c r="DH182" s="19"/>
      <c r="DI182" s="19"/>
      <c r="DJ182" s="19"/>
      <c r="DK182" s="19"/>
      <c r="DL182" s="19"/>
    </row>
    <row r="183" spans="3:116" s="4" customFormat="1" ht="8.1" customHeight="1">
      <c r="C183" s="2"/>
      <c r="D183" s="2"/>
      <c r="E183" s="36"/>
      <c r="F183" s="36"/>
      <c r="G183" s="36"/>
      <c r="H183" s="36"/>
      <c r="I183" s="36"/>
      <c r="J183" s="36"/>
      <c r="K183" s="36"/>
      <c r="L183" s="88"/>
      <c r="M183" s="12"/>
      <c r="N183" s="12"/>
      <c r="O183" s="12"/>
      <c r="P183" s="12"/>
      <c r="Q183" s="12"/>
      <c r="R183" s="1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42"/>
      <c r="CG183" s="42"/>
      <c r="CH183" s="42"/>
      <c r="CI183" s="42"/>
      <c r="CK183" s="19"/>
      <c r="CL183" s="19"/>
      <c r="CM183" s="19"/>
      <c r="CN183" s="19"/>
      <c r="CO183" s="19"/>
      <c r="CP183" s="19"/>
      <c r="CQ183" s="19"/>
      <c r="CR183" s="19"/>
      <c r="CS183" s="19"/>
      <c r="CT183" s="19"/>
      <c r="CU183" s="19"/>
      <c r="CV183" s="19"/>
      <c r="CW183" s="19"/>
      <c r="CX183" s="19"/>
      <c r="CY183" s="19"/>
      <c r="CZ183" s="19"/>
      <c r="DA183" s="19"/>
      <c r="DB183" s="110"/>
      <c r="DC183" s="52"/>
      <c r="DD183" s="19"/>
      <c r="DE183" s="19"/>
      <c r="DF183" s="19"/>
      <c r="DG183" s="19"/>
      <c r="DH183" s="19"/>
      <c r="DI183" s="19"/>
      <c r="DJ183" s="19"/>
      <c r="DK183" s="19"/>
      <c r="DL183" s="19"/>
    </row>
    <row r="184" spans="3:116" s="4" customFormat="1" ht="8.1" customHeight="1">
      <c r="C184" s="2"/>
      <c r="D184" s="2"/>
      <c r="E184" s="36"/>
      <c r="F184" s="36"/>
      <c r="G184" s="36"/>
      <c r="H184" s="36"/>
      <c r="I184" s="36"/>
      <c r="J184" s="36"/>
      <c r="K184" s="36"/>
      <c r="L184" s="88"/>
      <c r="M184" s="12"/>
      <c r="N184" s="12"/>
      <c r="O184" s="12"/>
      <c r="P184" s="12"/>
      <c r="Q184" s="12"/>
      <c r="R184" s="1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42"/>
      <c r="CG184" s="42"/>
      <c r="CH184" s="42"/>
      <c r="CI184" s="42"/>
      <c r="CK184" s="19"/>
      <c r="CL184" s="19"/>
      <c r="CM184" s="19"/>
      <c r="CN184" s="19"/>
      <c r="CO184" s="19"/>
      <c r="CP184" s="19"/>
      <c r="CQ184" s="19"/>
      <c r="CR184" s="19"/>
      <c r="CS184" s="19"/>
      <c r="CT184" s="19"/>
      <c r="CU184" s="19"/>
      <c r="CV184" s="19"/>
      <c r="CW184" s="19"/>
      <c r="CX184" s="19"/>
      <c r="CY184" s="19"/>
      <c r="CZ184" s="19"/>
      <c r="DA184" s="19"/>
      <c r="DB184" s="110"/>
      <c r="DC184" s="52"/>
      <c r="DD184" s="19"/>
      <c r="DE184" s="19"/>
      <c r="DF184" s="19"/>
      <c r="DG184" s="19"/>
      <c r="DH184" s="19"/>
      <c r="DI184" s="19"/>
      <c r="DJ184" s="19"/>
      <c r="DK184" s="19"/>
      <c r="DL184" s="19"/>
    </row>
    <row r="185" spans="3:116" s="4" customFormat="1" ht="8.1" customHeight="1">
      <c r="C185" s="2"/>
      <c r="D185" s="2"/>
      <c r="E185" s="36"/>
      <c r="F185" s="36"/>
      <c r="G185" s="36"/>
      <c r="H185" s="36"/>
      <c r="I185" s="36"/>
      <c r="J185" s="36"/>
      <c r="K185" s="36"/>
      <c r="L185" s="88"/>
      <c r="M185" s="12"/>
      <c r="N185" s="12"/>
      <c r="O185" s="12"/>
      <c r="P185" s="12"/>
      <c r="Q185" s="12"/>
      <c r="R185" s="1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42"/>
      <c r="CG185" s="42"/>
      <c r="CH185" s="42"/>
      <c r="CI185" s="42"/>
      <c r="CK185" s="19"/>
      <c r="CL185" s="19"/>
      <c r="CM185" s="19"/>
      <c r="CN185" s="19"/>
      <c r="CO185" s="19"/>
      <c r="CP185" s="19"/>
      <c r="CQ185" s="19"/>
      <c r="CR185" s="19"/>
      <c r="CS185" s="19"/>
      <c r="CT185" s="19"/>
      <c r="CU185" s="19"/>
      <c r="CV185" s="19"/>
      <c r="CW185" s="19"/>
      <c r="CX185" s="19"/>
      <c r="CY185" s="19"/>
      <c r="CZ185" s="19"/>
      <c r="DA185" s="19"/>
      <c r="DB185" s="110"/>
      <c r="DC185" s="52"/>
      <c r="DD185" s="19"/>
      <c r="DE185" s="19"/>
      <c r="DF185" s="19"/>
      <c r="DG185" s="19"/>
      <c r="DH185" s="19"/>
      <c r="DI185" s="19"/>
      <c r="DJ185" s="19"/>
      <c r="DK185" s="19"/>
      <c r="DL185" s="19"/>
    </row>
    <row r="186" spans="3:116" s="4" customFormat="1" ht="8.1" customHeight="1">
      <c r="C186" s="2"/>
      <c r="D186" s="2"/>
      <c r="E186" s="36"/>
      <c r="F186" s="36"/>
      <c r="G186" s="36"/>
      <c r="H186" s="36"/>
      <c r="I186" s="36"/>
      <c r="J186" s="36"/>
      <c r="K186" s="36"/>
      <c r="L186" s="88"/>
      <c r="M186" s="12"/>
      <c r="N186" s="12"/>
      <c r="O186" s="12"/>
      <c r="P186" s="12"/>
      <c r="Q186" s="12"/>
      <c r="R186" s="1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42"/>
      <c r="CG186" s="42"/>
      <c r="CH186" s="42"/>
      <c r="CI186" s="42"/>
      <c r="CK186" s="19"/>
      <c r="CL186" s="19"/>
      <c r="CM186" s="19"/>
      <c r="CN186" s="19"/>
      <c r="CO186" s="19"/>
      <c r="CP186" s="19"/>
      <c r="CQ186" s="19"/>
      <c r="CR186" s="19"/>
      <c r="CS186" s="19"/>
      <c r="CT186" s="19"/>
      <c r="CU186" s="19"/>
      <c r="CV186" s="19"/>
      <c r="CW186" s="19"/>
      <c r="CX186" s="19"/>
      <c r="CY186" s="19"/>
      <c r="CZ186" s="19"/>
      <c r="DA186" s="19"/>
      <c r="DB186" s="110"/>
      <c r="DC186" s="52"/>
      <c r="DD186" s="19"/>
      <c r="DE186" s="19"/>
      <c r="DF186" s="19"/>
      <c r="DG186" s="19"/>
      <c r="DH186" s="19"/>
      <c r="DI186" s="19"/>
      <c r="DJ186" s="19"/>
      <c r="DK186" s="19"/>
      <c r="DL186" s="19"/>
    </row>
    <row r="187" spans="3:116" s="4" customFormat="1" ht="8.1" customHeight="1">
      <c r="C187" s="2"/>
      <c r="D187" s="2"/>
      <c r="E187" s="36"/>
      <c r="F187" s="36"/>
      <c r="G187" s="36"/>
      <c r="H187" s="36"/>
      <c r="I187" s="36"/>
      <c r="J187" s="36"/>
      <c r="K187" s="36"/>
      <c r="L187" s="88"/>
      <c r="M187" s="12"/>
      <c r="N187" s="12"/>
      <c r="O187" s="12"/>
      <c r="P187" s="12"/>
      <c r="Q187" s="12"/>
      <c r="R187" s="1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42"/>
      <c r="CG187" s="42"/>
      <c r="CH187" s="42"/>
      <c r="CI187" s="42"/>
      <c r="CK187" s="19"/>
      <c r="CL187" s="19"/>
      <c r="CM187" s="19"/>
      <c r="CN187" s="19"/>
      <c r="CO187" s="19"/>
      <c r="CP187" s="19"/>
      <c r="CQ187" s="19"/>
      <c r="CR187" s="19"/>
      <c r="CS187" s="19"/>
      <c r="CT187" s="19"/>
      <c r="CU187" s="19"/>
      <c r="CV187" s="19"/>
      <c r="CW187" s="19"/>
      <c r="CX187" s="19"/>
      <c r="CY187" s="19"/>
      <c r="CZ187" s="19"/>
      <c r="DA187" s="19"/>
      <c r="DB187" s="110"/>
      <c r="DC187" s="52"/>
      <c r="DD187" s="19"/>
      <c r="DE187" s="19"/>
      <c r="DF187" s="19"/>
      <c r="DG187" s="19"/>
      <c r="DH187" s="19"/>
      <c r="DI187" s="19"/>
      <c r="DJ187" s="19"/>
      <c r="DK187" s="19"/>
      <c r="DL187" s="19"/>
    </row>
    <row r="188" spans="3:116" s="4" customFormat="1" ht="8.1" customHeight="1">
      <c r="C188" s="2"/>
      <c r="D188" s="2"/>
      <c r="E188" s="36"/>
      <c r="F188" s="36"/>
      <c r="G188" s="36"/>
      <c r="H188" s="36"/>
      <c r="I188" s="36"/>
      <c r="J188" s="36"/>
      <c r="K188" s="36"/>
      <c r="L188" s="88"/>
      <c r="M188" s="12"/>
      <c r="N188" s="12"/>
      <c r="O188" s="12"/>
      <c r="P188" s="12"/>
      <c r="Q188" s="12"/>
      <c r="R188" s="1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42"/>
      <c r="CG188" s="42"/>
      <c r="CH188" s="42"/>
      <c r="CI188" s="42"/>
      <c r="CK188" s="19"/>
      <c r="CL188" s="19"/>
      <c r="CM188" s="19"/>
      <c r="CN188" s="19"/>
      <c r="CO188" s="19"/>
      <c r="CP188" s="19"/>
      <c r="CQ188" s="19"/>
      <c r="CR188" s="19"/>
      <c r="CS188" s="19"/>
      <c r="CT188" s="19"/>
      <c r="CU188" s="19"/>
      <c r="CV188" s="19"/>
      <c r="CW188" s="19"/>
      <c r="CX188" s="19"/>
      <c r="CY188" s="19"/>
      <c r="CZ188" s="19"/>
      <c r="DA188" s="19"/>
      <c r="DB188" s="110"/>
      <c r="DC188" s="52"/>
      <c r="DD188" s="19"/>
      <c r="DE188" s="19"/>
      <c r="DF188" s="19"/>
      <c r="DG188" s="19"/>
      <c r="DH188" s="19"/>
      <c r="DI188" s="19"/>
      <c r="DJ188" s="19"/>
      <c r="DK188" s="19"/>
      <c r="DL188" s="19"/>
    </row>
    <row r="189" spans="3:116" s="4" customFormat="1" ht="8.1" customHeight="1">
      <c r="C189" s="2"/>
      <c r="D189" s="2"/>
      <c r="E189" s="36"/>
      <c r="F189" s="36"/>
      <c r="G189" s="36"/>
      <c r="H189" s="36"/>
      <c r="I189" s="36"/>
      <c r="J189" s="36"/>
      <c r="K189" s="36"/>
      <c r="L189" s="88"/>
      <c r="M189" s="12"/>
      <c r="N189" s="12"/>
      <c r="O189" s="12"/>
      <c r="P189" s="12"/>
      <c r="Q189" s="12"/>
      <c r="R189" s="1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42"/>
      <c r="CG189" s="42"/>
      <c r="CH189" s="42"/>
      <c r="CI189" s="42"/>
      <c r="CK189" s="19"/>
      <c r="CL189" s="19"/>
      <c r="CM189" s="19"/>
      <c r="CN189" s="19"/>
      <c r="CO189" s="19"/>
      <c r="CP189" s="19"/>
      <c r="CQ189" s="19"/>
      <c r="CR189" s="19"/>
      <c r="CS189" s="19"/>
      <c r="CT189" s="19"/>
      <c r="CU189" s="19"/>
      <c r="CV189" s="19"/>
      <c r="CW189" s="19"/>
      <c r="CX189" s="19"/>
      <c r="CY189" s="19"/>
      <c r="CZ189" s="19"/>
      <c r="DA189" s="19"/>
      <c r="DB189" s="110"/>
      <c r="DC189" s="52"/>
      <c r="DD189" s="19"/>
      <c r="DE189" s="19"/>
      <c r="DF189" s="19"/>
      <c r="DG189" s="19"/>
      <c r="DH189" s="19"/>
      <c r="DI189" s="19"/>
      <c r="DJ189" s="19"/>
      <c r="DK189" s="19"/>
      <c r="DL189" s="19"/>
    </row>
    <row r="190" spans="3:116" s="4" customFormat="1" ht="8.1" customHeight="1">
      <c r="C190" s="2"/>
      <c r="D190" s="2"/>
      <c r="E190" s="36"/>
      <c r="F190" s="36"/>
      <c r="G190" s="36"/>
      <c r="H190" s="36"/>
      <c r="I190" s="36"/>
      <c r="J190" s="36"/>
      <c r="K190" s="36"/>
      <c r="L190" s="88"/>
      <c r="M190" s="12"/>
      <c r="N190" s="12"/>
      <c r="O190" s="12"/>
      <c r="P190" s="12"/>
      <c r="Q190" s="12"/>
      <c r="R190" s="1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42"/>
      <c r="CG190" s="42"/>
      <c r="CH190" s="42"/>
      <c r="CI190" s="42"/>
      <c r="CK190" s="19"/>
      <c r="CL190" s="19"/>
      <c r="CM190" s="19"/>
      <c r="CN190" s="19"/>
      <c r="CO190" s="19"/>
      <c r="CP190" s="19"/>
      <c r="CQ190" s="19"/>
      <c r="CR190" s="19"/>
      <c r="CS190" s="19"/>
      <c r="CT190" s="19"/>
      <c r="CU190" s="19"/>
      <c r="CV190" s="19"/>
      <c r="CW190" s="19"/>
      <c r="CX190" s="19"/>
      <c r="CY190" s="19"/>
      <c r="CZ190" s="19"/>
      <c r="DA190" s="19"/>
      <c r="DB190" s="110"/>
      <c r="DC190" s="52"/>
      <c r="DD190" s="19"/>
      <c r="DE190" s="19"/>
      <c r="DF190" s="19"/>
      <c r="DG190" s="19"/>
      <c r="DH190" s="19"/>
      <c r="DI190" s="19"/>
      <c r="DJ190" s="19"/>
      <c r="DK190" s="19"/>
      <c r="DL190" s="19"/>
    </row>
    <row r="191" spans="3:116" s="4" customFormat="1" ht="8.1" customHeight="1">
      <c r="C191" s="2"/>
      <c r="D191" s="2"/>
      <c r="E191" s="36"/>
      <c r="F191" s="36"/>
      <c r="G191" s="36"/>
      <c r="H191" s="36"/>
      <c r="I191" s="36"/>
      <c r="J191" s="36"/>
      <c r="K191" s="36"/>
      <c r="L191" s="88"/>
      <c r="M191" s="12"/>
      <c r="N191" s="12"/>
      <c r="O191" s="12"/>
      <c r="P191" s="12"/>
      <c r="Q191" s="12"/>
      <c r="R191" s="1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42"/>
      <c r="CG191" s="42"/>
      <c r="CH191" s="42"/>
      <c r="CI191" s="42"/>
      <c r="CK191" s="19"/>
      <c r="CL191" s="19"/>
      <c r="CM191" s="19"/>
      <c r="CN191" s="19"/>
      <c r="CO191" s="19"/>
      <c r="CP191" s="19"/>
      <c r="CQ191" s="19"/>
      <c r="CR191" s="19"/>
      <c r="CS191" s="19"/>
      <c r="CT191" s="19"/>
      <c r="CU191" s="19"/>
      <c r="CV191" s="19"/>
      <c r="CW191" s="19"/>
      <c r="CX191" s="19"/>
      <c r="CY191" s="19"/>
      <c r="CZ191" s="19"/>
      <c r="DA191" s="19"/>
      <c r="DB191" s="110"/>
      <c r="DC191" s="52"/>
      <c r="DD191" s="19"/>
      <c r="DE191" s="19"/>
      <c r="DF191" s="19"/>
      <c r="DG191" s="19"/>
      <c r="DH191" s="19"/>
      <c r="DI191" s="19"/>
      <c r="DJ191" s="19"/>
      <c r="DK191" s="19"/>
      <c r="DL191" s="19"/>
    </row>
    <row r="192" spans="3:116" s="4" customFormat="1" ht="8.1" customHeight="1">
      <c r="C192" s="2"/>
      <c r="D192" s="2"/>
      <c r="E192" s="36"/>
      <c r="F192" s="36"/>
      <c r="G192" s="36"/>
      <c r="H192" s="36"/>
      <c r="I192" s="36"/>
      <c r="J192" s="36"/>
      <c r="K192" s="36"/>
      <c r="L192" s="88"/>
      <c r="M192" s="12"/>
      <c r="N192" s="12"/>
      <c r="O192" s="12"/>
      <c r="P192" s="12"/>
      <c r="Q192" s="12"/>
      <c r="R192" s="1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42"/>
      <c r="CG192" s="42"/>
      <c r="CH192" s="42"/>
      <c r="CI192" s="42"/>
      <c r="CK192" s="19"/>
      <c r="CL192" s="19"/>
      <c r="CM192" s="19"/>
      <c r="CN192" s="19"/>
      <c r="CO192" s="19"/>
      <c r="CP192" s="19"/>
      <c r="CQ192" s="19"/>
      <c r="CR192" s="19"/>
      <c r="CS192" s="19"/>
      <c r="CT192" s="19"/>
      <c r="CU192" s="19"/>
      <c r="CV192" s="19"/>
      <c r="CW192" s="19"/>
      <c r="CX192" s="19"/>
      <c r="CY192" s="19"/>
      <c r="CZ192" s="19"/>
      <c r="DA192" s="19"/>
      <c r="DB192" s="110"/>
      <c r="DC192" s="52"/>
      <c r="DD192" s="19"/>
      <c r="DE192" s="19"/>
      <c r="DF192" s="19"/>
      <c r="DG192" s="19"/>
      <c r="DH192" s="19"/>
      <c r="DI192" s="19"/>
      <c r="DJ192" s="19"/>
      <c r="DK192" s="19"/>
      <c r="DL192" s="19"/>
    </row>
    <row r="193" spans="3:116" s="4" customFormat="1" ht="8.1" customHeight="1">
      <c r="C193" s="2"/>
      <c r="D193" s="2"/>
      <c r="E193" s="2"/>
      <c r="F193" s="88"/>
      <c r="G193" s="88"/>
      <c r="H193" s="88"/>
      <c r="I193" s="88"/>
      <c r="J193" s="88"/>
      <c r="K193" s="88"/>
      <c r="L193" s="2"/>
      <c r="M193" s="2"/>
      <c r="N193" s="2"/>
      <c r="O193" s="73"/>
      <c r="P193" s="74"/>
      <c r="Q193" s="74"/>
      <c r="R193" s="74"/>
      <c r="S193" s="74"/>
      <c r="T193" s="74"/>
      <c r="U193" s="74"/>
      <c r="V193" s="74"/>
      <c r="W193" s="74"/>
      <c r="X193" s="74"/>
      <c r="Y193" s="74"/>
      <c r="Z193" s="74"/>
      <c r="AA193" s="74"/>
      <c r="AB193" s="74"/>
      <c r="AC193" s="74"/>
      <c r="AD193" s="2"/>
      <c r="AE193" s="2"/>
      <c r="AF193" s="2"/>
      <c r="AG193" s="10"/>
      <c r="AH193" s="10"/>
      <c r="AI193" s="10"/>
      <c r="AJ193" s="10"/>
      <c r="AK193" s="10"/>
      <c r="AL193" s="10"/>
      <c r="AM193" s="10"/>
      <c r="AN193" s="10"/>
      <c r="AO193" s="10"/>
      <c r="AP193" s="10"/>
      <c r="AQ193" s="10"/>
      <c r="AR193" s="10"/>
      <c r="AS193" s="10"/>
      <c r="AT193" s="10"/>
      <c r="AU193" s="10"/>
      <c r="AV193" s="10"/>
      <c r="AW193" s="10"/>
      <c r="AX193" s="10"/>
      <c r="AY193" s="10"/>
      <c r="AZ193" s="10"/>
      <c r="BA193" s="10"/>
      <c r="BB193" s="10"/>
      <c r="BC193" s="10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42"/>
      <c r="CG193" s="42"/>
      <c r="CH193" s="42"/>
      <c r="CI193" s="42"/>
      <c r="CK193" s="19"/>
      <c r="CL193" s="19"/>
      <c r="CM193" s="19"/>
      <c r="CN193" s="19"/>
      <c r="CO193" s="19"/>
      <c r="CP193" s="19"/>
      <c r="CQ193" s="19"/>
      <c r="CR193" s="19"/>
      <c r="CS193" s="19"/>
      <c r="CT193" s="19"/>
      <c r="CU193" s="19"/>
      <c r="CV193" s="19"/>
      <c r="CW193" s="19"/>
      <c r="CX193" s="19"/>
      <c r="CY193" s="19"/>
      <c r="CZ193" s="19"/>
      <c r="DA193" s="19"/>
      <c r="DB193" s="110"/>
      <c r="DC193" s="52"/>
      <c r="DD193" s="19"/>
      <c r="DE193" s="19"/>
      <c r="DF193" s="19"/>
      <c r="DG193" s="19"/>
      <c r="DH193" s="19"/>
      <c r="DI193" s="19"/>
      <c r="DJ193" s="19"/>
      <c r="DK193" s="19"/>
      <c r="DL193" s="19"/>
    </row>
    <row r="194" spans="3:116" s="4" customFormat="1" ht="8.1" customHeight="1">
      <c r="C194" s="2"/>
      <c r="D194" s="2"/>
      <c r="E194" s="2"/>
      <c r="F194" s="88"/>
      <c r="G194" s="88"/>
      <c r="H194" s="88"/>
      <c r="I194" s="88"/>
      <c r="J194" s="88"/>
      <c r="K194" s="88"/>
      <c r="L194" s="2"/>
      <c r="M194" s="2"/>
      <c r="N194" s="2"/>
      <c r="O194" s="41"/>
      <c r="P194" s="41"/>
      <c r="Q194" s="41"/>
      <c r="R194" s="41"/>
      <c r="S194" s="41"/>
      <c r="T194" s="41"/>
      <c r="U194" s="41"/>
      <c r="V194" s="41"/>
      <c r="W194" s="41"/>
      <c r="X194" s="41"/>
      <c r="Y194" s="41"/>
      <c r="Z194" s="41"/>
      <c r="AA194" s="41"/>
      <c r="AB194" s="41"/>
      <c r="AC194" s="41"/>
      <c r="AD194" s="2"/>
      <c r="AE194" s="2"/>
      <c r="AF194" s="2"/>
      <c r="AG194" s="32"/>
      <c r="AH194" s="32"/>
      <c r="AI194" s="32"/>
      <c r="AJ194" s="32"/>
      <c r="AK194" s="32"/>
      <c r="AL194" s="32"/>
      <c r="AM194" s="32"/>
      <c r="AN194" s="32"/>
      <c r="AO194" s="32"/>
      <c r="AP194" s="32"/>
      <c r="AQ194" s="32"/>
      <c r="AR194" s="32"/>
      <c r="AS194" s="32"/>
      <c r="AT194" s="32"/>
      <c r="AU194" s="32"/>
      <c r="AV194" s="32"/>
      <c r="AW194" s="32"/>
      <c r="AX194" s="32"/>
      <c r="AY194" s="32"/>
      <c r="AZ194" s="32"/>
      <c r="BA194" s="32"/>
      <c r="BB194" s="32"/>
      <c r="BC194" s="3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42"/>
      <c r="CG194" s="42"/>
      <c r="CH194" s="42"/>
      <c r="CI194" s="42"/>
      <c r="CK194" s="19"/>
      <c r="CL194" s="19"/>
      <c r="CM194" s="19"/>
      <c r="CN194" s="19"/>
      <c r="CO194" s="19"/>
      <c r="CP194" s="19"/>
      <c r="CQ194" s="19"/>
      <c r="CR194" s="19"/>
      <c r="CS194" s="19"/>
      <c r="CT194" s="19"/>
      <c r="CU194" s="19"/>
      <c r="CV194" s="19"/>
      <c r="CW194" s="19"/>
      <c r="CX194" s="19"/>
      <c r="CY194" s="19"/>
      <c r="CZ194" s="19"/>
      <c r="DA194" s="19"/>
      <c r="DB194" s="110"/>
      <c r="DC194" s="52"/>
      <c r="DD194" s="19"/>
      <c r="DE194" s="19"/>
      <c r="DF194" s="19"/>
      <c r="DG194" s="19"/>
      <c r="DH194" s="19"/>
      <c r="DI194" s="19"/>
      <c r="DJ194" s="19"/>
      <c r="DK194" s="19"/>
      <c r="DL194" s="19"/>
    </row>
    <row r="195" spans="3:116" s="4" customFormat="1" ht="8.1" customHeight="1"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41"/>
      <c r="P195" s="41"/>
      <c r="Q195" s="41"/>
      <c r="R195" s="41"/>
      <c r="S195" s="41"/>
      <c r="T195" s="41"/>
      <c r="U195" s="41"/>
      <c r="V195" s="41"/>
      <c r="W195" s="41"/>
      <c r="X195" s="41"/>
      <c r="Y195" s="41"/>
      <c r="Z195" s="41"/>
      <c r="AA195" s="41"/>
      <c r="AB195" s="41"/>
      <c r="AC195" s="41"/>
      <c r="AD195" s="2"/>
      <c r="AE195" s="2"/>
      <c r="AF195" s="2"/>
      <c r="AG195" s="32"/>
      <c r="AH195" s="32"/>
      <c r="AI195" s="32"/>
      <c r="AJ195" s="32"/>
      <c r="AK195" s="32"/>
      <c r="AL195" s="32"/>
      <c r="AM195" s="32"/>
      <c r="AN195" s="32"/>
      <c r="AO195" s="32"/>
      <c r="AP195" s="32"/>
      <c r="AQ195" s="32"/>
      <c r="AR195" s="32"/>
      <c r="AS195" s="32"/>
      <c r="AT195" s="32"/>
      <c r="AU195" s="32"/>
      <c r="AV195" s="32"/>
      <c r="AW195" s="32"/>
      <c r="AX195" s="32"/>
      <c r="AY195" s="32"/>
      <c r="AZ195" s="32"/>
      <c r="BA195" s="32"/>
      <c r="BB195" s="32"/>
      <c r="BC195" s="3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42"/>
      <c r="CG195" s="42"/>
      <c r="CH195" s="42"/>
      <c r="CI195" s="42"/>
      <c r="CK195" s="19"/>
      <c r="CL195" s="19"/>
      <c r="CM195" s="19"/>
      <c r="CN195" s="19"/>
      <c r="CO195" s="19"/>
      <c r="CP195" s="19"/>
      <c r="CQ195" s="19"/>
      <c r="CR195" s="19"/>
      <c r="CS195" s="19"/>
      <c r="CT195" s="19"/>
      <c r="CU195" s="19"/>
      <c r="CV195" s="19"/>
      <c r="CW195" s="19"/>
      <c r="CX195" s="19"/>
      <c r="CY195" s="19"/>
      <c r="CZ195" s="19"/>
      <c r="DA195" s="19"/>
      <c r="DB195" s="110"/>
      <c r="DC195" s="52"/>
      <c r="DD195" s="19"/>
      <c r="DE195" s="19"/>
      <c r="DF195" s="19"/>
      <c r="DG195" s="19"/>
      <c r="DH195" s="19"/>
      <c r="DI195" s="19"/>
      <c r="DJ195" s="19"/>
      <c r="DK195" s="19"/>
      <c r="DL195" s="19"/>
    </row>
    <row r="196" spans="3:116" s="4" customFormat="1" ht="8.1" customHeight="1">
      <c r="C196" s="2"/>
      <c r="D196" s="2"/>
      <c r="E196" s="33"/>
      <c r="F196" s="33"/>
      <c r="G196" s="33"/>
      <c r="H196" s="33"/>
      <c r="I196" s="33"/>
      <c r="J196" s="33"/>
      <c r="K196" s="33"/>
      <c r="L196" s="33"/>
      <c r="M196" s="33"/>
      <c r="N196" s="33"/>
      <c r="O196" s="33"/>
      <c r="P196" s="33"/>
      <c r="Q196" s="33"/>
      <c r="R196" s="33"/>
      <c r="S196" s="33"/>
      <c r="T196" s="33"/>
      <c r="U196" s="33"/>
      <c r="V196" s="33"/>
      <c r="W196" s="33"/>
      <c r="X196" s="33"/>
      <c r="Y196" s="33"/>
      <c r="Z196" s="33"/>
      <c r="AA196" s="33"/>
      <c r="AB196" s="33"/>
      <c r="AC196" s="33"/>
      <c r="AD196" s="3"/>
      <c r="AE196" s="3"/>
      <c r="AF196" s="3"/>
      <c r="AG196" s="33"/>
      <c r="AH196" s="33"/>
      <c r="AI196" s="33"/>
      <c r="AJ196" s="33"/>
      <c r="AK196" s="33"/>
      <c r="AL196" s="75"/>
      <c r="AM196" s="75"/>
      <c r="AN196" s="75"/>
      <c r="AO196" s="75"/>
      <c r="AP196" s="75"/>
      <c r="AQ196" s="75"/>
      <c r="AR196" s="75"/>
      <c r="AS196" s="75"/>
      <c r="AT196" s="75"/>
      <c r="AU196" s="75"/>
      <c r="AV196" s="75"/>
      <c r="AW196" s="75"/>
      <c r="AX196" s="75"/>
      <c r="AY196" s="75"/>
      <c r="AZ196" s="75"/>
      <c r="BA196" s="75"/>
      <c r="BB196" s="75"/>
      <c r="BC196" s="75"/>
      <c r="BD196" s="31"/>
      <c r="BE196" s="33"/>
      <c r="BF196" s="33"/>
      <c r="BG196" s="33"/>
      <c r="BH196" s="33"/>
      <c r="BI196" s="75"/>
      <c r="BJ196" s="75"/>
      <c r="BK196" s="75"/>
      <c r="BL196" s="75"/>
      <c r="BM196" s="75"/>
      <c r="BN196" s="75"/>
      <c r="BO196" s="75"/>
      <c r="BP196" s="75"/>
      <c r="BQ196" s="75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42"/>
      <c r="CG196" s="42"/>
      <c r="CH196" s="42"/>
      <c r="CI196" s="42"/>
      <c r="CK196" s="19"/>
      <c r="CL196" s="19"/>
      <c r="CM196" s="19"/>
      <c r="CN196" s="19"/>
      <c r="CO196" s="19"/>
      <c r="CP196" s="19"/>
      <c r="CQ196" s="19"/>
      <c r="CR196" s="19"/>
      <c r="CS196" s="19"/>
      <c r="CT196" s="19"/>
      <c r="CU196" s="19"/>
      <c r="CV196" s="19"/>
      <c r="CW196" s="19"/>
      <c r="CX196" s="19"/>
      <c r="CY196" s="19"/>
      <c r="CZ196" s="19"/>
      <c r="DA196" s="19"/>
      <c r="DB196" s="110"/>
      <c r="DC196" s="52"/>
      <c r="DD196" s="19"/>
      <c r="DE196" s="19"/>
      <c r="DF196" s="19"/>
      <c r="DG196" s="19"/>
      <c r="DH196" s="19"/>
      <c r="DI196" s="19"/>
      <c r="DJ196" s="19"/>
      <c r="DK196" s="19"/>
      <c r="DL196" s="19"/>
    </row>
    <row r="197" spans="3:116" s="4" customFormat="1" ht="8.1" customHeight="1">
      <c r="C197" s="2"/>
      <c r="D197" s="2"/>
      <c r="E197" s="33"/>
      <c r="F197" s="33"/>
      <c r="G197" s="33"/>
      <c r="H197" s="33"/>
      <c r="I197" s="33"/>
      <c r="J197" s="33"/>
      <c r="K197" s="33"/>
      <c r="L197" s="33"/>
      <c r="M197" s="33"/>
      <c r="N197" s="33"/>
      <c r="O197" s="33"/>
      <c r="P197" s="33"/>
      <c r="Q197" s="33"/>
      <c r="R197" s="33"/>
      <c r="S197" s="33"/>
      <c r="T197" s="33"/>
      <c r="U197" s="33"/>
      <c r="V197" s="33"/>
      <c r="W197" s="33"/>
      <c r="X197" s="33"/>
      <c r="Y197" s="33"/>
      <c r="Z197" s="33"/>
      <c r="AA197" s="33"/>
      <c r="AB197" s="33"/>
      <c r="AC197" s="33"/>
      <c r="AD197" s="3"/>
      <c r="AE197" s="3"/>
      <c r="AF197" s="3"/>
      <c r="AG197" s="33"/>
      <c r="AH197" s="33"/>
      <c r="AI197" s="33"/>
      <c r="AJ197" s="33"/>
      <c r="AK197" s="33"/>
      <c r="AL197" s="38"/>
      <c r="AM197" s="38"/>
      <c r="AN197" s="38"/>
      <c r="AO197" s="38"/>
      <c r="AP197" s="38"/>
      <c r="AQ197" s="38"/>
      <c r="AR197" s="38"/>
      <c r="AS197" s="38"/>
      <c r="AT197" s="38"/>
      <c r="AU197" s="38"/>
      <c r="AV197" s="38"/>
      <c r="AW197" s="38"/>
      <c r="AX197" s="38"/>
      <c r="AY197" s="38"/>
      <c r="AZ197" s="38"/>
      <c r="BA197" s="38"/>
      <c r="BB197" s="38"/>
      <c r="BC197" s="38"/>
      <c r="BD197" s="33"/>
      <c r="BE197" s="33"/>
      <c r="BF197" s="33"/>
      <c r="BG197" s="33"/>
      <c r="BH197" s="33"/>
      <c r="BI197" s="38"/>
      <c r="BJ197" s="38"/>
      <c r="BK197" s="38"/>
      <c r="BL197" s="38"/>
      <c r="BM197" s="38"/>
      <c r="BN197" s="38"/>
      <c r="BO197" s="38"/>
      <c r="BP197" s="38"/>
      <c r="BQ197" s="38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42"/>
      <c r="CG197" s="42"/>
      <c r="CH197" s="42"/>
      <c r="CI197" s="42"/>
      <c r="CK197" s="19"/>
      <c r="CL197" s="19"/>
      <c r="CM197" s="19"/>
      <c r="CN197" s="19"/>
      <c r="CO197" s="19"/>
      <c r="CP197" s="19"/>
      <c r="CQ197" s="19"/>
      <c r="CR197" s="19"/>
      <c r="CS197" s="19"/>
      <c r="CT197" s="19"/>
      <c r="CU197" s="19"/>
      <c r="CV197" s="19"/>
      <c r="CW197" s="19"/>
      <c r="CX197" s="19"/>
      <c r="CY197" s="19"/>
      <c r="CZ197" s="19"/>
      <c r="DA197" s="19"/>
      <c r="DB197" s="110"/>
      <c r="DC197" s="52"/>
      <c r="DD197" s="19"/>
      <c r="DE197" s="19"/>
      <c r="DF197" s="19"/>
      <c r="DG197" s="19"/>
      <c r="DH197" s="19"/>
      <c r="DI197" s="19"/>
      <c r="DJ197" s="19"/>
      <c r="DK197" s="19"/>
      <c r="DL197" s="19"/>
    </row>
    <row r="198" spans="3:116" s="4" customFormat="1" ht="8.1" customHeight="1">
      <c r="C198" s="2"/>
      <c r="D198" s="2"/>
      <c r="E198" s="33"/>
      <c r="F198" s="33"/>
      <c r="G198" s="33"/>
      <c r="H198" s="33"/>
      <c r="I198" s="33"/>
      <c r="J198" s="33"/>
      <c r="K198" s="33"/>
      <c r="L198" s="33"/>
      <c r="M198" s="33"/>
      <c r="N198" s="33"/>
      <c r="O198" s="81"/>
      <c r="P198" s="81"/>
      <c r="Q198" s="81"/>
      <c r="R198" s="81"/>
      <c r="S198" s="81"/>
      <c r="T198" s="81"/>
      <c r="U198" s="81"/>
      <c r="V198" s="81"/>
      <c r="W198" s="82"/>
      <c r="X198" s="81"/>
      <c r="Y198" s="81"/>
      <c r="Z198" s="81"/>
      <c r="AA198" s="81"/>
      <c r="AB198" s="81"/>
      <c r="AC198" s="81"/>
      <c r="AD198" s="3"/>
      <c r="AE198" s="3"/>
      <c r="AF198" s="3"/>
      <c r="AG198" s="33"/>
      <c r="AH198" s="33"/>
      <c r="AI198" s="33"/>
      <c r="AJ198" s="33"/>
      <c r="AK198" s="33"/>
      <c r="AL198" s="38"/>
      <c r="AM198" s="38"/>
      <c r="AN198" s="38"/>
      <c r="AO198" s="38"/>
      <c r="AP198" s="38"/>
      <c r="AQ198" s="38"/>
      <c r="AR198" s="38"/>
      <c r="AS198" s="38"/>
      <c r="AT198" s="38"/>
      <c r="AU198" s="38"/>
      <c r="AV198" s="38"/>
      <c r="AW198" s="38"/>
      <c r="AX198" s="38"/>
      <c r="AY198" s="38"/>
      <c r="AZ198" s="38"/>
      <c r="BA198" s="38"/>
      <c r="BB198" s="38"/>
      <c r="BC198" s="38"/>
      <c r="BD198" s="33"/>
      <c r="BE198" s="33"/>
      <c r="BF198" s="33"/>
      <c r="BG198" s="33"/>
      <c r="BH198" s="33"/>
      <c r="BI198" s="38"/>
      <c r="BJ198" s="38"/>
      <c r="BK198" s="38"/>
      <c r="BL198" s="38"/>
      <c r="BM198" s="38"/>
      <c r="BN198" s="38"/>
      <c r="BO198" s="38"/>
      <c r="BP198" s="38"/>
      <c r="BQ198" s="38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42"/>
      <c r="CG198" s="42"/>
      <c r="CH198" s="42"/>
      <c r="CI198" s="42"/>
      <c r="CK198" s="19"/>
      <c r="CL198" s="19"/>
      <c r="CM198" s="19"/>
      <c r="CN198" s="19"/>
      <c r="CO198" s="19"/>
      <c r="CP198" s="19"/>
      <c r="CQ198" s="19"/>
      <c r="CR198" s="19"/>
      <c r="CS198" s="19"/>
      <c r="CT198" s="19"/>
      <c r="CU198" s="19"/>
      <c r="CV198" s="19"/>
      <c r="CW198" s="19"/>
      <c r="CX198" s="19"/>
      <c r="CY198" s="19"/>
      <c r="CZ198" s="19"/>
      <c r="DA198" s="19"/>
      <c r="DB198" s="110"/>
      <c r="DC198" s="52"/>
      <c r="DD198" s="19"/>
      <c r="DE198" s="19"/>
      <c r="DF198" s="19"/>
      <c r="DG198" s="19"/>
      <c r="DH198" s="19"/>
      <c r="DI198" s="19"/>
      <c r="DJ198" s="19"/>
      <c r="DK198" s="19"/>
      <c r="DL198" s="19"/>
    </row>
    <row r="199" spans="3:116" s="4" customFormat="1" ht="8.1" customHeight="1">
      <c r="C199" s="2"/>
      <c r="D199" s="2"/>
      <c r="E199" s="33"/>
      <c r="F199" s="33"/>
      <c r="G199" s="33"/>
      <c r="H199" s="33"/>
      <c r="I199" s="33"/>
      <c r="J199" s="33"/>
      <c r="K199" s="33"/>
      <c r="L199" s="33"/>
      <c r="M199" s="33"/>
      <c r="N199" s="33"/>
      <c r="O199" s="81"/>
      <c r="P199" s="81"/>
      <c r="Q199" s="81"/>
      <c r="R199" s="81"/>
      <c r="S199" s="81"/>
      <c r="T199" s="81"/>
      <c r="U199" s="81"/>
      <c r="V199" s="81"/>
      <c r="W199" s="81"/>
      <c r="X199" s="81"/>
      <c r="Y199" s="81"/>
      <c r="Z199" s="81"/>
      <c r="AA199" s="81"/>
      <c r="AB199" s="81"/>
      <c r="AC199" s="81"/>
      <c r="AD199" s="3"/>
      <c r="AE199" s="3"/>
      <c r="AF199" s="3"/>
      <c r="AG199" s="78"/>
      <c r="AH199" s="78"/>
      <c r="AI199" s="78"/>
      <c r="AJ199" s="36"/>
      <c r="AK199" s="36"/>
      <c r="AL199" s="36"/>
      <c r="AM199" s="36"/>
      <c r="AN199" s="36"/>
      <c r="AO199" s="36"/>
      <c r="AP199" s="36"/>
      <c r="AQ199" s="36"/>
      <c r="AR199" s="36"/>
      <c r="AS199" s="36"/>
      <c r="AT199" s="36"/>
      <c r="AU199" s="36"/>
      <c r="AV199" s="2"/>
      <c r="AW199" s="2"/>
      <c r="AX199" s="2"/>
      <c r="AY199" s="2"/>
      <c r="AZ199" s="2"/>
      <c r="BA199" s="2"/>
      <c r="BB199" s="2"/>
      <c r="BC199" s="2"/>
      <c r="BD199" s="70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3"/>
      <c r="BS199" s="3"/>
      <c r="BT199" s="3"/>
      <c r="BU199" s="3"/>
      <c r="BV199" s="3"/>
      <c r="BW199" s="3"/>
      <c r="BX199" s="2"/>
      <c r="BY199" s="2"/>
      <c r="BZ199" s="2"/>
      <c r="CA199" s="2"/>
      <c r="CB199" s="2"/>
      <c r="CC199" s="2"/>
      <c r="CD199" s="2"/>
      <c r="CE199" s="2"/>
      <c r="CF199" s="42"/>
      <c r="CG199" s="42"/>
      <c r="CH199" s="42"/>
      <c r="CI199" s="42"/>
      <c r="CK199" s="19"/>
      <c r="CL199" s="19"/>
      <c r="CM199" s="19"/>
      <c r="CN199" s="19"/>
      <c r="CO199" s="19"/>
      <c r="CP199" s="19"/>
      <c r="CQ199" s="19"/>
      <c r="CR199" s="19"/>
      <c r="CS199" s="19"/>
      <c r="CT199" s="19"/>
      <c r="CU199" s="19"/>
      <c r="CV199" s="19"/>
      <c r="CW199" s="19"/>
      <c r="CX199" s="19"/>
      <c r="CY199" s="19"/>
      <c r="CZ199" s="19"/>
      <c r="DA199" s="19"/>
      <c r="DB199" s="110"/>
      <c r="DC199" s="52"/>
      <c r="DD199" s="19"/>
      <c r="DE199" s="19"/>
      <c r="DF199" s="19"/>
      <c r="DG199" s="19"/>
      <c r="DH199" s="19"/>
      <c r="DI199" s="19"/>
      <c r="DJ199" s="19"/>
      <c r="DK199" s="19"/>
      <c r="DL199" s="19"/>
    </row>
    <row r="200" spans="3:116" s="4" customFormat="1" ht="8.1" customHeight="1">
      <c r="C200" s="2"/>
      <c r="D200" s="2"/>
      <c r="E200" s="33"/>
      <c r="F200" s="33"/>
      <c r="G200" s="33"/>
      <c r="H200" s="33"/>
      <c r="I200" s="33"/>
      <c r="J200" s="33"/>
      <c r="K200" s="33"/>
      <c r="L200" s="33"/>
      <c r="M200" s="33"/>
      <c r="N200" s="33"/>
      <c r="O200" s="33"/>
      <c r="P200" s="33"/>
      <c r="Q200" s="33"/>
      <c r="R200" s="33"/>
      <c r="S200" s="33"/>
      <c r="T200" s="33"/>
      <c r="U200" s="33"/>
      <c r="V200" s="33"/>
      <c r="W200" s="33"/>
      <c r="X200" s="33"/>
      <c r="Y200" s="33"/>
      <c r="Z200" s="33"/>
      <c r="AA200" s="33"/>
      <c r="AB200" s="33"/>
      <c r="AC200" s="33"/>
      <c r="AD200" s="3"/>
      <c r="AE200" s="3"/>
      <c r="AF200" s="3"/>
      <c r="AG200" s="78"/>
      <c r="AH200" s="78"/>
      <c r="AI200" s="78"/>
      <c r="AJ200" s="34"/>
      <c r="AK200" s="34"/>
      <c r="AL200" s="34"/>
      <c r="AM200" s="34"/>
      <c r="AN200" s="34"/>
      <c r="AO200" s="34"/>
      <c r="AP200" s="34"/>
      <c r="AQ200" s="34"/>
      <c r="AR200" s="34"/>
      <c r="AS200" s="34"/>
      <c r="AT200" s="34"/>
      <c r="AU200" s="34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3"/>
      <c r="BS200" s="3"/>
      <c r="BT200" s="3"/>
      <c r="BU200" s="3"/>
      <c r="BV200" s="3"/>
      <c r="BW200" s="3"/>
      <c r="BX200" s="3"/>
      <c r="BY200" s="3"/>
      <c r="BZ200" s="3"/>
      <c r="CA200" s="3"/>
      <c r="CB200" s="3"/>
      <c r="CC200" s="2"/>
      <c r="CD200" s="2"/>
      <c r="CE200" s="2"/>
      <c r="CF200" s="42"/>
      <c r="CG200" s="42"/>
      <c r="CH200" s="42"/>
      <c r="CI200" s="42"/>
      <c r="CK200" s="19"/>
      <c r="CL200" s="19"/>
      <c r="CM200" s="19"/>
      <c r="CN200" s="19"/>
      <c r="CO200" s="19"/>
      <c r="CP200" s="19"/>
      <c r="CQ200" s="19"/>
      <c r="CR200" s="19"/>
      <c r="CS200" s="19"/>
      <c r="CT200" s="19"/>
      <c r="CU200" s="19"/>
      <c r="CV200" s="19"/>
      <c r="CW200" s="19"/>
      <c r="CX200" s="19"/>
      <c r="CY200" s="19"/>
      <c r="CZ200" s="19"/>
      <c r="DA200" s="19"/>
      <c r="DB200" s="110"/>
      <c r="DC200" s="52"/>
      <c r="DD200" s="19"/>
      <c r="DE200" s="19"/>
      <c r="DF200" s="19"/>
      <c r="DG200" s="19"/>
      <c r="DH200" s="19"/>
      <c r="DI200" s="19"/>
      <c r="DJ200" s="19"/>
      <c r="DK200" s="19"/>
      <c r="DL200" s="19"/>
    </row>
    <row r="201" spans="3:116" s="4" customFormat="1" ht="8.1" customHeight="1">
      <c r="C201" s="2"/>
      <c r="D201" s="2"/>
      <c r="E201" s="33"/>
      <c r="F201" s="33"/>
      <c r="G201" s="33"/>
      <c r="H201" s="33"/>
      <c r="I201" s="33"/>
      <c r="J201" s="33"/>
      <c r="K201" s="33"/>
      <c r="L201" s="33"/>
      <c r="M201" s="33"/>
      <c r="N201" s="33"/>
      <c r="O201" s="33"/>
      <c r="P201" s="33"/>
      <c r="Q201" s="33"/>
      <c r="R201" s="33"/>
      <c r="S201" s="33"/>
      <c r="T201" s="33"/>
      <c r="U201" s="33"/>
      <c r="V201" s="33"/>
      <c r="W201" s="33"/>
      <c r="X201" s="33"/>
      <c r="Y201" s="33"/>
      <c r="Z201" s="33"/>
      <c r="AA201" s="33"/>
      <c r="AB201" s="33"/>
      <c r="AC201" s="33"/>
      <c r="AD201" s="3"/>
      <c r="AE201" s="3"/>
      <c r="AF201" s="3"/>
      <c r="AG201" s="78"/>
      <c r="AH201" s="78"/>
      <c r="AI201" s="78"/>
      <c r="AJ201" s="34"/>
      <c r="AK201" s="34"/>
      <c r="AL201" s="34"/>
      <c r="AM201" s="34"/>
      <c r="AN201" s="34"/>
      <c r="AO201" s="34"/>
      <c r="AP201" s="34"/>
      <c r="AQ201" s="34"/>
      <c r="AR201" s="34"/>
      <c r="AS201" s="34"/>
      <c r="AT201" s="34"/>
      <c r="AU201" s="34"/>
      <c r="AV201" s="2"/>
      <c r="AW201" s="70"/>
      <c r="AX201" s="2"/>
      <c r="AY201" s="2"/>
      <c r="AZ201" s="2"/>
      <c r="BA201" s="2"/>
      <c r="BB201" s="2"/>
      <c r="BC201" s="2"/>
      <c r="BD201" s="2"/>
      <c r="BE201" s="89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3"/>
      <c r="BS201" s="3"/>
      <c r="BT201" s="3"/>
      <c r="BU201" s="3"/>
      <c r="BV201" s="3"/>
      <c r="BW201" s="3"/>
      <c r="BX201" s="3"/>
      <c r="BY201" s="3"/>
      <c r="BZ201" s="3"/>
      <c r="CA201" s="3"/>
      <c r="CB201" s="3"/>
      <c r="CC201" s="2"/>
      <c r="CD201" s="2"/>
      <c r="CE201" s="2"/>
      <c r="CF201" s="42"/>
      <c r="CG201" s="42"/>
      <c r="CH201" s="42"/>
      <c r="CI201" s="42"/>
      <c r="CK201" s="19"/>
      <c r="CL201" s="19"/>
      <c r="CM201" s="19"/>
      <c r="CN201" s="19"/>
      <c r="CO201" s="19"/>
      <c r="CP201" s="19"/>
      <c r="CQ201" s="19"/>
      <c r="CR201" s="19"/>
      <c r="CS201" s="19"/>
      <c r="CT201" s="19"/>
      <c r="CU201" s="19"/>
      <c r="CV201" s="19"/>
      <c r="CW201" s="19"/>
      <c r="CX201" s="19"/>
      <c r="CY201" s="19"/>
      <c r="CZ201" s="19"/>
      <c r="DA201" s="19"/>
      <c r="DB201" s="110"/>
      <c r="DC201" s="52"/>
      <c r="DD201" s="19"/>
      <c r="DE201" s="19"/>
      <c r="DF201" s="19"/>
      <c r="DG201" s="19"/>
      <c r="DH201" s="19"/>
      <c r="DI201" s="19"/>
      <c r="DJ201" s="19"/>
      <c r="DK201" s="19"/>
      <c r="DL201" s="19"/>
    </row>
    <row r="202" spans="3:116" s="4" customFormat="1" ht="8.1" customHeight="1">
      <c r="C202" s="2"/>
      <c r="D202" s="2"/>
      <c r="E202" s="33"/>
      <c r="F202" s="33"/>
      <c r="G202" s="33"/>
      <c r="H202" s="33"/>
      <c r="I202" s="33"/>
      <c r="J202" s="33"/>
      <c r="K202" s="33"/>
      <c r="L202" s="33"/>
      <c r="M202" s="33"/>
      <c r="N202" s="33"/>
      <c r="O202" s="83"/>
      <c r="P202" s="83"/>
      <c r="Q202" s="83"/>
      <c r="R202" s="83"/>
      <c r="S202" s="83"/>
      <c r="T202" s="83"/>
      <c r="U202" s="83"/>
      <c r="V202" s="83"/>
      <c r="W202" s="83"/>
      <c r="X202" s="83"/>
      <c r="Y202" s="83"/>
      <c r="Z202" s="83"/>
      <c r="AA202" s="83"/>
      <c r="AB202" s="83"/>
      <c r="AC202" s="83"/>
      <c r="AD202" s="3"/>
      <c r="AE202" s="3"/>
      <c r="AF202" s="3"/>
      <c r="AG202" s="78"/>
      <c r="AH202" s="78"/>
      <c r="AI202" s="78"/>
      <c r="AJ202" s="34"/>
      <c r="AK202" s="34"/>
      <c r="AL202" s="34"/>
      <c r="AM202" s="34"/>
      <c r="AN202" s="34"/>
      <c r="AO202" s="34"/>
      <c r="AP202" s="34"/>
      <c r="AQ202" s="34"/>
      <c r="AR202" s="34"/>
      <c r="AS202" s="34"/>
      <c r="AT202" s="34"/>
      <c r="AU202" s="34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42"/>
      <c r="CG202" s="42"/>
      <c r="CH202" s="42"/>
      <c r="CI202" s="42"/>
      <c r="CK202" s="19"/>
      <c r="CL202" s="19"/>
      <c r="CM202" s="19"/>
      <c r="CN202" s="19"/>
      <c r="CO202" s="19"/>
      <c r="CP202" s="19"/>
      <c r="CQ202" s="19"/>
      <c r="CR202" s="19"/>
      <c r="CS202" s="19"/>
      <c r="CT202" s="19"/>
      <c r="CU202" s="19"/>
      <c r="CV202" s="19"/>
      <c r="CW202" s="19"/>
      <c r="CX202" s="19"/>
      <c r="CY202" s="19"/>
      <c r="CZ202" s="19"/>
      <c r="DA202" s="19"/>
      <c r="DB202" s="110"/>
      <c r="DC202" s="52"/>
      <c r="DD202" s="19"/>
      <c r="DE202" s="19"/>
      <c r="DF202" s="19"/>
      <c r="DG202" s="19"/>
      <c r="DH202" s="19"/>
      <c r="DI202" s="19"/>
      <c r="DJ202" s="19"/>
      <c r="DK202" s="19"/>
      <c r="DL202" s="19"/>
    </row>
    <row r="203" spans="3:116" s="4" customFormat="1" ht="8.1" customHeight="1">
      <c r="C203" s="2"/>
      <c r="D203" s="2"/>
      <c r="E203" s="33"/>
      <c r="F203" s="33"/>
      <c r="G203" s="33"/>
      <c r="H203" s="33"/>
      <c r="I203" s="33"/>
      <c r="J203" s="33"/>
      <c r="K203" s="33"/>
      <c r="L203" s="33"/>
      <c r="M203" s="33"/>
      <c r="N203" s="33"/>
      <c r="O203" s="83"/>
      <c r="P203" s="83"/>
      <c r="Q203" s="83"/>
      <c r="R203" s="83"/>
      <c r="S203" s="83"/>
      <c r="T203" s="83"/>
      <c r="U203" s="83"/>
      <c r="V203" s="83"/>
      <c r="W203" s="83"/>
      <c r="X203" s="83"/>
      <c r="Y203" s="83"/>
      <c r="Z203" s="83"/>
      <c r="AA203" s="83"/>
      <c r="AB203" s="83"/>
      <c r="AC203" s="83"/>
      <c r="AD203" s="3"/>
      <c r="AE203" s="3"/>
      <c r="AF203" s="3"/>
      <c r="AG203" s="78"/>
      <c r="AH203" s="78"/>
      <c r="AI203" s="78"/>
      <c r="AJ203" s="34"/>
      <c r="AK203" s="34"/>
      <c r="AL203" s="34"/>
      <c r="AM203" s="34"/>
      <c r="AN203" s="34"/>
      <c r="AO203" s="34"/>
      <c r="AP203" s="34"/>
      <c r="AQ203" s="34"/>
      <c r="AR203" s="34"/>
      <c r="AS203" s="34"/>
      <c r="AT203" s="34"/>
      <c r="AU203" s="34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42"/>
      <c r="CG203" s="42"/>
      <c r="CH203" s="42"/>
      <c r="CI203" s="42"/>
      <c r="CK203" s="19"/>
      <c r="CL203" s="19"/>
      <c r="CM203" s="19"/>
      <c r="CN203" s="19"/>
      <c r="CO203" s="19"/>
      <c r="CP203" s="19"/>
      <c r="CQ203" s="19"/>
      <c r="CR203" s="19"/>
      <c r="CS203" s="19"/>
      <c r="CT203" s="19"/>
      <c r="CU203" s="19"/>
      <c r="CV203" s="19"/>
      <c r="CW203" s="19"/>
      <c r="CX203" s="19"/>
      <c r="CY203" s="19"/>
      <c r="CZ203" s="19"/>
      <c r="DA203" s="19"/>
      <c r="DB203" s="110"/>
      <c r="DC203" s="52"/>
      <c r="DD203" s="19"/>
      <c r="DE203" s="19"/>
      <c r="DF203" s="19"/>
      <c r="DG203" s="19"/>
      <c r="DH203" s="19"/>
      <c r="DI203" s="19"/>
      <c r="DJ203" s="19"/>
      <c r="DK203" s="19"/>
      <c r="DL203" s="19"/>
    </row>
    <row r="204" spans="3:116" s="4" customFormat="1" ht="8.1" customHeight="1"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42"/>
      <c r="CG204" s="42"/>
      <c r="CH204" s="42"/>
      <c r="CI204" s="42"/>
      <c r="CK204" s="19"/>
      <c r="CL204" s="19"/>
      <c r="CM204" s="19"/>
      <c r="CN204" s="19"/>
      <c r="CO204" s="19"/>
      <c r="CP204" s="19"/>
      <c r="CQ204" s="19"/>
      <c r="CR204" s="19"/>
      <c r="CS204" s="19"/>
      <c r="CT204" s="19"/>
      <c r="CU204" s="19"/>
      <c r="CV204" s="19"/>
      <c r="CW204" s="19"/>
      <c r="CX204" s="19"/>
      <c r="CY204" s="19"/>
      <c r="CZ204" s="19"/>
      <c r="DA204" s="19"/>
      <c r="DB204" s="110"/>
      <c r="DC204" s="52"/>
      <c r="DD204" s="19"/>
      <c r="DE204" s="19"/>
      <c r="DF204" s="19"/>
      <c r="DG204" s="19"/>
      <c r="DH204" s="19"/>
      <c r="DI204" s="19"/>
      <c r="DJ204" s="19"/>
      <c r="DK204" s="19"/>
      <c r="DL204" s="19"/>
    </row>
    <row r="205" spans="3:116" s="4" customFormat="1" ht="8.1" customHeight="1">
      <c r="C205" s="2"/>
      <c r="D205" s="2"/>
      <c r="E205" s="84"/>
      <c r="F205" s="84"/>
      <c r="G205" s="84"/>
      <c r="H205" s="84"/>
      <c r="I205" s="84"/>
      <c r="J205" s="84"/>
      <c r="K205" s="84"/>
      <c r="L205" s="84"/>
      <c r="M205" s="84"/>
      <c r="N205" s="84"/>
      <c r="O205" s="85"/>
      <c r="P205" s="85"/>
      <c r="Q205" s="85"/>
      <c r="R205" s="85"/>
      <c r="S205" s="85"/>
      <c r="T205" s="85"/>
      <c r="U205" s="85"/>
      <c r="V205" s="85"/>
      <c r="W205" s="85"/>
      <c r="X205" s="85"/>
      <c r="Y205" s="85"/>
      <c r="Z205" s="85"/>
      <c r="AA205" s="85"/>
      <c r="AB205" s="85"/>
      <c r="AC205" s="85"/>
      <c r="AD205" s="3"/>
      <c r="AE205" s="3"/>
      <c r="AF205" s="3"/>
      <c r="AG205" s="86"/>
      <c r="AH205" s="86"/>
      <c r="AI205" s="86"/>
      <c r="AJ205" s="36"/>
      <c r="AK205" s="36"/>
      <c r="AL205" s="36"/>
      <c r="AM205" s="36"/>
      <c r="AN205" s="36"/>
      <c r="AO205" s="36"/>
      <c r="AP205" s="36"/>
      <c r="AQ205" s="36"/>
      <c r="AR205" s="36"/>
      <c r="AS205" s="36"/>
      <c r="AT205" s="36"/>
      <c r="AU205" s="36"/>
      <c r="AV205" s="3"/>
      <c r="AW205" s="3"/>
      <c r="AX205" s="3"/>
      <c r="AY205" s="3"/>
      <c r="AZ205" s="3"/>
      <c r="BA205" s="3"/>
      <c r="BB205" s="3"/>
      <c r="BC205" s="3"/>
      <c r="BD205" s="3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42"/>
      <c r="CG205" s="42"/>
      <c r="CH205" s="42"/>
      <c r="CI205" s="42"/>
      <c r="CK205" s="19"/>
      <c r="CL205" s="19"/>
      <c r="CM205" s="19"/>
      <c r="CN205" s="19"/>
      <c r="CO205" s="19"/>
      <c r="CP205" s="19"/>
      <c r="CQ205" s="19"/>
      <c r="CR205" s="19"/>
      <c r="CS205" s="19"/>
      <c r="CT205" s="19"/>
      <c r="CU205" s="19"/>
      <c r="CV205" s="19"/>
      <c r="CW205" s="19"/>
      <c r="CX205" s="19"/>
      <c r="CY205" s="19"/>
      <c r="CZ205" s="19"/>
      <c r="DA205" s="19"/>
      <c r="DB205" s="110"/>
      <c r="DC205" s="52"/>
      <c r="DD205" s="19"/>
      <c r="DE205" s="19"/>
      <c r="DF205" s="19"/>
      <c r="DG205" s="19"/>
      <c r="DH205" s="19"/>
      <c r="DI205" s="19"/>
      <c r="DJ205" s="19"/>
      <c r="DK205" s="19"/>
      <c r="DL205" s="19"/>
    </row>
    <row r="206" spans="3:116" s="4" customFormat="1" ht="8.1" customHeight="1">
      <c r="C206" s="2"/>
      <c r="D206" s="2"/>
      <c r="E206" s="84"/>
      <c r="F206" s="84"/>
      <c r="G206" s="84"/>
      <c r="H206" s="84"/>
      <c r="I206" s="84"/>
      <c r="J206" s="84"/>
      <c r="K206" s="84"/>
      <c r="L206" s="84"/>
      <c r="M206" s="84"/>
      <c r="N206" s="84"/>
      <c r="O206" s="85"/>
      <c r="P206" s="85"/>
      <c r="Q206" s="85"/>
      <c r="R206" s="85"/>
      <c r="S206" s="85"/>
      <c r="T206" s="85"/>
      <c r="U206" s="85"/>
      <c r="V206" s="85"/>
      <c r="W206" s="85"/>
      <c r="X206" s="85"/>
      <c r="Y206" s="85"/>
      <c r="Z206" s="85"/>
      <c r="AA206" s="85"/>
      <c r="AB206" s="85"/>
      <c r="AC206" s="85"/>
      <c r="AD206" s="3"/>
      <c r="AE206" s="3"/>
      <c r="AF206" s="3"/>
      <c r="AG206" s="86"/>
      <c r="AH206" s="86"/>
      <c r="AI206" s="86"/>
      <c r="AJ206" s="35"/>
      <c r="AK206" s="35"/>
      <c r="AL206" s="35"/>
      <c r="AM206" s="35"/>
      <c r="AN206" s="35"/>
      <c r="AO206" s="35"/>
      <c r="AP206" s="35"/>
      <c r="AQ206" s="35"/>
      <c r="AR206" s="35"/>
      <c r="AS206" s="35"/>
      <c r="AT206" s="35"/>
      <c r="AU206" s="35"/>
      <c r="AV206" s="3"/>
      <c r="AW206" s="3"/>
      <c r="AX206" s="3"/>
      <c r="AY206" s="3"/>
      <c r="AZ206" s="3"/>
      <c r="BA206" s="3"/>
      <c r="BB206" s="3"/>
      <c r="BC206" s="3"/>
      <c r="BD206" s="3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42"/>
      <c r="CG206" s="42"/>
      <c r="CH206" s="42"/>
      <c r="CI206" s="42"/>
      <c r="CK206" s="19"/>
      <c r="CL206" s="19"/>
      <c r="CM206" s="19"/>
      <c r="CN206" s="19"/>
      <c r="CO206" s="19"/>
      <c r="CP206" s="19"/>
      <c r="CQ206" s="19"/>
      <c r="CR206" s="19"/>
      <c r="CS206" s="19"/>
      <c r="CT206" s="19"/>
      <c r="CU206" s="19"/>
      <c r="CV206" s="19"/>
      <c r="CW206" s="19"/>
      <c r="CX206" s="19"/>
      <c r="CY206" s="19"/>
      <c r="CZ206" s="19"/>
      <c r="DA206" s="19"/>
      <c r="DB206" s="110"/>
      <c r="DC206" s="52"/>
      <c r="DD206" s="19"/>
      <c r="DE206" s="19"/>
      <c r="DF206" s="19"/>
      <c r="DG206" s="19"/>
      <c r="DH206" s="19"/>
      <c r="DI206" s="19"/>
      <c r="DJ206" s="19"/>
      <c r="DK206" s="19"/>
      <c r="DL206" s="19"/>
    </row>
    <row r="207" spans="3:116" s="4" customFormat="1" ht="8.1" customHeight="1">
      <c r="C207" s="2"/>
      <c r="D207" s="2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87"/>
      <c r="P207" s="87"/>
      <c r="Q207" s="87"/>
      <c r="R207" s="87"/>
      <c r="S207" s="87"/>
      <c r="T207" s="87"/>
      <c r="U207" s="87"/>
      <c r="V207" s="87"/>
      <c r="W207" s="87"/>
      <c r="X207" s="87"/>
      <c r="Y207" s="87"/>
      <c r="Z207" s="87"/>
      <c r="AA207" s="87"/>
      <c r="AB207" s="87"/>
      <c r="AC207" s="87"/>
      <c r="AD207" s="3"/>
      <c r="AE207" s="3"/>
      <c r="AF207" s="3"/>
      <c r="AG207" s="86"/>
      <c r="AH207" s="86"/>
      <c r="AI207" s="86"/>
      <c r="AJ207" s="35"/>
      <c r="AK207" s="35"/>
      <c r="AL207" s="35"/>
      <c r="AM207" s="35"/>
      <c r="AN207" s="35"/>
      <c r="AO207" s="35"/>
      <c r="AP207" s="35"/>
      <c r="AQ207" s="35"/>
      <c r="AR207" s="35"/>
      <c r="AS207" s="35"/>
      <c r="AT207" s="35"/>
      <c r="AU207" s="35"/>
      <c r="AV207" s="3"/>
      <c r="AW207" s="3"/>
      <c r="AX207" s="3"/>
      <c r="AY207" s="3"/>
      <c r="AZ207" s="3"/>
      <c r="BA207" s="3"/>
      <c r="BB207" s="3"/>
      <c r="BC207" s="3"/>
      <c r="BD207" s="3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42"/>
      <c r="CG207" s="42"/>
      <c r="CH207" s="42"/>
      <c r="CI207" s="42"/>
      <c r="CK207" s="19"/>
      <c r="CL207" s="19"/>
      <c r="CM207" s="19"/>
      <c r="CN207" s="19"/>
      <c r="CO207" s="19"/>
      <c r="CP207" s="19"/>
      <c r="CQ207" s="19"/>
      <c r="CR207" s="19"/>
      <c r="CS207" s="19"/>
      <c r="CT207" s="19"/>
      <c r="CU207" s="19"/>
      <c r="CV207" s="19"/>
      <c r="CW207" s="19"/>
      <c r="CX207" s="19"/>
      <c r="CY207" s="19"/>
      <c r="CZ207" s="19"/>
      <c r="DA207" s="19"/>
      <c r="DB207" s="110"/>
      <c r="DC207" s="52"/>
      <c r="DD207" s="19"/>
      <c r="DE207" s="19"/>
      <c r="DF207" s="19"/>
      <c r="DG207" s="19"/>
      <c r="DH207" s="19"/>
      <c r="DI207" s="19"/>
      <c r="DJ207" s="19"/>
      <c r="DK207" s="19"/>
      <c r="DL207" s="19"/>
    </row>
    <row r="208" spans="3:116" s="4" customFormat="1" ht="8.1" customHeight="1">
      <c r="C208" s="2"/>
      <c r="D208" s="2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87"/>
      <c r="P208" s="87"/>
      <c r="Q208" s="87"/>
      <c r="R208" s="87"/>
      <c r="S208" s="87"/>
      <c r="T208" s="87"/>
      <c r="U208" s="87"/>
      <c r="V208" s="87"/>
      <c r="W208" s="87"/>
      <c r="X208" s="87"/>
      <c r="Y208" s="87"/>
      <c r="Z208" s="87"/>
      <c r="AA208" s="87"/>
      <c r="AB208" s="87"/>
      <c r="AC208" s="87"/>
      <c r="AD208" s="3"/>
      <c r="AE208" s="3"/>
      <c r="AF208" s="3"/>
      <c r="AG208" s="86"/>
      <c r="AH208" s="86"/>
      <c r="AI208" s="86"/>
      <c r="AJ208" s="35"/>
      <c r="AK208" s="35"/>
      <c r="AL208" s="35"/>
      <c r="AM208" s="35"/>
      <c r="AN208" s="35"/>
      <c r="AO208" s="35"/>
      <c r="AP208" s="35"/>
      <c r="AQ208" s="35"/>
      <c r="AR208" s="35"/>
      <c r="AS208" s="35"/>
      <c r="AT208" s="35"/>
      <c r="AU208" s="35"/>
      <c r="AV208" s="3"/>
      <c r="AW208" s="3"/>
      <c r="AX208" s="3"/>
      <c r="AY208" s="3"/>
      <c r="AZ208" s="3"/>
      <c r="BA208" s="3"/>
      <c r="BB208" s="3"/>
      <c r="BC208" s="3"/>
      <c r="BD208" s="3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42"/>
      <c r="CG208" s="42"/>
      <c r="CH208" s="42"/>
      <c r="CI208" s="42"/>
      <c r="CK208" s="19"/>
      <c r="CL208" s="19"/>
      <c r="CM208" s="19"/>
      <c r="CN208" s="19"/>
      <c r="CO208" s="19"/>
      <c r="CP208" s="19"/>
      <c r="CQ208" s="19"/>
      <c r="CR208" s="19"/>
      <c r="CS208" s="19"/>
      <c r="CT208" s="19"/>
      <c r="CU208" s="19"/>
      <c r="CV208" s="19"/>
      <c r="CW208" s="19"/>
      <c r="CX208" s="19"/>
      <c r="CY208" s="19"/>
      <c r="CZ208" s="19"/>
      <c r="DA208" s="19"/>
      <c r="DB208" s="110"/>
      <c r="DC208" s="52"/>
      <c r="DD208" s="19"/>
      <c r="DE208" s="19"/>
      <c r="DF208" s="19"/>
      <c r="DG208" s="19"/>
      <c r="DH208" s="19"/>
      <c r="DI208" s="19"/>
      <c r="DJ208" s="19"/>
      <c r="DK208" s="19"/>
      <c r="DL208" s="19"/>
    </row>
    <row r="209" spans="3:116" s="4" customFormat="1" ht="8.1" customHeight="1">
      <c r="C209" s="2"/>
      <c r="D209" s="2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87"/>
      <c r="P209" s="87"/>
      <c r="Q209" s="87"/>
      <c r="R209" s="87"/>
      <c r="S209" s="87"/>
      <c r="T209" s="87"/>
      <c r="U209" s="87"/>
      <c r="V209" s="87"/>
      <c r="W209" s="87"/>
      <c r="X209" s="87"/>
      <c r="Y209" s="87"/>
      <c r="Z209" s="87"/>
      <c r="AA209" s="87"/>
      <c r="AB209" s="87"/>
      <c r="AC209" s="87"/>
      <c r="AD209" s="3"/>
      <c r="AE209" s="3"/>
      <c r="AF209" s="3"/>
      <c r="AG209" s="86"/>
      <c r="AH209" s="86"/>
      <c r="AI209" s="86"/>
      <c r="AJ209" s="35"/>
      <c r="AK209" s="35"/>
      <c r="AL209" s="35"/>
      <c r="AM209" s="35"/>
      <c r="AN209" s="35"/>
      <c r="AO209" s="35"/>
      <c r="AP209" s="35"/>
      <c r="AQ209" s="35"/>
      <c r="AR209" s="35"/>
      <c r="AS209" s="35"/>
      <c r="AT209" s="35"/>
      <c r="AU209" s="35"/>
      <c r="AV209" s="3"/>
      <c r="AW209" s="3"/>
      <c r="AX209" s="3"/>
      <c r="AY209" s="3"/>
      <c r="AZ209" s="3"/>
      <c r="BA209" s="3"/>
      <c r="BB209" s="3"/>
      <c r="BC209" s="3"/>
      <c r="BD209" s="3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42"/>
      <c r="CG209" s="42"/>
      <c r="CH209" s="42"/>
      <c r="CI209" s="42"/>
      <c r="CK209" s="19"/>
      <c r="CL209" s="19"/>
      <c r="CM209" s="19"/>
      <c r="CN209" s="19"/>
      <c r="CO209" s="19"/>
      <c r="CP209" s="19"/>
      <c r="CQ209" s="19"/>
      <c r="CR209" s="19"/>
      <c r="CS209" s="19"/>
      <c r="CT209" s="19"/>
      <c r="CU209" s="19"/>
      <c r="CV209" s="19"/>
      <c r="CW209" s="19"/>
      <c r="CX209" s="19"/>
      <c r="CY209" s="19"/>
      <c r="CZ209" s="19"/>
      <c r="DA209" s="19"/>
      <c r="DB209" s="110"/>
      <c r="DC209" s="52"/>
      <c r="DD209" s="19"/>
      <c r="DE209" s="19"/>
      <c r="DF209" s="19"/>
      <c r="DG209" s="19"/>
      <c r="DH209" s="19"/>
      <c r="DI209" s="19"/>
      <c r="DJ209" s="19"/>
      <c r="DK209" s="19"/>
      <c r="DL209" s="19"/>
    </row>
    <row r="210" spans="3:116" s="4" customFormat="1" ht="8.1" customHeight="1">
      <c r="C210" s="2"/>
      <c r="D210" s="2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87"/>
      <c r="P210" s="87"/>
      <c r="Q210" s="87"/>
      <c r="R210" s="87"/>
      <c r="S210" s="87"/>
      <c r="T210" s="87"/>
      <c r="U210" s="87"/>
      <c r="V210" s="87"/>
      <c r="W210" s="87"/>
      <c r="X210" s="87"/>
      <c r="Y210" s="87"/>
      <c r="Z210" s="87"/>
      <c r="AA210" s="87"/>
      <c r="AB210" s="87"/>
      <c r="AC210" s="87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42"/>
      <c r="CG210" s="42"/>
      <c r="CH210" s="42"/>
      <c r="CI210" s="42"/>
      <c r="CK210" s="19"/>
      <c r="CL210" s="19"/>
      <c r="CM210" s="19"/>
      <c r="CN210" s="19"/>
      <c r="CO210" s="19"/>
      <c r="CP210" s="19"/>
      <c r="CQ210" s="19"/>
      <c r="CR210" s="19"/>
      <c r="CS210" s="19"/>
      <c r="CT210" s="19"/>
      <c r="CU210" s="19"/>
      <c r="CV210" s="19"/>
      <c r="CW210" s="19"/>
      <c r="CX210" s="19"/>
      <c r="CY210" s="19"/>
      <c r="CZ210" s="19"/>
      <c r="DA210" s="19"/>
      <c r="DB210" s="110"/>
      <c r="DC210" s="52"/>
      <c r="DD210" s="19"/>
      <c r="DE210" s="19"/>
      <c r="DF210" s="19"/>
      <c r="DG210" s="19"/>
      <c r="DH210" s="19"/>
      <c r="DI210" s="19"/>
      <c r="DJ210" s="19"/>
      <c r="DK210" s="19"/>
      <c r="DL210" s="19"/>
    </row>
    <row r="211" spans="3:116" s="4" customFormat="1" ht="8.1" customHeight="1">
      <c r="C211" s="2"/>
      <c r="D211" s="2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87"/>
      <c r="P211" s="87"/>
      <c r="Q211" s="87"/>
      <c r="R211" s="87"/>
      <c r="S211" s="87"/>
      <c r="T211" s="87"/>
      <c r="U211" s="87"/>
      <c r="V211" s="87"/>
      <c r="W211" s="87"/>
      <c r="X211" s="87"/>
      <c r="Y211" s="87"/>
      <c r="Z211" s="87"/>
      <c r="AA211" s="87"/>
      <c r="AB211" s="87"/>
      <c r="AC211" s="87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42"/>
      <c r="CG211" s="42"/>
      <c r="CH211" s="42"/>
      <c r="CI211" s="42"/>
      <c r="CK211" s="19"/>
      <c r="CL211" s="19"/>
      <c r="CM211" s="19"/>
      <c r="CN211" s="19"/>
      <c r="CO211" s="19"/>
      <c r="CP211" s="19"/>
      <c r="CQ211" s="19"/>
      <c r="CR211" s="19"/>
      <c r="CS211" s="19"/>
      <c r="CT211" s="19"/>
      <c r="CU211" s="19"/>
      <c r="CV211" s="19"/>
      <c r="CW211" s="19"/>
      <c r="CX211" s="19"/>
      <c r="CY211" s="19"/>
      <c r="CZ211" s="19"/>
      <c r="DA211" s="19"/>
      <c r="DB211" s="110"/>
      <c r="DC211" s="52"/>
      <c r="DD211" s="19"/>
      <c r="DE211" s="19"/>
      <c r="DF211" s="19"/>
      <c r="DG211" s="19"/>
      <c r="DH211" s="19"/>
      <c r="DI211" s="19"/>
      <c r="DJ211" s="19"/>
      <c r="DK211" s="19"/>
      <c r="DL211" s="19"/>
    </row>
    <row r="212" spans="3:116" s="4" customFormat="1" ht="8.1" customHeight="1">
      <c r="C212" s="2"/>
      <c r="D212" s="2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87"/>
      <c r="P212" s="87"/>
      <c r="Q212" s="87"/>
      <c r="R212" s="87"/>
      <c r="S212" s="87"/>
      <c r="T212" s="87"/>
      <c r="U212" s="87"/>
      <c r="V212" s="87"/>
      <c r="W212" s="87"/>
      <c r="X212" s="87"/>
      <c r="Y212" s="87"/>
      <c r="Z212" s="87"/>
      <c r="AA212" s="87"/>
      <c r="AB212" s="87"/>
      <c r="AC212" s="87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42"/>
      <c r="CG212" s="42"/>
      <c r="CH212" s="42"/>
      <c r="CI212" s="42"/>
      <c r="CK212" s="19"/>
      <c r="CL212" s="19"/>
      <c r="CM212" s="19"/>
      <c r="CN212" s="19"/>
      <c r="CO212" s="19"/>
      <c r="CP212" s="19"/>
      <c r="CQ212" s="19"/>
      <c r="CR212" s="19"/>
      <c r="CS212" s="19"/>
      <c r="CT212" s="19"/>
      <c r="CU212" s="19"/>
      <c r="CV212" s="19"/>
      <c r="CW212" s="19"/>
      <c r="CX212" s="19"/>
      <c r="CY212" s="19"/>
      <c r="CZ212" s="19"/>
      <c r="DA212" s="19"/>
      <c r="DB212" s="110"/>
      <c r="DC212" s="52"/>
      <c r="DD212" s="19"/>
      <c r="DE212" s="19"/>
      <c r="DF212" s="19"/>
      <c r="DG212" s="19"/>
      <c r="DH212" s="19"/>
      <c r="DI212" s="19"/>
      <c r="DJ212" s="19"/>
      <c r="DK212" s="19"/>
      <c r="DL212" s="19"/>
    </row>
    <row r="213" spans="3:116" s="4" customFormat="1" ht="8.1" customHeight="1">
      <c r="C213" s="2"/>
      <c r="D213" s="2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87"/>
      <c r="P213" s="87"/>
      <c r="Q213" s="87"/>
      <c r="R213" s="87"/>
      <c r="S213" s="87"/>
      <c r="T213" s="87"/>
      <c r="U213" s="87"/>
      <c r="V213" s="87"/>
      <c r="W213" s="87"/>
      <c r="X213" s="87"/>
      <c r="Y213" s="87"/>
      <c r="Z213" s="87"/>
      <c r="AA213" s="87"/>
      <c r="AB213" s="87"/>
      <c r="AC213" s="87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42"/>
      <c r="CG213" s="42"/>
      <c r="CH213" s="42"/>
      <c r="CI213" s="42"/>
      <c r="CK213" s="19"/>
      <c r="CL213" s="19"/>
      <c r="CM213" s="19"/>
      <c r="CN213" s="19"/>
      <c r="CO213" s="19"/>
      <c r="CP213" s="19"/>
      <c r="CQ213" s="19"/>
      <c r="CR213" s="19"/>
      <c r="CS213" s="19"/>
      <c r="CT213" s="19"/>
      <c r="CU213" s="19"/>
      <c r="CV213" s="19"/>
      <c r="CW213" s="19"/>
      <c r="CX213" s="19"/>
      <c r="CY213" s="19"/>
      <c r="CZ213" s="19"/>
      <c r="DA213" s="19"/>
      <c r="DB213" s="110"/>
      <c r="DC213" s="52"/>
      <c r="DD213" s="19"/>
      <c r="DE213" s="19"/>
      <c r="DF213" s="19"/>
      <c r="DG213" s="19"/>
      <c r="DH213" s="19"/>
      <c r="DI213" s="19"/>
      <c r="DJ213" s="19"/>
      <c r="DK213" s="19"/>
      <c r="DL213" s="19"/>
    </row>
    <row r="214" spans="3:116" s="4" customFormat="1" ht="8.1" customHeight="1">
      <c r="C214" s="2"/>
      <c r="D214" s="2"/>
      <c r="E214" s="620"/>
      <c r="F214" s="620"/>
      <c r="G214" s="620"/>
      <c r="H214" s="620"/>
      <c r="I214" s="620"/>
      <c r="J214" s="620"/>
      <c r="K214" s="620"/>
      <c r="L214" s="620"/>
      <c r="M214" s="620"/>
      <c r="N214" s="620"/>
      <c r="O214" s="621"/>
      <c r="P214" s="621"/>
      <c r="Q214" s="621"/>
      <c r="R214" s="621"/>
      <c r="S214" s="621"/>
      <c r="T214" s="621"/>
      <c r="U214" s="621"/>
      <c r="V214" s="621"/>
      <c r="W214" s="621"/>
      <c r="X214" s="621"/>
      <c r="Y214" s="621"/>
      <c r="Z214" s="621"/>
      <c r="AA214" s="621"/>
      <c r="AB214" s="621"/>
      <c r="AC214" s="621"/>
      <c r="AD214" s="5"/>
      <c r="AE214" s="5"/>
      <c r="AF214" s="5"/>
      <c r="AG214" s="5"/>
      <c r="AH214" s="5"/>
      <c r="AI214" s="5"/>
      <c r="AJ214" s="5"/>
      <c r="AK214" s="5"/>
      <c r="AL214" s="5"/>
      <c r="AM214" s="5"/>
      <c r="AN214" s="5"/>
      <c r="AO214" s="5"/>
      <c r="AP214" s="5"/>
      <c r="AQ214" s="5"/>
      <c r="AR214" s="5"/>
      <c r="AS214" s="5"/>
      <c r="AT214" s="5"/>
      <c r="AU214" s="5"/>
      <c r="AV214" s="3"/>
      <c r="AW214" s="3"/>
      <c r="AX214" s="3"/>
      <c r="AY214" s="3"/>
      <c r="AZ214" s="3"/>
      <c r="BA214" s="3"/>
      <c r="BB214" s="3"/>
      <c r="BC214" s="3"/>
      <c r="BD214" s="5"/>
      <c r="CF214" s="42"/>
      <c r="CG214" s="42"/>
      <c r="CH214" s="42"/>
      <c r="CI214" s="42"/>
      <c r="CK214" s="19"/>
      <c r="CL214" s="19"/>
      <c r="CM214" s="19"/>
      <c r="CN214" s="19"/>
      <c r="CO214" s="19"/>
      <c r="CP214" s="19"/>
      <c r="CQ214" s="19"/>
      <c r="CR214" s="19"/>
      <c r="CS214" s="19"/>
      <c r="CT214" s="19"/>
      <c r="CU214" s="19"/>
      <c r="CV214" s="19"/>
      <c r="CW214" s="19"/>
      <c r="CX214" s="19"/>
      <c r="CY214" s="19"/>
      <c r="CZ214" s="19"/>
      <c r="DA214" s="19"/>
      <c r="DB214" s="110"/>
      <c r="DC214" s="52"/>
      <c r="DD214" s="19"/>
      <c r="DE214" s="19"/>
      <c r="DF214" s="19"/>
      <c r="DG214" s="19"/>
      <c r="DH214" s="19"/>
      <c r="DI214" s="19"/>
      <c r="DJ214" s="19"/>
      <c r="DK214" s="19"/>
      <c r="DL214" s="19"/>
    </row>
    <row r="215" spans="3:116" s="4" customFormat="1" ht="8.1" customHeight="1">
      <c r="C215" s="2"/>
      <c r="D215" s="2"/>
      <c r="E215" s="620"/>
      <c r="F215" s="620"/>
      <c r="G215" s="620"/>
      <c r="H215" s="620"/>
      <c r="I215" s="620"/>
      <c r="J215" s="620"/>
      <c r="K215" s="620"/>
      <c r="L215" s="620"/>
      <c r="M215" s="620"/>
      <c r="N215" s="620"/>
      <c r="O215" s="621"/>
      <c r="P215" s="621"/>
      <c r="Q215" s="621"/>
      <c r="R215" s="621"/>
      <c r="S215" s="621"/>
      <c r="T215" s="621"/>
      <c r="U215" s="621"/>
      <c r="V215" s="621"/>
      <c r="W215" s="621"/>
      <c r="X215" s="621"/>
      <c r="Y215" s="621"/>
      <c r="Z215" s="621"/>
      <c r="AA215" s="621"/>
      <c r="AB215" s="621"/>
      <c r="AC215" s="621"/>
      <c r="AD215" s="5"/>
      <c r="AE215" s="5"/>
      <c r="AF215" s="5"/>
      <c r="AG215" s="5"/>
      <c r="AH215" s="5"/>
      <c r="AI215" s="5"/>
      <c r="AJ215" s="5"/>
      <c r="AK215" s="5"/>
      <c r="AL215" s="5"/>
      <c r="AM215" s="5"/>
      <c r="AN215" s="5"/>
      <c r="AO215" s="5"/>
      <c r="AP215" s="5"/>
      <c r="AQ215" s="5"/>
      <c r="AR215" s="5"/>
      <c r="AS215" s="5"/>
      <c r="AT215" s="5"/>
      <c r="AU215" s="5"/>
      <c r="AV215" s="3"/>
      <c r="AW215" s="3"/>
      <c r="AX215" s="3"/>
      <c r="AY215" s="3"/>
      <c r="AZ215" s="3"/>
      <c r="BA215" s="3"/>
      <c r="BB215" s="3"/>
      <c r="BC215" s="3"/>
      <c r="BD215" s="5"/>
      <c r="CF215" s="42"/>
      <c r="CG215" s="42"/>
      <c r="CH215" s="42"/>
      <c r="CI215" s="42"/>
      <c r="CK215" s="19"/>
      <c r="CL215" s="19"/>
      <c r="CM215" s="19"/>
      <c r="CN215" s="19"/>
      <c r="CO215" s="19"/>
      <c r="CP215" s="19"/>
      <c r="CQ215" s="19"/>
      <c r="CR215" s="19"/>
      <c r="CS215" s="19"/>
      <c r="CT215" s="19"/>
      <c r="CU215" s="19"/>
      <c r="CV215" s="19"/>
      <c r="CW215" s="19"/>
      <c r="CX215" s="19"/>
      <c r="CY215" s="19"/>
      <c r="CZ215" s="19"/>
      <c r="DA215" s="19"/>
      <c r="DB215" s="110"/>
      <c r="DC215" s="52"/>
      <c r="DD215" s="19"/>
      <c r="DE215" s="19"/>
      <c r="DF215" s="19"/>
      <c r="DG215" s="19"/>
      <c r="DH215" s="19"/>
      <c r="DI215" s="19"/>
      <c r="DJ215" s="19"/>
      <c r="DK215" s="19"/>
      <c r="DL215" s="19"/>
    </row>
    <row r="216" spans="3:116" s="4" customFormat="1" ht="8.1" customHeight="1">
      <c r="C216" s="2"/>
      <c r="D216" s="2"/>
      <c r="E216" s="620"/>
      <c r="F216" s="620"/>
      <c r="G216" s="620"/>
      <c r="H216" s="620"/>
      <c r="I216" s="620"/>
      <c r="J216" s="620"/>
      <c r="K216" s="620"/>
      <c r="L216" s="620"/>
      <c r="M216" s="620"/>
      <c r="N216" s="620"/>
      <c r="O216" s="621"/>
      <c r="P216" s="621"/>
      <c r="Q216" s="621"/>
      <c r="R216" s="621"/>
      <c r="S216" s="621"/>
      <c r="T216" s="621"/>
      <c r="U216" s="621"/>
      <c r="V216" s="621"/>
      <c r="W216" s="621"/>
      <c r="X216" s="621"/>
      <c r="Y216" s="621"/>
      <c r="Z216" s="621"/>
      <c r="AA216" s="621"/>
      <c r="AB216" s="621"/>
      <c r="AC216" s="621"/>
      <c r="AD216" s="5"/>
      <c r="AE216" s="5"/>
      <c r="AF216" s="5"/>
      <c r="AG216" s="5"/>
      <c r="AH216" s="5"/>
      <c r="AI216" s="5"/>
      <c r="AJ216" s="5"/>
      <c r="AK216" s="5"/>
      <c r="AL216" s="5"/>
      <c r="AM216" s="5"/>
      <c r="AN216" s="5"/>
      <c r="AO216" s="5"/>
      <c r="AP216" s="5"/>
      <c r="AQ216" s="5"/>
      <c r="AR216" s="5"/>
      <c r="AS216" s="5"/>
      <c r="AT216" s="5"/>
      <c r="AU216" s="5"/>
      <c r="AV216" s="3"/>
      <c r="AW216" s="3"/>
      <c r="AX216" s="3"/>
      <c r="AY216" s="3"/>
      <c r="AZ216" s="3"/>
      <c r="BA216" s="3"/>
      <c r="BB216" s="3"/>
      <c r="BC216" s="3"/>
      <c r="BD216" s="5"/>
      <c r="CF216" s="42"/>
      <c r="CG216" s="42"/>
      <c r="CH216" s="42"/>
      <c r="CI216" s="42"/>
      <c r="CK216" s="19"/>
      <c r="CL216" s="19"/>
      <c r="CM216" s="19"/>
      <c r="CN216" s="19"/>
      <c r="CO216" s="19"/>
      <c r="CP216" s="19"/>
      <c r="CQ216" s="19"/>
      <c r="CR216" s="19"/>
      <c r="CS216" s="19"/>
      <c r="CT216" s="19"/>
      <c r="CU216" s="19"/>
      <c r="CV216" s="19"/>
      <c r="CW216" s="19"/>
      <c r="CX216" s="19"/>
      <c r="CY216" s="19"/>
      <c r="CZ216" s="19"/>
      <c r="DA216" s="19"/>
      <c r="DB216" s="110"/>
      <c r="DC216" s="52"/>
      <c r="DD216" s="19"/>
      <c r="DE216" s="19"/>
      <c r="DF216" s="19"/>
      <c r="DG216" s="19"/>
      <c r="DH216" s="19"/>
      <c r="DI216" s="19"/>
      <c r="DJ216" s="19"/>
      <c r="DK216" s="19"/>
      <c r="DL216" s="19"/>
    </row>
    <row r="217" spans="3:116" s="4" customFormat="1" ht="8.1" customHeight="1">
      <c r="E217" s="620"/>
      <c r="F217" s="620"/>
      <c r="G217" s="620"/>
      <c r="H217" s="620"/>
      <c r="I217" s="620"/>
      <c r="J217" s="620"/>
      <c r="K217" s="620"/>
      <c r="L217" s="620"/>
      <c r="M217" s="620"/>
      <c r="N217" s="620"/>
      <c r="O217" s="622"/>
      <c r="P217" s="622"/>
      <c r="Q217" s="622"/>
      <c r="R217" s="622"/>
      <c r="S217" s="622"/>
      <c r="T217" s="622"/>
      <c r="U217" s="622"/>
      <c r="V217" s="622"/>
      <c r="W217" s="622"/>
      <c r="X217" s="622"/>
      <c r="Y217" s="622"/>
      <c r="Z217" s="622"/>
      <c r="AA217" s="622"/>
      <c r="AB217" s="622"/>
      <c r="AC217" s="622"/>
      <c r="AD217" s="5"/>
      <c r="AE217" s="5"/>
      <c r="AF217" s="5"/>
      <c r="AG217" s="5"/>
      <c r="AH217" s="5"/>
      <c r="AI217" s="5"/>
      <c r="AJ217" s="5"/>
      <c r="AK217" s="5"/>
      <c r="AL217" s="5"/>
      <c r="AM217" s="5"/>
      <c r="AN217" s="5"/>
      <c r="AO217" s="5"/>
      <c r="AP217" s="5"/>
      <c r="AQ217" s="5"/>
      <c r="AR217" s="5"/>
      <c r="AS217" s="5"/>
      <c r="AT217" s="5"/>
      <c r="AU217" s="5"/>
      <c r="AV217" s="3"/>
      <c r="AW217" s="3"/>
      <c r="AX217" s="3"/>
      <c r="AY217" s="3"/>
      <c r="AZ217" s="3"/>
      <c r="BA217" s="3"/>
      <c r="BB217" s="3"/>
      <c r="BC217" s="3"/>
      <c r="BD217" s="5"/>
      <c r="CF217" s="42"/>
      <c r="CG217" s="42"/>
      <c r="CH217" s="42"/>
      <c r="CI217" s="42"/>
      <c r="CK217" s="19"/>
      <c r="CL217" s="19"/>
      <c r="CM217" s="19"/>
      <c r="CN217" s="19"/>
      <c r="CO217" s="19"/>
      <c r="CP217" s="19"/>
      <c r="CQ217" s="19"/>
      <c r="CR217" s="19"/>
      <c r="CS217" s="19"/>
      <c r="CT217" s="19"/>
      <c r="CU217" s="19"/>
      <c r="CV217" s="19"/>
      <c r="CW217" s="19"/>
      <c r="CX217" s="19"/>
      <c r="CY217" s="19"/>
      <c r="CZ217" s="19"/>
      <c r="DA217" s="19"/>
      <c r="DB217" s="110"/>
      <c r="DC217" s="52"/>
      <c r="DD217" s="19"/>
      <c r="DE217" s="19"/>
      <c r="DF217" s="19"/>
      <c r="DG217" s="19"/>
      <c r="DH217" s="19"/>
      <c r="DI217" s="19"/>
      <c r="DJ217" s="19"/>
      <c r="DK217" s="19"/>
      <c r="DL217" s="19"/>
    </row>
    <row r="218" spans="3:116" s="4" customFormat="1" ht="8.1" customHeight="1"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5"/>
      <c r="AE218" s="5"/>
      <c r="AF218" s="5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5"/>
      <c r="CF218" s="42"/>
      <c r="CG218" s="42"/>
      <c r="CH218" s="42"/>
      <c r="CI218" s="42"/>
      <c r="CK218" s="19"/>
      <c r="CL218" s="19"/>
      <c r="CM218" s="19"/>
      <c r="CN218" s="19"/>
      <c r="CO218" s="19"/>
      <c r="CP218" s="19"/>
      <c r="CQ218" s="19"/>
      <c r="CR218" s="19"/>
      <c r="CS218" s="19"/>
      <c r="CT218" s="19"/>
      <c r="CU218" s="19"/>
      <c r="CV218" s="19"/>
      <c r="CW218" s="19"/>
      <c r="CX218" s="19"/>
      <c r="CY218" s="19"/>
      <c r="CZ218" s="19"/>
      <c r="DA218" s="19"/>
      <c r="DB218" s="110"/>
      <c r="DC218" s="52"/>
      <c r="DD218" s="19"/>
      <c r="DE218" s="19"/>
      <c r="DF218" s="19"/>
      <c r="DG218" s="19"/>
      <c r="DH218" s="19"/>
      <c r="DI218" s="19"/>
      <c r="DJ218" s="19"/>
      <c r="DK218" s="19"/>
      <c r="DL218" s="19"/>
    </row>
    <row r="219" spans="3:116" s="4" customFormat="1" ht="8.1" customHeight="1">
      <c r="O219" s="624"/>
      <c r="P219" s="624"/>
      <c r="Q219" s="624"/>
      <c r="R219" s="624"/>
      <c r="S219" s="624"/>
      <c r="T219" s="624"/>
      <c r="U219" s="624"/>
      <c r="V219" s="624"/>
      <c r="W219" s="624"/>
      <c r="X219" s="624"/>
      <c r="Y219" s="624"/>
      <c r="Z219" s="624"/>
      <c r="AA219" s="624"/>
      <c r="AB219" s="624"/>
      <c r="AC219" s="624"/>
      <c r="AD219" s="5"/>
      <c r="AE219" s="5"/>
      <c r="AF219" s="5"/>
      <c r="AG219" s="625"/>
      <c r="AH219" s="625"/>
      <c r="AI219" s="625"/>
      <c r="AJ219" s="625"/>
      <c r="AK219" s="625"/>
      <c r="AL219" s="625"/>
      <c r="AM219" s="625"/>
      <c r="AN219" s="625"/>
      <c r="AO219" s="625"/>
      <c r="AP219" s="625"/>
      <c r="AQ219" s="625"/>
      <c r="AR219" s="625"/>
      <c r="AS219" s="625"/>
      <c r="AT219" s="625"/>
      <c r="AU219" s="625"/>
      <c r="AV219" s="625"/>
      <c r="AW219" s="625"/>
      <c r="AX219" s="625"/>
      <c r="AY219" s="625"/>
      <c r="AZ219" s="625"/>
      <c r="BA219" s="625"/>
      <c r="BB219" s="625"/>
      <c r="BC219" s="625"/>
      <c r="BD219" s="5"/>
      <c r="CF219" s="42"/>
      <c r="CG219" s="42"/>
      <c r="CH219" s="42"/>
      <c r="CI219" s="42"/>
      <c r="CK219" s="19"/>
      <c r="CL219" s="19"/>
      <c r="CM219" s="19"/>
      <c r="CN219" s="19"/>
      <c r="CO219" s="19"/>
      <c r="CP219" s="19"/>
      <c r="CQ219" s="19"/>
      <c r="CR219" s="19"/>
      <c r="CS219" s="19"/>
      <c r="CT219" s="19"/>
      <c r="CU219" s="19"/>
      <c r="CV219" s="19"/>
      <c r="CW219" s="19"/>
      <c r="CX219" s="19"/>
      <c r="CY219" s="19"/>
      <c r="CZ219" s="19"/>
      <c r="DA219" s="19"/>
      <c r="DB219" s="110"/>
      <c r="DC219" s="52"/>
      <c r="DD219" s="19"/>
      <c r="DE219" s="19"/>
      <c r="DF219" s="19"/>
      <c r="DG219" s="19"/>
      <c r="DH219" s="19"/>
      <c r="DI219" s="19"/>
      <c r="DJ219" s="19"/>
      <c r="DK219" s="19"/>
      <c r="DL219" s="19"/>
    </row>
    <row r="220" spans="3:116" s="4" customFormat="1" ht="8.1" customHeight="1">
      <c r="O220" s="624"/>
      <c r="P220" s="624"/>
      <c r="Q220" s="624"/>
      <c r="R220" s="624"/>
      <c r="S220" s="624"/>
      <c r="T220" s="624"/>
      <c r="U220" s="624"/>
      <c r="V220" s="624"/>
      <c r="W220" s="624"/>
      <c r="X220" s="624"/>
      <c r="Y220" s="624"/>
      <c r="Z220" s="624"/>
      <c r="AA220" s="624"/>
      <c r="AB220" s="624"/>
      <c r="AC220" s="624"/>
      <c r="AD220" s="5"/>
      <c r="AE220" s="5"/>
      <c r="AF220" s="5"/>
      <c r="AG220" s="625"/>
      <c r="AH220" s="625"/>
      <c r="AI220" s="625"/>
      <c r="AJ220" s="625"/>
      <c r="AK220" s="625"/>
      <c r="AL220" s="625"/>
      <c r="AM220" s="625"/>
      <c r="AN220" s="625"/>
      <c r="AO220" s="625"/>
      <c r="AP220" s="625"/>
      <c r="AQ220" s="625"/>
      <c r="AR220" s="625"/>
      <c r="AS220" s="625"/>
      <c r="AT220" s="625"/>
      <c r="AU220" s="625"/>
      <c r="AV220" s="625"/>
      <c r="AW220" s="625"/>
      <c r="AX220" s="625"/>
      <c r="AY220" s="625"/>
      <c r="AZ220" s="625"/>
      <c r="BA220" s="625"/>
      <c r="BB220" s="625"/>
      <c r="BC220" s="625"/>
      <c r="BD220" s="5"/>
      <c r="CF220" s="42"/>
      <c r="CG220" s="42"/>
      <c r="CH220" s="42"/>
      <c r="CI220" s="42"/>
      <c r="CK220" s="19"/>
      <c r="CL220" s="19"/>
      <c r="CM220" s="19"/>
      <c r="CN220" s="19"/>
      <c r="CO220" s="19"/>
      <c r="CP220" s="19"/>
      <c r="CQ220" s="19"/>
      <c r="CR220" s="19"/>
      <c r="CS220" s="19"/>
      <c r="CT220" s="19"/>
      <c r="CU220" s="19"/>
      <c r="CV220" s="19"/>
      <c r="CW220" s="19"/>
      <c r="CX220" s="19"/>
      <c r="CY220" s="19"/>
      <c r="CZ220" s="19"/>
      <c r="DA220" s="19"/>
      <c r="DB220" s="110"/>
      <c r="DC220" s="52"/>
      <c r="DD220" s="19"/>
      <c r="DE220" s="19"/>
      <c r="DF220" s="19"/>
      <c r="DG220" s="19"/>
      <c r="DH220" s="19"/>
      <c r="DI220" s="19"/>
      <c r="DJ220" s="19"/>
      <c r="DK220" s="19"/>
      <c r="DL220" s="19"/>
    </row>
    <row r="221" spans="3:116" s="4" customFormat="1" ht="8.1" customHeight="1">
      <c r="E221" s="626"/>
      <c r="F221" s="626"/>
      <c r="G221" s="626"/>
      <c r="H221" s="626"/>
      <c r="I221" s="626"/>
      <c r="J221" s="626"/>
      <c r="K221" s="626"/>
      <c r="L221" s="626"/>
      <c r="M221" s="626"/>
      <c r="N221" s="626"/>
      <c r="O221" s="627"/>
      <c r="P221" s="627"/>
      <c r="Q221" s="627"/>
      <c r="R221" s="627"/>
      <c r="S221" s="627"/>
      <c r="T221" s="627"/>
      <c r="U221" s="627"/>
      <c r="V221" s="627"/>
      <c r="W221" s="627"/>
      <c r="X221" s="627"/>
      <c r="Y221" s="627"/>
      <c r="Z221" s="627"/>
      <c r="AA221" s="627"/>
      <c r="AB221" s="627"/>
      <c r="AC221" s="627"/>
      <c r="AD221" s="5"/>
      <c r="AE221" s="5"/>
      <c r="AF221" s="5"/>
      <c r="AG221" s="627"/>
      <c r="AH221" s="627"/>
      <c r="AI221" s="627"/>
      <c r="AJ221" s="627"/>
      <c r="AK221" s="627"/>
      <c r="AL221" s="628"/>
      <c r="AM221" s="628"/>
      <c r="AN221" s="628"/>
      <c r="AO221" s="628"/>
      <c r="AP221" s="628"/>
      <c r="AQ221" s="628"/>
      <c r="AR221" s="628"/>
      <c r="AS221" s="628"/>
      <c r="AT221" s="628"/>
      <c r="AU221" s="628"/>
      <c r="AV221" s="628"/>
      <c r="AW221" s="628"/>
      <c r="AX221" s="628"/>
      <c r="AY221" s="628"/>
      <c r="AZ221" s="628"/>
      <c r="BA221" s="628"/>
      <c r="BB221" s="628"/>
      <c r="BC221" s="628"/>
      <c r="BD221" s="626"/>
      <c r="BE221" s="627"/>
      <c r="BF221" s="627"/>
      <c r="BG221" s="627"/>
      <c r="BH221" s="627"/>
      <c r="BI221" s="628"/>
      <c r="BJ221" s="628"/>
      <c r="BK221" s="628"/>
      <c r="BL221" s="628"/>
      <c r="BM221" s="75"/>
      <c r="BN221" s="628"/>
      <c r="BO221" s="628"/>
      <c r="BP221" s="628"/>
      <c r="BQ221" s="628"/>
      <c r="CF221" s="42"/>
      <c r="CG221" s="42"/>
      <c r="CH221" s="42"/>
      <c r="CI221" s="42"/>
      <c r="CK221" s="19"/>
      <c r="CL221" s="19"/>
      <c r="CM221" s="19"/>
      <c r="CN221" s="19"/>
      <c r="CO221" s="19"/>
      <c r="CP221" s="19"/>
      <c r="CQ221" s="19"/>
      <c r="CR221" s="19"/>
      <c r="CS221" s="19"/>
      <c r="CT221" s="19"/>
      <c r="CU221" s="19"/>
      <c r="CV221" s="19"/>
      <c r="CW221" s="19"/>
      <c r="CX221" s="19"/>
      <c r="CY221" s="19"/>
      <c r="CZ221" s="19"/>
      <c r="DA221" s="19"/>
      <c r="DB221" s="110"/>
      <c r="DC221" s="52"/>
      <c r="DD221" s="19"/>
      <c r="DE221" s="19"/>
      <c r="DF221" s="19"/>
      <c r="DG221" s="19"/>
      <c r="DH221" s="19"/>
      <c r="DI221" s="19"/>
      <c r="DJ221" s="19"/>
      <c r="DK221" s="19"/>
      <c r="DL221" s="19"/>
    </row>
    <row r="222" spans="3:116" s="4" customFormat="1" ht="8.1" customHeight="1">
      <c r="E222" s="626"/>
      <c r="F222" s="626"/>
      <c r="G222" s="626"/>
      <c r="H222" s="626"/>
      <c r="I222" s="626"/>
      <c r="J222" s="626"/>
      <c r="K222" s="626"/>
      <c r="L222" s="626"/>
      <c r="M222" s="626"/>
      <c r="N222" s="626"/>
      <c r="O222" s="627"/>
      <c r="P222" s="627"/>
      <c r="Q222" s="627"/>
      <c r="R222" s="627"/>
      <c r="S222" s="627"/>
      <c r="T222" s="627"/>
      <c r="U222" s="627"/>
      <c r="V222" s="627"/>
      <c r="W222" s="627"/>
      <c r="X222" s="627"/>
      <c r="Y222" s="627"/>
      <c r="Z222" s="627"/>
      <c r="AA222" s="627"/>
      <c r="AB222" s="627"/>
      <c r="AC222" s="627"/>
      <c r="AD222" s="5"/>
      <c r="AE222" s="5"/>
      <c r="AF222" s="5"/>
      <c r="AG222" s="627"/>
      <c r="AH222" s="627"/>
      <c r="AI222" s="627"/>
      <c r="AJ222" s="627"/>
      <c r="AK222" s="627"/>
      <c r="AL222" s="623"/>
      <c r="AM222" s="623"/>
      <c r="AN222" s="623"/>
      <c r="AO222" s="623"/>
      <c r="AP222" s="623"/>
      <c r="AQ222" s="623"/>
      <c r="AR222" s="623"/>
      <c r="AS222" s="623"/>
      <c r="AT222" s="623"/>
      <c r="AU222" s="623"/>
      <c r="AV222" s="623"/>
      <c r="AW222" s="623"/>
      <c r="AX222" s="623"/>
      <c r="AY222" s="623"/>
      <c r="AZ222" s="623"/>
      <c r="BA222" s="623"/>
      <c r="BB222" s="623"/>
      <c r="BC222" s="623"/>
      <c r="BD222" s="627"/>
      <c r="BE222" s="627"/>
      <c r="BF222" s="627"/>
      <c r="BG222" s="627"/>
      <c r="BH222" s="627"/>
      <c r="BI222" s="623"/>
      <c r="BJ222" s="623"/>
      <c r="BK222" s="623"/>
      <c r="BL222" s="623"/>
      <c r="BM222" s="623"/>
      <c r="BN222" s="623"/>
      <c r="BO222" s="623"/>
      <c r="BP222" s="623"/>
      <c r="BQ222" s="623"/>
      <c r="CF222" s="42"/>
      <c r="CG222" s="42"/>
      <c r="CH222" s="42"/>
      <c r="CI222" s="42"/>
      <c r="CK222" s="19"/>
      <c r="CL222" s="19"/>
      <c r="CM222" s="19"/>
      <c r="CN222" s="19"/>
      <c r="CO222" s="19"/>
      <c r="CP222" s="19"/>
      <c r="CQ222" s="19"/>
      <c r="CR222" s="19"/>
      <c r="CS222" s="19"/>
      <c r="CT222" s="19"/>
      <c r="CU222" s="19"/>
      <c r="CV222" s="19"/>
      <c r="CW222" s="19"/>
      <c r="CX222" s="19"/>
      <c r="CY222" s="19"/>
      <c r="CZ222" s="19"/>
      <c r="DA222" s="19"/>
      <c r="DB222" s="110"/>
      <c r="DC222" s="52"/>
      <c r="DD222" s="19"/>
      <c r="DE222" s="19"/>
      <c r="DF222" s="19"/>
      <c r="DG222" s="19"/>
      <c r="DH222" s="19"/>
      <c r="DI222" s="19"/>
      <c r="DJ222" s="19"/>
      <c r="DK222" s="19"/>
      <c r="DL222" s="19"/>
    </row>
    <row r="223" spans="3:116" s="4" customFormat="1" ht="8.1" customHeight="1">
      <c r="E223" s="626"/>
      <c r="F223" s="626"/>
      <c r="G223" s="626"/>
      <c r="H223" s="626"/>
      <c r="I223" s="626"/>
      <c r="J223" s="626"/>
      <c r="K223" s="626"/>
      <c r="L223" s="626"/>
      <c r="M223" s="626"/>
      <c r="N223" s="626"/>
      <c r="O223" s="633"/>
      <c r="P223" s="633"/>
      <c r="Q223" s="633"/>
      <c r="R223" s="633"/>
      <c r="S223" s="633"/>
      <c r="T223" s="633"/>
      <c r="U223" s="633"/>
      <c r="V223" s="633"/>
      <c r="W223" s="633"/>
      <c r="X223" s="633"/>
      <c r="Y223" s="633"/>
      <c r="Z223" s="633"/>
      <c r="AA223" s="633"/>
      <c r="AB223" s="633"/>
      <c r="AC223" s="633"/>
      <c r="AD223" s="5"/>
      <c r="AE223" s="5"/>
      <c r="AF223" s="5"/>
      <c r="AG223" s="627"/>
      <c r="AH223" s="627"/>
      <c r="AI223" s="627"/>
      <c r="AJ223" s="627"/>
      <c r="AK223" s="627"/>
      <c r="AL223" s="623"/>
      <c r="AM223" s="623"/>
      <c r="AN223" s="623"/>
      <c r="AO223" s="623"/>
      <c r="AP223" s="623"/>
      <c r="AQ223" s="623"/>
      <c r="AR223" s="623"/>
      <c r="AS223" s="623"/>
      <c r="AT223" s="623"/>
      <c r="AU223" s="623"/>
      <c r="AV223" s="623"/>
      <c r="AW223" s="623"/>
      <c r="AX223" s="623"/>
      <c r="AY223" s="623"/>
      <c r="AZ223" s="623"/>
      <c r="BA223" s="623"/>
      <c r="BB223" s="623"/>
      <c r="BC223" s="623"/>
      <c r="BD223" s="627"/>
      <c r="BE223" s="627"/>
      <c r="BF223" s="627"/>
      <c r="BG223" s="627"/>
      <c r="BH223" s="627"/>
      <c r="BI223" s="623"/>
      <c r="BJ223" s="623"/>
      <c r="BK223" s="623"/>
      <c r="BL223" s="623"/>
      <c r="BM223" s="623"/>
      <c r="BN223" s="623"/>
      <c r="BO223" s="623"/>
      <c r="BP223" s="623"/>
      <c r="BQ223" s="623"/>
      <c r="CF223" s="42"/>
      <c r="CG223" s="42"/>
      <c r="CH223" s="42"/>
      <c r="CI223" s="42"/>
      <c r="CK223" s="19"/>
      <c r="CL223" s="19"/>
      <c r="CM223" s="19"/>
      <c r="CN223" s="19"/>
      <c r="CO223" s="19"/>
      <c r="CP223" s="19"/>
      <c r="CQ223" s="19"/>
      <c r="CR223" s="19"/>
      <c r="CS223" s="19"/>
      <c r="CT223" s="19"/>
      <c r="CU223" s="19"/>
      <c r="CV223" s="19"/>
      <c r="CW223" s="19"/>
      <c r="CX223" s="19"/>
      <c r="CY223" s="19"/>
      <c r="CZ223" s="19"/>
      <c r="DA223" s="19"/>
      <c r="DB223" s="110"/>
      <c r="DC223" s="52"/>
      <c r="DD223" s="19"/>
      <c r="DE223" s="19"/>
      <c r="DF223" s="19"/>
      <c r="DG223" s="19"/>
      <c r="DH223" s="19"/>
      <c r="DI223" s="19"/>
      <c r="DJ223" s="19"/>
      <c r="DK223" s="19"/>
      <c r="DL223" s="19"/>
    </row>
    <row r="224" spans="3:116" s="4" customFormat="1" ht="8.1" customHeight="1">
      <c r="E224" s="626"/>
      <c r="F224" s="626"/>
      <c r="G224" s="626"/>
      <c r="H224" s="626"/>
      <c r="I224" s="626"/>
      <c r="J224" s="626"/>
      <c r="K224" s="626"/>
      <c r="L224" s="626"/>
      <c r="M224" s="626"/>
      <c r="N224" s="626"/>
      <c r="O224" s="633"/>
      <c r="P224" s="633"/>
      <c r="Q224" s="633"/>
      <c r="R224" s="633"/>
      <c r="S224" s="633"/>
      <c r="T224" s="633"/>
      <c r="U224" s="633"/>
      <c r="V224" s="633"/>
      <c r="W224" s="633"/>
      <c r="X224" s="633"/>
      <c r="Y224" s="633"/>
      <c r="Z224" s="633"/>
      <c r="AA224" s="633"/>
      <c r="AB224" s="633"/>
      <c r="AC224" s="633"/>
      <c r="AD224" s="5"/>
      <c r="AE224" s="5"/>
      <c r="AF224" s="5"/>
      <c r="AG224" s="634"/>
      <c r="AH224" s="634"/>
      <c r="AI224" s="634"/>
      <c r="AJ224" s="635"/>
      <c r="AK224" s="635"/>
      <c r="AL224" s="635"/>
      <c r="AM224" s="635"/>
      <c r="AN224" s="635"/>
      <c r="AO224" s="635"/>
      <c r="AP224" s="635"/>
      <c r="AQ224" s="635"/>
      <c r="AR224" s="635"/>
      <c r="AS224" s="635"/>
      <c r="AT224" s="635"/>
      <c r="AU224" s="635"/>
      <c r="AV224" s="5"/>
      <c r="AW224" s="5"/>
      <c r="AX224" s="5"/>
      <c r="AY224" s="5"/>
      <c r="AZ224" s="5"/>
      <c r="BA224" s="5"/>
      <c r="BB224" s="5"/>
      <c r="BC224" s="5"/>
      <c r="BD224" s="69"/>
      <c r="CF224" s="42"/>
      <c r="CG224" s="42"/>
      <c r="CH224" s="42"/>
      <c r="CI224" s="42"/>
      <c r="CK224" s="19"/>
      <c r="CL224" s="19"/>
      <c r="CM224" s="19"/>
      <c r="CN224" s="19"/>
      <c r="CO224" s="19"/>
      <c r="CP224" s="19"/>
      <c r="CQ224" s="19"/>
      <c r="CR224" s="19"/>
      <c r="CS224" s="19"/>
      <c r="CT224" s="19"/>
      <c r="CU224" s="19"/>
      <c r="CV224" s="19"/>
      <c r="CW224" s="19"/>
      <c r="CX224" s="19"/>
      <c r="CY224" s="19"/>
      <c r="CZ224" s="19"/>
      <c r="DA224" s="19"/>
      <c r="DB224" s="110"/>
      <c r="DC224" s="52"/>
      <c r="DD224" s="19"/>
      <c r="DE224" s="19"/>
      <c r="DF224" s="19"/>
      <c r="DG224" s="19"/>
      <c r="DH224" s="19"/>
      <c r="DI224" s="19"/>
      <c r="DJ224" s="19"/>
      <c r="DK224" s="19"/>
      <c r="DL224" s="19"/>
    </row>
    <row r="225" spans="5:116" s="4" customFormat="1" ht="8.1" customHeight="1">
      <c r="E225" s="627"/>
      <c r="F225" s="627"/>
      <c r="G225" s="627"/>
      <c r="H225" s="627"/>
      <c r="I225" s="627"/>
      <c r="J225" s="627"/>
      <c r="K225" s="627"/>
      <c r="L225" s="627"/>
      <c r="M225" s="627"/>
      <c r="N225" s="627"/>
      <c r="O225" s="627"/>
      <c r="P225" s="627"/>
      <c r="Q225" s="627"/>
      <c r="R225" s="627"/>
      <c r="S225" s="627"/>
      <c r="T225" s="627"/>
      <c r="U225" s="627"/>
      <c r="V225" s="627"/>
      <c r="W225" s="627"/>
      <c r="X225" s="627"/>
      <c r="Y225" s="627"/>
      <c r="Z225" s="627"/>
      <c r="AA225" s="627"/>
      <c r="AB225" s="627"/>
      <c r="AC225" s="627"/>
      <c r="AD225" s="5"/>
      <c r="AE225" s="5"/>
      <c r="AF225" s="5"/>
      <c r="AG225" s="634"/>
      <c r="AH225" s="634"/>
      <c r="AI225" s="634"/>
      <c r="AJ225" s="632"/>
      <c r="AK225" s="632"/>
      <c r="AL225" s="632"/>
      <c r="AM225" s="632"/>
      <c r="AN225" s="632"/>
      <c r="AO225" s="632"/>
      <c r="AP225" s="632"/>
      <c r="AQ225" s="632"/>
      <c r="AR225" s="632"/>
      <c r="AS225" s="632"/>
      <c r="AT225" s="632"/>
      <c r="AU225" s="632"/>
      <c r="AV225" s="5"/>
      <c r="AW225" s="5"/>
      <c r="AX225" s="5"/>
      <c r="AY225" s="5"/>
      <c r="AZ225" s="5"/>
      <c r="BA225" s="5"/>
      <c r="BB225" s="5"/>
      <c r="BC225" s="5"/>
      <c r="BD225" s="5"/>
      <c r="CF225" s="42"/>
      <c r="CG225" s="42"/>
      <c r="CH225" s="42"/>
      <c r="CI225" s="42"/>
      <c r="CK225" s="19"/>
      <c r="CL225" s="19"/>
      <c r="CM225" s="19"/>
      <c r="CN225" s="19"/>
      <c r="CO225" s="19"/>
      <c r="CP225" s="19"/>
      <c r="CQ225" s="19"/>
      <c r="CR225" s="19"/>
      <c r="CS225" s="19"/>
      <c r="CT225" s="19"/>
      <c r="CU225" s="19"/>
      <c r="CV225" s="19"/>
      <c r="CW225" s="19"/>
      <c r="CX225" s="19"/>
      <c r="CY225" s="19"/>
      <c r="CZ225" s="19"/>
      <c r="DA225" s="19"/>
      <c r="DB225" s="110"/>
      <c r="DC225" s="52"/>
      <c r="DD225" s="19"/>
      <c r="DE225" s="19"/>
      <c r="DF225" s="19"/>
      <c r="DG225" s="19"/>
      <c r="DH225" s="19"/>
      <c r="DI225" s="19"/>
      <c r="DJ225" s="19"/>
      <c r="DK225" s="19"/>
      <c r="DL225" s="19"/>
    </row>
    <row r="226" spans="5:116" s="4" customFormat="1" ht="8.1" customHeight="1">
      <c r="E226" s="627"/>
      <c r="F226" s="627"/>
      <c r="G226" s="627"/>
      <c r="H226" s="627"/>
      <c r="I226" s="627"/>
      <c r="J226" s="627"/>
      <c r="K226" s="627"/>
      <c r="L226" s="627"/>
      <c r="M226" s="627"/>
      <c r="N226" s="627"/>
      <c r="O226" s="627"/>
      <c r="P226" s="627"/>
      <c r="Q226" s="627"/>
      <c r="R226" s="627"/>
      <c r="S226" s="627"/>
      <c r="T226" s="627"/>
      <c r="U226" s="627"/>
      <c r="V226" s="627"/>
      <c r="W226" s="627"/>
      <c r="X226" s="627"/>
      <c r="Y226" s="627"/>
      <c r="Z226" s="627"/>
      <c r="AA226" s="627"/>
      <c r="AB226" s="627"/>
      <c r="AC226" s="627"/>
      <c r="AD226" s="5"/>
      <c r="AE226" s="5"/>
      <c r="AF226" s="5"/>
      <c r="AG226" s="634"/>
      <c r="AH226" s="634"/>
      <c r="AI226" s="634"/>
      <c r="AJ226" s="632"/>
      <c r="AK226" s="632"/>
      <c r="AL226" s="632"/>
      <c r="AM226" s="632"/>
      <c r="AN226" s="632"/>
      <c r="AO226" s="632"/>
      <c r="AP226" s="632"/>
      <c r="AQ226" s="632"/>
      <c r="AR226" s="632"/>
      <c r="AS226" s="632"/>
      <c r="AT226" s="632"/>
      <c r="AU226" s="632"/>
      <c r="AV226" s="5"/>
      <c r="AW226" s="5"/>
      <c r="AX226" s="5"/>
      <c r="AY226" s="5"/>
      <c r="AZ226" s="5"/>
      <c r="BA226" s="5"/>
      <c r="BB226" s="5"/>
      <c r="BC226" s="5"/>
      <c r="BD226" s="5"/>
      <c r="BE226" s="76"/>
      <c r="BF226" s="5"/>
      <c r="BG226" s="5"/>
      <c r="BH226" s="5"/>
      <c r="BI226" s="5"/>
      <c r="BJ226" s="5"/>
      <c r="BK226" s="5"/>
      <c r="BL226" s="5"/>
      <c r="BM226" s="5"/>
      <c r="BN226" s="5"/>
      <c r="BO226" s="5"/>
      <c r="BP226" s="5"/>
      <c r="BQ226" s="5"/>
      <c r="BR226" s="5"/>
      <c r="BS226" s="5"/>
      <c r="BT226" s="5"/>
      <c r="BU226" s="5"/>
      <c r="BV226" s="5"/>
      <c r="BW226" s="5"/>
      <c r="BX226" s="5"/>
      <c r="BY226" s="5"/>
      <c r="BZ226" s="5"/>
      <c r="CA226" s="5"/>
      <c r="CB226" s="5"/>
      <c r="CF226" s="42"/>
      <c r="CG226" s="42"/>
      <c r="CH226" s="42"/>
      <c r="CI226" s="42"/>
      <c r="CK226" s="19"/>
      <c r="CL226" s="19"/>
      <c r="CM226" s="19"/>
      <c r="CN226" s="19"/>
      <c r="CO226" s="19"/>
      <c r="CP226" s="19"/>
      <c r="CQ226" s="19"/>
      <c r="CR226" s="19"/>
      <c r="CS226" s="19"/>
      <c r="CT226" s="19"/>
      <c r="CU226" s="19"/>
      <c r="CV226" s="19"/>
      <c r="CW226" s="19"/>
      <c r="CX226" s="19"/>
      <c r="CY226" s="19"/>
      <c r="CZ226" s="19"/>
      <c r="DA226" s="19"/>
      <c r="DB226" s="110"/>
      <c r="DC226" s="52"/>
      <c r="DD226" s="19"/>
      <c r="DE226" s="19"/>
      <c r="DF226" s="19"/>
      <c r="DG226" s="19"/>
      <c r="DH226" s="19"/>
      <c r="DI226" s="19"/>
      <c r="DJ226" s="19"/>
      <c r="DK226" s="19"/>
      <c r="DL226" s="19"/>
    </row>
    <row r="227" spans="5:116" s="4" customFormat="1" ht="8.1" customHeight="1">
      <c r="E227" s="627"/>
      <c r="F227" s="627"/>
      <c r="G227" s="627"/>
      <c r="H227" s="627"/>
      <c r="I227" s="627"/>
      <c r="J227" s="627"/>
      <c r="K227" s="627"/>
      <c r="L227" s="627"/>
      <c r="M227" s="627"/>
      <c r="N227" s="627"/>
      <c r="O227" s="633"/>
      <c r="P227" s="633"/>
      <c r="Q227" s="633"/>
      <c r="R227" s="633"/>
      <c r="S227" s="633"/>
      <c r="T227" s="633"/>
      <c r="U227" s="633"/>
      <c r="V227" s="633"/>
      <c r="W227" s="633"/>
      <c r="X227" s="633"/>
      <c r="Y227" s="633"/>
      <c r="Z227" s="633"/>
      <c r="AA227" s="633"/>
      <c r="AB227" s="633"/>
      <c r="AC227" s="633"/>
      <c r="AD227" s="5"/>
      <c r="AE227" s="5"/>
      <c r="AF227" s="5"/>
      <c r="AG227" s="634"/>
      <c r="AH227" s="634"/>
      <c r="AI227" s="634"/>
      <c r="AJ227" s="632"/>
      <c r="AK227" s="632"/>
      <c r="AL227" s="632"/>
      <c r="AM227" s="632"/>
      <c r="AN227" s="632"/>
      <c r="AO227" s="632"/>
      <c r="AP227" s="632"/>
      <c r="AQ227" s="632"/>
      <c r="AR227" s="632"/>
      <c r="AS227" s="632"/>
      <c r="AT227" s="632"/>
      <c r="AU227" s="632"/>
      <c r="AV227" s="5"/>
      <c r="AW227" s="5"/>
      <c r="AX227" s="5"/>
      <c r="AY227" s="5"/>
      <c r="AZ227" s="5"/>
      <c r="BA227" s="5"/>
      <c r="BB227" s="5"/>
      <c r="BC227" s="5"/>
      <c r="BD227" s="5"/>
      <c r="BE227" s="5"/>
      <c r="BF227" s="5"/>
      <c r="BG227" s="5"/>
      <c r="BH227" s="5"/>
      <c r="BI227" s="5"/>
      <c r="BJ227" s="5"/>
      <c r="BK227" s="5"/>
      <c r="BL227" s="5"/>
      <c r="BM227" s="5"/>
      <c r="BN227" s="5"/>
      <c r="BO227" s="5"/>
      <c r="BP227" s="5"/>
      <c r="BQ227" s="5"/>
      <c r="BR227" s="5"/>
      <c r="BS227" s="5"/>
      <c r="BT227" s="5"/>
      <c r="BU227" s="5"/>
      <c r="BV227" s="5"/>
      <c r="BW227" s="5"/>
      <c r="BX227" s="5"/>
      <c r="BY227" s="5"/>
      <c r="BZ227" s="5"/>
      <c r="CA227" s="5"/>
      <c r="CB227" s="5"/>
      <c r="CF227" s="42"/>
      <c r="CG227" s="42"/>
      <c r="CH227" s="42"/>
      <c r="CI227" s="42"/>
      <c r="CK227" s="19"/>
      <c r="CL227" s="19"/>
      <c r="CM227" s="19"/>
      <c r="CN227" s="19"/>
      <c r="CO227" s="19"/>
      <c r="CP227" s="19"/>
      <c r="CQ227" s="19"/>
      <c r="CR227" s="19"/>
      <c r="CS227" s="19"/>
      <c r="CT227" s="19"/>
      <c r="CU227" s="19"/>
      <c r="CV227" s="19"/>
      <c r="CW227" s="19"/>
      <c r="CX227" s="19"/>
      <c r="CY227" s="19"/>
      <c r="CZ227" s="19"/>
      <c r="DA227" s="19"/>
      <c r="DB227" s="110"/>
      <c r="DC227" s="52"/>
      <c r="DD227" s="19"/>
      <c r="DE227" s="19"/>
      <c r="DF227" s="19"/>
      <c r="DG227" s="19"/>
      <c r="DH227" s="19"/>
      <c r="DI227" s="19"/>
      <c r="DJ227" s="19"/>
      <c r="DK227" s="19"/>
      <c r="DL227" s="19"/>
    </row>
    <row r="228" spans="5:116" s="4" customFormat="1" ht="8.1" customHeight="1">
      <c r="E228" s="627"/>
      <c r="F228" s="627"/>
      <c r="G228" s="627"/>
      <c r="H228" s="627"/>
      <c r="I228" s="627"/>
      <c r="J228" s="627"/>
      <c r="K228" s="627"/>
      <c r="L228" s="627"/>
      <c r="M228" s="627"/>
      <c r="N228" s="627"/>
      <c r="O228" s="633"/>
      <c r="P228" s="633"/>
      <c r="Q228" s="633"/>
      <c r="R228" s="633"/>
      <c r="S228" s="633"/>
      <c r="T228" s="633"/>
      <c r="U228" s="633"/>
      <c r="V228" s="633"/>
      <c r="W228" s="633"/>
      <c r="X228" s="633"/>
      <c r="Y228" s="633"/>
      <c r="Z228" s="633"/>
      <c r="AA228" s="633"/>
      <c r="AB228" s="633"/>
      <c r="AC228" s="633"/>
      <c r="AD228" s="5"/>
      <c r="AE228" s="5"/>
      <c r="AF228" s="5"/>
      <c r="AG228" s="634"/>
      <c r="AH228" s="634"/>
      <c r="AI228" s="634"/>
      <c r="AJ228" s="632"/>
      <c r="AK228" s="632"/>
      <c r="AL228" s="632"/>
      <c r="AM228" s="632"/>
      <c r="AN228" s="632"/>
      <c r="AO228" s="632"/>
      <c r="AP228" s="632"/>
      <c r="AQ228" s="632"/>
      <c r="AR228" s="632"/>
      <c r="AS228" s="632"/>
      <c r="AT228" s="632"/>
      <c r="AU228" s="632"/>
      <c r="AV228" s="5"/>
      <c r="AW228" s="5"/>
      <c r="AX228" s="5"/>
      <c r="AY228" s="5"/>
      <c r="AZ228" s="5"/>
      <c r="BA228" s="5"/>
      <c r="BB228" s="5"/>
      <c r="BC228" s="5"/>
      <c r="BD228" s="5"/>
      <c r="BE228" s="5"/>
      <c r="BF228" s="5"/>
      <c r="BG228" s="5"/>
      <c r="BH228" s="5"/>
      <c r="BI228" s="5"/>
      <c r="BJ228" s="5"/>
      <c r="BK228" s="5"/>
      <c r="BL228" s="5"/>
      <c r="BM228" s="5"/>
      <c r="BN228" s="5"/>
      <c r="BO228" s="5"/>
      <c r="BP228" s="5"/>
      <c r="BQ228" s="5"/>
      <c r="BR228" s="5"/>
      <c r="BS228" s="5"/>
      <c r="BT228" s="5"/>
      <c r="BU228" s="5"/>
      <c r="BV228" s="5"/>
      <c r="BW228" s="5"/>
      <c r="BX228" s="5"/>
      <c r="BY228" s="5"/>
      <c r="BZ228" s="5"/>
      <c r="CA228" s="5"/>
      <c r="CB228" s="5"/>
      <c r="CF228" s="42"/>
      <c r="CG228" s="42"/>
      <c r="CH228" s="42"/>
      <c r="CI228" s="42"/>
      <c r="CK228" s="19"/>
      <c r="CL228" s="19"/>
      <c r="CM228" s="19"/>
      <c r="CN228" s="19"/>
      <c r="CO228" s="19"/>
      <c r="CP228" s="19"/>
      <c r="CQ228" s="19"/>
      <c r="CR228" s="19"/>
      <c r="CS228" s="19"/>
      <c r="CT228" s="19"/>
      <c r="CU228" s="19"/>
      <c r="CV228" s="19"/>
      <c r="CW228" s="19"/>
      <c r="CX228" s="19"/>
      <c r="CY228" s="19"/>
      <c r="CZ228" s="19"/>
      <c r="DA228" s="19"/>
      <c r="DB228" s="110"/>
      <c r="DC228" s="52"/>
      <c r="DD228" s="19"/>
      <c r="DE228" s="19"/>
      <c r="DF228" s="19"/>
      <c r="DG228" s="19"/>
      <c r="DH228" s="19"/>
      <c r="DI228" s="19"/>
      <c r="DJ228" s="19"/>
      <c r="DK228" s="19"/>
      <c r="DL228" s="19"/>
    </row>
    <row r="229" spans="5:116" s="4" customFormat="1" ht="8.1" customHeight="1">
      <c r="AD229" s="5"/>
      <c r="AE229" s="5"/>
      <c r="AF229" s="5"/>
      <c r="AG229" s="5"/>
      <c r="AH229" s="5"/>
      <c r="AI229" s="5"/>
      <c r="AJ229" s="5"/>
      <c r="AK229" s="5"/>
      <c r="AL229" s="5"/>
      <c r="AM229" s="5"/>
      <c r="AN229" s="5"/>
      <c r="AO229" s="5"/>
      <c r="AP229" s="5"/>
      <c r="AQ229" s="5"/>
      <c r="AR229" s="5"/>
      <c r="AS229" s="5"/>
      <c r="AT229" s="5"/>
      <c r="AU229" s="5"/>
      <c r="AV229" s="5"/>
      <c r="AW229" s="5"/>
      <c r="AX229" s="5"/>
      <c r="AY229" s="5"/>
      <c r="AZ229" s="5"/>
      <c r="BA229" s="5"/>
      <c r="BB229" s="5"/>
      <c r="BC229" s="5"/>
      <c r="BD229" s="5"/>
      <c r="BE229" s="5"/>
      <c r="BF229" s="5"/>
      <c r="BG229" s="5"/>
      <c r="BH229" s="5"/>
      <c r="BI229" s="5"/>
      <c r="BJ229" s="5"/>
      <c r="BK229" s="5"/>
      <c r="BL229" s="5"/>
      <c r="BM229" s="5"/>
      <c r="BN229" s="5"/>
      <c r="BO229" s="5"/>
      <c r="BP229" s="5"/>
      <c r="BQ229" s="5"/>
      <c r="BR229" s="5"/>
      <c r="BS229" s="5"/>
      <c r="BT229" s="5"/>
      <c r="BU229" s="5"/>
      <c r="BV229" s="5"/>
      <c r="BW229" s="5"/>
      <c r="BX229" s="5"/>
      <c r="BY229" s="5"/>
      <c r="BZ229" s="5"/>
      <c r="CA229" s="5"/>
      <c r="CB229" s="5"/>
      <c r="CC229" s="5"/>
      <c r="CD229" s="5"/>
      <c r="CE229" s="5"/>
      <c r="CF229" s="42"/>
      <c r="CG229" s="42"/>
      <c r="CH229" s="42"/>
      <c r="CI229" s="42"/>
      <c r="CK229" s="19"/>
      <c r="CL229" s="19"/>
      <c r="CM229" s="19"/>
      <c r="CN229" s="19"/>
      <c r="CO229" s="19"/>
      <c r="CP229" s="19"/>
      <c r="CQ229" s="19"/>
      <c r="CR229" s="19"/>
      <c r="CS229" s="19"/>
      <c r="CT229" s="19"/>
      <c r="CU229" s="19"/>
      <c r="CV229" s="19"/>
      <c r="CW229" s="19"/>
      <c r="CX229" s="19"/>
      <c r="CY229" s="19"/>
      <c r="CZ229" s="19"/>
      <c r="DA229" s="19"/>
      <c r="DB229" s="110"/>
      <c r="DC229" s="52"/>
      <c r="DD229" s="19"/>
      <c r="DE229" s="19"/>
      <c r="DF229" s="19"/>
      <c r="DG229" s="19"/>
      <c r="DH229" s="19"/>
      <c r="DI229" s="19"/>
      <c r="DJ229" s="19"/>
      <c r="DK229" s="19"/>
      <c r="DL229" s="19"/>
    </row>
    <row r="230" spans="5:116" s="4" customFormat="1" ht="8.1" customHeight="1"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5"/>
      <c r="AG230" s="5"/>
      <c r="AH230" s="5"/>
      <c r="AI230" s="5"/>
      <c r="AJ230" s="5"/>
      <c r="AK230" s="5"/>
      <c r="AL230" s="5"/>
      <c r="AM230" s="5"/>
      <c r="AN230" s="5"/>
      <c r="AO230" s="5"/>
      <c r="AP230" s="5"/>
      <c r="AQ230" s="5"/>
      <c r="AR230" s="5"/>
      <c r="AS230" s="5"/>
      <c r="AT230" s="5"/>
      <c r="AU230" s="5"/>
      <c r="AV230" s="5"/>
      <c r="AW230" s="5"/>
      <c r="AX230" s="5"/>
      <c r="AY230" s="5"/>
      <c r="AZ230" s="5"/>
      <c r="BA230" s="5"/>
      <c r="BB230" s="5"/>
      <c r="BC230" s="5"/>
      <c r="BD230" s="5"/>
      <c r="BE230" s="5"/>
      <c r="BF230" s="5"/>
      <c r="BG230" s="5"/>
      <c r="BH230" s="5"/>
      <c r="BI230" s="5"/>
      <c r="BJ230" s="5"/>
      <c r="BK230" s="5"/>
      <c r="BL230" s="5"/>
      <c r="BM230" s="5"/>
      <c r="BN230" s="5"/>
      <c r="BO230" s="5"/>
      <c r="BP230" s="5"/>
      <c r="BQ230" s="5"/>
      <c r="BR230" s="5"/>
      <c r="BS230" s="5"/>
      <c r="BT230" s="5"/>
      <c r="BU230" s="5"/>
      <c r="BV230" s="5"/>
      <c r="BW230" s="5"/>
      <c r="BX230" s="5"/>
      <c r="BY230" s="5"/>
      <c r="BZ230" s="5"/>
      <c r="CA230" s="5"/>
      <c r="CB230" s="5"/>
      <c r="CC230" s="5"/>
      <c r="CD230" s="5"/>
      <c r="CE230" s="5"/>
      <c r="CF230" s="42"/>
      <c r="CG230" s="42"/>
      <c r="CH230" s="42"/>
      <c r="CI230" s="42"/>
      <c r="CK230" s="19"/>
      <c r="CL230" s="19"/>
      <c r="CM230" s="19"/>
      <c r="CN230" s="19"/>
      <c r="CO230" s="19"/>
      <c r="CP230" s="19"/>
      <c r="CQ230" s="19"/>
      <c r="CR230" s="19"/>
      <c r="CS230" s="19"/>
      <c r="CT230" s="19"/>
      <c r="CU230" s="19"/>
      <c r="CV230" s="19"/>
      <c r="CW230" s="19"/>
      <c r="CX230" s="19"/>
      <c r="CY230" s="19"/>
      <c r="CZ230" s="19"/>
      <c r="DA230" s="19"/>
      <c r="DB230" s="110"/>
      <c r="DC230" s="52"/>
      <c r="DD230" s="19"/>
      <c r="DE230" s="19"/>
      <c r="DF230" s="19"/>
      <c r="DG230" s="19"/>
      <c r="DH230" s="19"/>
      <c r="DI230" s="19"/>
      <c r="DJ230" s="19"/>
      <c r="DK230" s="19"/>
      <c r="DL230" s="19"/>
    </row>
    <row r="231" spans="5:116" s="4" customFormat="1" ht="8.1" customHeight="1"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5"/>
      <c r="AG231" s="5"/>
      <c r="AH231" s="5"/>
      <c r="AI231" s="5"/>
      <c r="AJ231" s="5"/>
      <c r="AK231" s="5"/>
      <c r="AL231" s="5"/>
      <c r="AM231" s="5"/>
      <c r="AN231" s="5"/>
      <c r="AO231" s="5"/>
      <c r="AP231" s="5"/>
      <c r="AQ231" s="5"/>
      <c r="AR231" s="5"/>
      <c r="AS231" s="5"/>
      <c r="AT231" s="5"/>
      <c r="AU231" s="5"/>
      <c r="AV231" s="5"/>
      <c r="AW231" s="5"/>
      <c r="AX231" s="5"/>
      <c r="AY231" s="5"/>
      <c r="AZ231" s="5"/>
      <c r="BA231" s="5"/>
      <c r="BB231" s="5"/>
      <c r="BC231" s="5"/>
      <c r="BD231" s="5"/>
      <c r="BE231" s="5"/>
      <c r="BF231" s="5"/>
      <c r="BG231" s="5"/>
      <c r="BH231" s="5"/>
      <c r="BI231" s="5"/>
      <c r="BJ231" s="5"/>
      <c r="BK231" s="5"/>
      <c r="BL231" s="5"/>
      <c r="BM231" s="5"/>
      <c r="BN231" s="5"/>
      <c r="BO231" s="5"/>
      <c r="BP231" s="5"/>
      <c r="BQ231" s="5"/>
      <c r="BR231" s="5"/>
      <c r="BS231" s="5"/>
      <c r="BT231" s="5"/>
      <c r="BU231" s="5"/>
      <c r="BV231" s="5"/>
      <c r="BW231" s="5"/>
      <c r="BX231" s="5"/>
      <c r="BY231" s="5"/>
      <c r="BZ231" s="5"/>
      <c r="CA231" s="5"/>
      <c r="CB231" s="5"/>
      <c r="CC231" s="5"/>
      <c r="CD231" s="5"/>
      <c r="CE231" s="5"/>
      <c r="CF231" s="42"/>
      <c r="CG231" s="42"/>
      <c r="CH231" s="42"/>
      <c r="CI231" s="42"/>
      <c r="CK231" s="19"/>
      <c r="CL231" s="19"/>
      <c r="CM231" s="19"/>
      <c r="CN231" s="19"/>
      <c r="CO231" s="19"/>
      <c r="CP231" s="19"/>
      <c r="CQ231" s="19"/>
      <c r="CR231" s="19"/>
      <c r="CS231" s="19"/>
      <c r="CT231" s="19"/>
      <c r="CU231" s="19"/>
      <c r="CV231" s="19"/>
      <c r="CW231" s="19"/>
      <c r="CX231" s="19"/>
      <c r="CY231" s="19"/>
      <c r="CZ231" s="19"/>
      <c r="DA231" s="19"/>
      <c r="DB231" s="110"/>
      <c r="DC231" s="52"/>
      <c r="DD231" s="19"/>
      <c r="DE231" s="19"/>
      <c r="DF231" s="19"/>
      <c r="DG231" s="19"/>
      <c r="DH231" s="19"/>
      <c r="DI231" s="19"/>
      <c r="DJ231" s="19"/>
      <c r="DK231" s="19"/>
      <c r="DL231" s="19"/>
    </row>
    <row r="232" spans="5:116" s="4" customFormat="1" ht="8.1" customHeight="1"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  <c r="AA232" s="9"/>
      <c r="AB232" s="9"/>
      <c r="AC232" s="9"/>
      <c r="AD232" s="9"/>
      <c r="AE232" s="9"/>
      <c r="AF232" s="9"/>
      <c r="AG232" s="9"/>
      <c r="AH232" s="9"/>
      <c r="AI232" s="9"/>
      <c r="AJ232" s="9"/>
      <c r="AK232" s="9"/>
      <c r="AL232" s="9"/>
      <c r="AM232" s="9"/>
      <c r="AN232" s="9"/>
      <c r="AO232" s="9"/>
      <c r="AP232" s="9"/>
      <c r="AQ232" s="9"/>
      <c r="AR232" s="9"/>
      <c r="AS232" s="9"/>
      <c r="AT232" s="9"/>
      <c r="AU232" s="9"/>
      <c r="AV232" s="9"/>
      <c r="AW232" s="9"/>
      <c r="AX232" s="9"/>
      <c r="AY232" s="9"/>
      <c r="AZ232" s="9"/>
      <c r="BA232" s="9"/>
      <c r="BB232" s="9"/>
      <c r="BC232" s="9"/>
      <c r="BD232" s="9"/>
      <c r="BE232" s="9"/>
      <c r="BF232" s="9"/>
      <c r="BG232" s="9"/>
      <c r="BH232" s="9"/>
      <c r="BI232" s="9"/>
      <c r="BJ232" s="9"/>
      <c r="BK232" s="9"/>
      <c r="BL232" s="9"/>
      <c r="BM232" s="9"/>
      <c r="BN232" s="9"/>
      <c r="BO232" s="9"/>
      <c r="BP232" s="9"/>
      <c r="BQ232" s="9"/>
      <c r="BR232" s="9"/>
      <c r="BS232" s="9"/>
      <c r="BT232" s="9"/>
      <c r="BU232" s="9"/>
      <c r="BV232" s="9"/>
      <c r="BW232" s="9"/>
      <c r="BX232" s="9"/>
      <c r="BY232" s="9"/>
      <c r="BZ232" s="9"/>
      <c r="CA232" s="9"/>
      <c r="CB232" s="9"/>
      <c r="CC232" s="9"/>
      <c r="CD232" s="9"/>
      <c r="CE232" s="9"/>
      <c r="CF232" s="27"/>
      <c r="CG232" s="27"/>
      <c r="CH232" s="27"/>
      <c r="CI232" s="27"/>
      <c r="CK232" s="19"/>
      <c r="CL232" s="19"/>
      <c r="CM232" s="19"/>
      <c r="CN232" s="19"/>
      <c r="CO232" s="19"/>
      <c r="CP232" s="19"/>
      <c r="CQ232" s="19"/>
      <c r="CR232" s="19"/>
      <c r="CS232" s="19"/>
      <c r="CT232" s="19"/>
      <c r="CU232" s="19"/>
      <c r="CV232" s="19"/>
      <c r="CW232" s="19"/>
      <c r="CX232" s="19"/>
      <c r="CY232" s="19"/>
      <c r="CZ232" s="19"/>
      <c r="DA232" s="19"/>
      <c r="DB232" s="110"/>
      <c r="DC232" s="52"/>
      <c r="DD232" s="19"/>
      <c r="DE232" s="19"/>
      <c r="DF232" s="19"/>
      <c r="DG232" s="19"/>
      <c r="DH232" s="19"/>
      <c r="DI232" s="19"/>
      <c r="DJ232" s="19"/>
      <c r="DK232" s="19"/>
      <c r="DL232" s="19"/>
    </row>
    <row r="233" spans="5:116" s="4" customFormat="1" ht="8.1" customHeight="1"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  <c r="AA233" s="9"/>
      <c r="AB233" s="9"/>
      <c r="AC233" s="9"/>
      <c r="AD233" s="9"/>
      <c r="AE233" s="9"/>
      <c r="AF233" s="9"/>
      <c r="AG233" s="9"/>
      <c r="AH233" s="9"/>
      <c r="AI233" s="9"/>
      <c r="AJ233" s="9"/>
      <c r="AK233" s="9"/>
      <c r="AL233" s="9"/>
      <c r="AM233" s="9"/>
      <c r="AN233" s="9"/>
      <c r="AO233" s="9"/>
      <c r="AP233" s="9"/>
      <c r="AQ233" s="9"/>
      <c r="AR233" s="9"/>
      <c r="AS233" s="9"/>
      <c r="AT233" s="9"/>
      <c r="AU233" s="9"/>
      <c r="AV233" s="9"/>
      <c r="AW233" s="9"/>
      <c r="AX233" s="9"/>
      <c r="AY233" s="9"/>
      <c r="AZ233" s="9"/>
      <c r="BA233" s="9"/>
      <c r="BB233" s="9"/>
      <c r="BC233" s="9"/>
      <c r="BD233" s="9"/>
      <c r="BE233" s="9"/>
      <c r="BF233" s="9"/>
      <c r="BG233" s="9"/>
      <c r="BH233" s="9"/>
      <c r="BI233" s="9"/>
      <c r="BJ233" s="9"/>
      <c r="BK233" s="9"/>
      <c r="BL233" s="9"/>
      <c r="BM233" s="9"/>
      <c r="BN233" s="9"/>
      <c r="BO233" s="9"/>
      <c r="BP233" s="9"/>
      <c r="BQ233" s="9"/>
      <c r="BR233" s="9"/>
      <c r="BS233" s="9"/>
      <c r="BT233" s="9"/>
      <c r="BU233" s="9"/>
      <c r="BV233" s="9"/>
      <c r="BW233" s="9"/>
      <c r="BX233" s="9"/>
      <c r="BY233" s="9"/>
      <c r="BZ233" s="9"/>
      <c r="CA233" s="9"/>
      <c r="CB233" s="9"/>
      <c r="CC233" s="9"/>
      <c r="CD233" s="9"/>
      <c r="CE233" s="9"/>
      <c r="CF233" s="27"/>
      <c r="CG233" s="27"/>
      <c r="CH233" s="27"/>
      <c r="CI233" s="27"/>
      <c r="CK233" s="19"/>
      <c r="CL233" s="19"/>
      <c r="CM233" s="19"/>
      <c r="CN233" s="19"/>
      <c r="CO233" s="19"/>
      <c r="CP233" s="19"/>
      <c r="CQ233" s="19"/>
      <c r="CR233" s="19"/>
      <c r="CS233" s="19"/>
      <c r="CT233" s="19"/>
      <c r="CU233" s="19"/>
      <c r="CV233" s="19"/>
      <c r="CW233" s="19"/>
      <c r="CX233" s="19"/>
      <c r="CY233" s="19"/>
      <c r="CZ233" s="19"/>
      <c r="DA233" s="19"/>
      <c r="DB233" s="110"/>
      <c r="DC233" s="52"/>
      <c r="DD233" s="19"/>
      <c r="DE233" s="19"/>
      <c r="DF233" s="19"/>
      <c r="DG233" s="19"/>
      <c r="DH233" s="19"/>
      <c r="DI233" s="19"/>
      <c r="DJ233" s="19"/>
      <c r="DK233" s="19"/>
      <c r="DL233" s="19"/>
    </row>
    <row r="234" spans="5:116" s="4" customFormat="1" ht="8.1" customHeight="1"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  <c r="AA234" s="9"/>
      <c r="AB234" s="9"/>
      <c r="AC234" s="9"/>
      <c r="AD234" s="9"/>
      <c r="AE234" s="9"/>
      <c r="AF234" s="9"/>
      <c r="AG234" s="9"/>
      <c r="AH234" s="9"/>
      <c r="AI234" s="9"/>
      <c r="AJ234" s="9"/>
      <c r="AK234" s="9"/>
      <c r="AL234" s="9"/>
      <c r="AM234" s="9"/>
      <c r="AN234" s="9"/>
      <c r="AO234" s="9"/>
      <c r="AP234" s="9"/>
      <c r="AQ234" s="9"/>
      <c r="AR234" s="9"/>
      <c r="AS234" s="9"/>
      <c r="AT234" s="9"/>
      <c r="AU234" s="9"/>
      <c r="AV234" s="9"/>
      <c r="AW234" s="9"/>
      <c r="AX234" s="9"/>
      <c r="AY234" s="9"/>
      <c r="AZ234" s="9"/>
      <c r="BA234" s="9"/>
      <c r="BB234" s="9"/>
      <c r="BC234" s="9"/>
      <c r="BD234" s="9"/>
      <c r="BE234" s="9"/>
      <c r="BF234" s="9"/>
      <c r="BG234" s="9"/>
      <c r="BH234" s="9"/>
      <c r="BI234" s="9"/>
      <c r="BJ234" s="9"/>
      <c r="BK234" s="9"/>
      <c r="BL234" s="9"/>
      <c r="BM234" s="9"/>
      <c r="BN234" s="9"/>
      <c r="BO234" s="9"/>
      <c r="BP234" s="9"/>
      <c r="BQ234" s="9"/>
      <c r="BR234" s="9"/>
      <c r="BS234" s="9"/>
      <c r="BT234" s="9"/>
      <c r="BU234" s="9"/>
      <c r="BV234" s="9"/>
      <c r="BW234" s="9"/>
      <c r="BX234" s="9"/>
      <c r="BY234" s="9"/>
      <c r="BZ234" s="9"/>
      <c r="CA234" s="9"/>
      <c r="CB234" s="9"/>
      <c r="CC234" s="9"/>
      <c r="CD234" s="9"/>
      <c r="CE234" s="9"/>
      <c r="CF234" s="27"/>
      <c r="CG234" s="27"/>
      <c r="CH234" s="27"/>
      <c r="CI234" s="27"/>
      <c r="CK234" s="19"/>
      <c r="CL234" s="19"/>
      <c r="CM234" s="19"/>
      <c r="CN234" s="19"/>
      <c r="CO234" s="19"/>
      <c r="CP234" s="19"/>
      <c r="CQ234" s="19"/>
      <c r="CR234" s="19"/>
      <c r="CS234" s="19"/>
      <c r="CT234" s="19"/>
      <c r="CU234" s="19"/>
      <c r="CV234" s="19"/>
      <c r="CW234" s="19"/>
      <c r="CX234" s="19"/>
      <c r="CY234" s="19"/>
      <c r="CZ234" s="19"/>
      <c r="DA234" s="19"/>
      <c r="DB234" s="110"/>
      <c r="DC234" s="52"/>
      <c r="DD234" s="19"/>
      <c r="DE234" s="19"/>
      <c r="DF234" s="19"/>
      <c r="DG234" s="19"/>
      <c r="DH234" s="19"/>
      <c r="DI234" s="19"/>
      <c r="DJ234" s="19"/>
      <c r="DK234" s="19"/>
      <c r="DL234" s="19"/>
    </row>
    <row r="235" spans="5:116" ht="8.1" customHeight="1"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  <c r="AA235" s="9"/>
      <c r="AB235" s="9"/>
      <c r="AC235" s="9"/>
      <c r="AD235" s="9"/>
      <c r="AE235" s="9"/>
      <c r="AF235" s="9"/>
      <c r="AG235" s="9"/>
      <c r="AH235" s="9"/>
      <c r="AI235" s="9"/>
      <c r="AJ235" s="9"/>
      <c r="AK235" s="9"/>
      <c r="AL235" s="9"/>
      <c r="AM235" s="9"/>
      <c r="AN235" s="9"/>
      <c r="AO235" s="9"/>
      <c r="AP235" s="9"/>
      <c r="AQ235" s="9"/>
      <c r="AR235" s="9"/>
      <c r="AS235" s="9"/>
      <c r="AT235" s="9"/>
      <c r="AU235" s="9"/>
      <c r="AV235" s="9"/>
      <c r="AW235" s="9"/>
      <c r="AX235" s="9"/>
      <c r="AY235" s="9"/>
      <c r="AZ235" s="9"/>
      <c r="BA235" s="9"/>
      <c r="BB235" s="9"/>
      <c r="BC235" s="9"/>
      <c r="BD235" s="9"/>
      <c r="BE235" s="9"/>
      <c r="BF235" s="9"/>
      <c r="BG235" s="9"/>
      <c r="BH235" s="9"/>
      <c r="BI235" s="9"/>
      <c r="BJ235" s="9"/>
      <c r="BK235" s="9"/>
      <c r="BL235" s="9"/>
      <c r="BM235" s="9"/>
      <c r="BN235" s="9"/>
      <c r="BO235" s="9"/>
      <c r="BP235" s="9"/>
      <c r="BQ235" s="9"/>
      <c r="BR235" s="9"/>
      <c r="BS235" s="9"/>
      <c r="BT235" s="9"/>
      <c r="BU235" s="9"/>
      <c r="BV235" s="9"/>
      <c r="BW235" s="9"/>
      <c r="BX235" s="9"/>
      <c r="BY235" s="9"/>
      <c r="BZ235" s="9"/>
      <c r="CA235" s="9"/>
      <c r="CB235" s="9"/>
      <c r="CC235" s="9"/>
      <c r="CD235" s="9"/>
      <c r="CE235" s="9"/>
    </row>
    <row r="236" spans="5:116" ht="8.1" customHeight="1"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  <c r="AA236" s="9"/>
      <c r="AB236" s="9"/>
      <c r="AC236" s="9"/>
      <c r="AD236" s="9"/>
      <c r="AE236" s="9"/>
      <c r="AF236" s="9"/>
      <c r="AG236" s="9"/>
      <c r="AH236" s="9"/>
      <c r="AI236" s="9"/>
      <c r="AJ236" s="9"/>
      <c r="AK236" s="9"/>
      <c r="AL236" s="9"/>
      <c r="AM236" s="9"/>
      <c r="AN236" s="9"/>
      <c r="AO236" s="9"/>
      <c r="AP236" s="9"/>
      <c r="AQ236" s="9"/>
      <c r="AR236" s="9"/>
      <c r="AS236" s="9"/>
      <c r="AT236" s="9"/>
      <c r="AU236" s="9"/>
      <c r="AV236" s="9"/>
      <c r="AW236" s="9"/>
      <c r="AX236" s="9"/>
      <c r="AY236" s="9"/>
      <c r="AZ236" s="9"/>
      <c r="BA236" s="9"/>
      <c r="BB236" s="9"/>
      <c r="BC236" s="9"/>
      <c r="BD236" s="9"/>
      <c r="BE236" s="9"/>
      <c r="BF236" s="9"/>
      <c r="BG236" s="9"/>
      <c r="BH236" s="9"/>
      <c r="BI236" s="9"/>
      <c r="BJ236" s="9"/>
      <c r="BK236" s="9"/>
      <c r="BL236" s="9"/>
      <c r="BM236" s="9"/>
      <c r="BN236" s="9"/>
      <c r="BO236" s="9"/>
      <c r="BP236" s="9"/>
      <c r="BQ236" s="9"/>
      <c r="BR236" s="9"/>
      <c r="BS236" s="9"/>
      <c r="BT236" s="9"/>
      <c r="BU236" s="9"/>
      <c r="BV236" s="9"/>
      <c r="BW236" s="9"/>
      <c r="BX236" s="9"/>
      <c r="BY236" s="9"/>
      <c r="BZ236" s="9"/>
      <c r="CA236" s="9"/>
      <c r="CB236" s="9"/>
      <c r="CC236" s="9"/>
      <c r="CD236" s="9"/>
      <c r="CE236" s="9"/>
    </row>
    <row r="237" spans="5:116" ht="8.1" customHeight="1"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  <c r="AA237" s="9"/>
      <c r="AB237" s="9"/>
      <c r="AC237" s="9"/>
      <c r="AD237" s="9"/>
      <c r="AE237" s="9"/>
      <c r="AF237" s="9"/>
      <c r="AG237" s="9"/>
      <c r="AH237" s="9"/>
      <c r="AI237" s="9"/>
      <c r="AJ237" s="9"/>
      <c r="AK237" s="9"/>
      <c r="AL237" s="9"/>
      <c r="AM237" s="9"/>
      <c r="AN237" s="9"/>
      <c r="AO237" s="9"/>
      <c r="AP237" s="9"/>
      <c r="AQ237" s="9"/>
      <c r="AR237" s="9"/>
      <c r="AS237" s="9"/>
      <c r="AT237" s="9"/>
      <c r="AU237" s="9"/>
      <c r="AV237" s="9"/>
      <c r="AW237" s="9"/>
      <c r="AX237" s="9"/>
      <c r="AY237" s="9"/>
      <c r="AZ237" s="9"/>
      <c r="BA237" s="9"/>
      <c r="BB237" s="9"/>
      <c r="BC237" s="9"/>
      <c r="BD237" s="9"/>
      <c r="BE237" s="9"/>
      <c r="BF237" s="9"/>
      <c r="BG237" s="9"/>
      <c r="BH237" s="9"/>
      <c r="BI237" s="9"/>
      <c r="BJ237" s="9"/>
      <c r="BK237" s="9"/>
      <c r="BL237" s="9"/>
      <c r="BM237" s="9"/>
      <c r="BN237" s="9"/>
      <c r="BO237" s="9"/>
      <c r="BP237" s="9"/>
      <c r="BQ237" s="9"/>
      <c r="BR237" s="9"/>
      <c r="BS237" s="9"/>
      <c r="BT237" s="9"/>
      <c r="BU237" s="9"/>
      <c r="BV237" s="9"/>
      <c r="BW237" s="9"/>
      <c r="BX237" s="9"/>
      <c r="BY237" s="9"/>
      <c r="BZ237" s="9"/>
      <c r="CA237" s="9"/>
      <c r="CB237" s="9"/>
      <c r="CC237" s="9"/>
      <c r="CD237" s="9"/>
      <c r="CE237" s="9"/>
    </row>
    <row r="238" spans="5:116" ht="8.1" customHeight="1"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  <c r="AA238" s="9"/>
      <c r="AB238" s="9"/>
      <c r="AC238" s="9"/>
      <c r="AD238" s="9"/>
      <c r="AE238" s="9"/>
      <c r="AF238" s="9"/>
      <c r="AG238" s="9"/>
      <c r="AH238" s="9"/>
      <c r="AI238" s="9"/>
      <c r="AJ238" s="9"/>
      <c r="AK238" s="9"/>
      <c r="AL238" s="9"/>
      <c r="AM238" s="9"/>
      <c r="AN238" s="9"/>
      <c r="AO238" s="9"/>
      <c r="AP238" s="9"/>
      <c r="AQ238" s="9"/>
      <c r="AR238" s="9"/>
      <c r="AS238" s="9"/>
      <c r="AT238" s="9"/>
      <c r="AU238" s="9"/>
      <c r="AV238" s="9"/>
      <c r="AW238" s="9"/>
      <c r="AX238" s="9"/>
      <c r="AY238" s="9"/>
      <c r="AZ238" s="9"/>
      <c r="BA238" s="9"/>
      <c r="BB238" s="9"/>
      <c r="BC238" s="9"/>
      <c r="BD238" s="9"/>
      <c r="BE238" s="9"/>
      <c r="BF238" s="9"/>
      <c r="BG238" s="9"/>
      <c r="BH238" s="9"/>
      <c r="BI238" s="9"/>
      <c r="BJ238" s="9"/>
      <c r="BK238" s="9"/>
      <c r="BL238" s="9"/>
      <c r="BM238" s="9"/>
      <c r="BN238" s="9"/>
      <c r="BO238" s="9"/>
      <c r="BP238" s="9"/>
      <c r="BQ238" s="9"/>
      <c r="BR238" s="9"/>
      <c r="BS238" s="9"/>
      <c r="BT238" s="9"/>
      <c r="BU238" s="9"/>
      <c r="BV238" s="9"/>
      <c r="BW238" s="9"/>
      <c r="BX238" s="9"/>
      <c r="BY238" s="9"/>
      <c r="BZ238" s="9"/>
      <c r="CA238" s="9"/>
      <c r="CB238" s="9"/>
      <c r="CC238" s="9"/>
      <c r="CD238" s="9"/>
      <c r="CE238" s="9"/>
    </row>
    <row r="239" spans="5:116" ht="8.1" customHeight="1"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  <c r="AA239" s="9"/>
      <c r="AB239" s="9"/>
      <c r="AC239" s="9"/>
      <c r="AD239" s="9"/>
      <c r="AE239" s="9"/>
      <c r="AF239" s="9"/>
      <c r="AG239" s="9"/>
      <c r="AH239" s="9"/>
      <c r="AI239" s="9"/>
      <c r="AJ239" s="9"/>
      <c r="AK239" s="9"/>
      <c r="AL239" s="9"/>
      <c r="AM239" s="9"/>
      <c r="AN239" s="9"/>
      <c r="AO239" s="9"/>
      <c r="AP239" s="9"/>
      <c r="AQ239" s="9"/>
      <c r="AR239" s="9"/>
      <c r="AS239" s="9"/>
      <c r="AT239" s="9"/>
      <c r="AU239" s="9"/>
      <c r="AV239" s="9"/>
      <c r="AW239" s="9"/>
      <c r="AX239" s="9"/>
      <c r="AY239" s="9"/>
      <c r="AZ239" s="9"/>
      <c r="BA239" s="9"/>
      <c r="BB239" s="9"/>
      <c r="BC239" s="9"/>
      <c r="BD239" s="9"/>
      <c r="BE239" s="9"/>
      <c r="BF239" s="9"/>
      <c r="BG239" s="9"/>
      <c r="BH239" s="9"/>
      <c r="BI239" s="9"/>
      <c r="BJ239" s="9"/>
      <c r="BK239" s="9"/>
      <c r="BL239" s="9"/>
      <c r="BM239" s="9"/>
      <c r="BN239" s="9"/>
      <c r="BO239" s="9"/>
      <c r="BP239" s="9"/>
      <c r="BQ239" s="9"/>
      <c r="BR239" s="9"/>
      <c r="BS239" s="9"/>
      <c r="BT239" s="9"/>
      <c r="BU239" s="9"/>
      <c r="BV239" s="9"/>
      <c r="BW239" s="9"/>
      <c r="BX239" s="9"/>
      <c r="BY239" s="9"/>
      <c r="BZ239" s="9"/>
      <c r="CA239" s="9"/>
      <c r="CB239" s="9"/>
      <c r="CC239" s="9"/>
      <c r="CD239" s="9"/>
      <c r="CE239" s="9"/>
    </row>
    <row r="240" spans="5:116" ht="8.1" customHeight="1"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  <c r="AA240" s="9"/>
      <c r="AB240" s="9"/>
      <c r="AC240" s="9"/>
      <c r="AD240" s="9"/>
      <c r="AE240" s="9"/>
      <c r="AF240" s="9"/>
      <c r="AG240" s="9"/>
      <c r="AH240" s="9"/>
      <c r="AI240" s="9"/>
      <c r="AJ240" s="9"/>
      <c r="AK240" s="9"/>
      <c r="AL240" s="9"/>
      <c r="AM240" s="9"/>
      <c r="AN240" s="9"/>
      <c r="AO240" s="9"/>
      <c r="AP240" s="9"/>
      <c r="AQ240" s="9"/>
      <c r="AR240" s="9"/>
      <c r="AS240" s="9"/>
      <c r="AT240" s="9"/>
      <c r="AU240" s="9"/>
      <c r="AV240" s="9"/>
      <c r="AW240" s="9"/>
      <c r="AX240" s="9"/>
      <c r="AY240" s="9"/>
      <c r="AZ240" s="9"/>
      <c r="BA240" s="9"/>
      <c r="BB240" s="9"/>
      <c r="BC240" s="9"/>
      <c r="BD240" s="9"/>
      <c r="BE240" s="9"/>
      <c r="BF240" s="9"/>
      <c r="BG240" s="9"/>
      <c r="BH240" s="9"/>
      <c r="BI240" s="9"/>
      <c r="BJ240" s="9"/>
      <c r="BK240" s="9"/>
      <c r="BL240" s="9"/>
      <c r="BM240" s="9"/>
      <c r="BN240" s="9"/>
      <c r="BO240" s="9"/>
      <c r="BP240" s="9"/>
      <c r="BQ240" s="9"/>
      <c r="BR240" s="9"/>
      <c r="BS240" s="9"/>
      <c r="BT240" s="9"/>
      <c r="BU240" s="9"/>
      <c r="BV240" s="9"/>
      <c r="BW240" s="9"/>
      <c r="BX240" s="9"/>
      <c r="BY240" s="9"/>
      <c r="BZ240" s="9"/>
      <c r="CA240" s="9"/>
      <c r="CB240" s="9"/>
      <c r="CC240" s="9"/>
      <c r="CD240" s="9"/>
      <c r="CE240" s="9"/>
    </row>
    <row r="241" spans="5:83" ht="8.1" customHeight="1"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  <c r="AA241" s="9"/>
      <c r="AB241" s="9"/>
      <c r="AC241" s="9"/>
      <c r="AD241" s="9"/>
      <c r="AE241" s="9"/>
      <c r="AF241" s="9"/>
      <c r="AG241" s="9"/>
      <c r="AH241" s="9"/>
      <c r="AI241" s="9"/>
      <c r="AJ241" s="9"/>
      <c r="AK241" s="9"/>
      <c r="AL241" s="9"/>
      <c r="AM241" s="9"/>
      <c r="AN241" s="9"/>
      <c r="AO241" s="9"/>
      <c r="AP241" s="9"/>
      <c r="AQ241" s="9"/>
      <c r="AR241" s="9"/>
      <c r="AS241" s="9"/>
      <c r="AT241" s="9"/>
      <c r="AU241" s="9"/>
      <c r="AV241" s="9"/>
      <c r="AW241" s="9"/>
      <c r="AX241" s="9"/>
      <c r="AY241" s="9"/>
      <c r="AZ241" s="9"/>
      <c r="BA241" s="9"/>
      <c r="BB241" s="9"/>
      <c r="BC241" s="9"/>
      <c r="BD241" s="9"/>
      <c r="BE241" s="9"/>
      <c r="BF241" s="9"/>
      <c r="BG241" s="9"/>
      <c r="BH241" s="9"/>
      <c r="BI241" s="9"/>
      <c r="BJ241" s="9"/>
      <c r="BK241" s="9"/>
      <c r="BL241" s="9"/>
      <c r="BM241" s="9"/>
      <c r="BN241" s="9"/>
      <c r="BO241" s="9"/>
      <c r="BP241" s="9"/>
      <c r="BQ241" s="9"/>
      <c r="BR241" s="9"/>
      <c r="BS241" s="9"/>
      <c r="BT241" s="9"/>
      <c r="BU241" s="9"/>
      <c r="BV241" s="9"/>
      <c r="BW241" s="9"/>
      <c r="BX241" s="9"/>
      <c r="BY241" s="9"/>
      <c r="BZ241" s="9"/>
      <c r="CA241" s="9"/>
      <c r="CB241" s="9"/>
      <c r="CC241" s="9"/>
      <c r="CD241" s="9"/>
      <c r="CE241" s="9"/>
    </row>
    <row r="242" spans="5:83" ht="8.1" customHeight="1"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  <c r="AA242" s="9"/>
      <c r="AB242" s="9"/>
      <c r="AC242" s="9"/>
      <c r="AD242" s="9"/>
      <c r="AE242" s="9"/>
      <c r="AF242" s="9"/>
      <c r="AG242" s="9"/>
      <c r="AH242" s="9"/>
      <c r="AI242" s="9"/>
      <c r="AJ242" s="9"/>
      <c r="AK242" s="9"/>
      <c r="AL242" s="9"/>
      <c r="AM242" s="9"/>
      <c r="AN242" s="9"/>
      <c r="AO242" s="9"/>
      <c r="AP242" s="9"/>
      <c r="AQ242" s="9"/>
      <c r="AR242" s="9"/>
      <c r="AS242" s="9"/>
      <c r="AT242" s="9"/>
      <c r="AU242" s="9"/>
      <c r="AV242" s="9"/>
      <c r="AW242" s="9"/>
      <c r="AX242" s="9"/>
      <c r="AY242" s="9"/>
      <c r="AZ242" s="9"/>
      <c r="BA242" s="9"/>
      <c r="BB242" s="9"/>
      <c r="BC242" s="9"/>
      <c r="BD242" s="9"/>
      <c r="BE242" s="9"/>
      <c r="BF242" s="9"/>
      <c r="BG242" s="9"/>
      <c r="BH242" s="9"/>
      <c r="BI242" s="9"/>
      <c r="BJ242" s="9"/>
      <c r="BK242" s="9"/>
      <c r="BL242" s="9"/>
      <c r="BM242" s="9"/>
      <c r="BN242" s="9"/>
      <c r="BO242" s="9"/>
      <c r="BP242" s="9"/>
      <c r="BQ242" s="9"/>
      <c r="BR242" s="9"/>
      <c r="BS242" s="9"/>
      <c r="BT242" s="9"/>
      <c r="BU242" s="9"/>
      <c r="BV242" s="9"/>
      <c r="BW242" s="9"/>
      <c r="BX242" s="9"/>
      <c r="BY242" s="9"/>
      <c r="BZ242" s="9"/>
      <c r="CA242" s="9"/>
      <c r="CB242" s="9"/>
      <c r="CC242" s="9"/>
      <c r="CD242" s="9"/>
      <c r="CE242" s="9"/>
    </row>
    <row r="243" spans="5:83" ht="8.1" customHeight="1"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  <c r="AA243" s="9"/>
      <c r="AB243" s="9"/>
      <c r="AC243" s="9"/>
      <c r="AD243" s="9"/>
      <c r="AE243" s="9"/>
      <c r="AF243" s="9"/>
      <c r="AG243" s="9"/>
      <c r="AH243" s="9"/>
      <c r="AI243" s="9"/>
      <c r="AJ243" s="9"/>
      <c r="AK243" s="9"/>
      <c r="AL243" s="9"/>
      <c r="AM243" s="9"/>
      <c r="AN243" s="9"/>
      <c r="AO243" s="9"/>
      <c r="AP243" s="9"/>
      <c r="AQ243" s="9"/>
      <c r="AR243" s="9"/>
      <c r="AS243" s="9"/>
      <c r="AT243" s="9"/>
      <c r="AU243" s="9"/>
      <c r="AV243" s="9"/>
      <c r="AW243" s="9"/>
      <c r="AX243" s="9"/>
      <c r="AY243" s="9"/>
      <c r="AZ243" s="9"/>
      <c r="BA243" s="9"/>
      <c r="BB243" s="9"/>
      <c r="BC243" s="9"/>
      <c r="BD243" s="9"/>
      <c r="BE243" s="9"/>
      <c r="BF243" s="9"/>
      <c r="BG243" s="9"/>
      <c r="BH243" s="9"/>
      <c r="BI243" s="9"/>
      <c r="BJ243" s="9"/>
      <c r="BK243" s="9"/>
      <c r="BL243" s="9"/>
      <c r="BM243" s="9"/>
      <c r="BN243" s="9"/>
      <c r="BO243" s="9"/>
      <c r="BP243" s="9"/>
      <c r="BQ243" s="9"/>
      <c r="BR243" s="9"/>
      <c r="BS243" s="9"/>
      <c r="BT243" s="9"/>
      <c r="BU243" s="9"/>
      <c r="BV243" s="9"/>
      <c r="BW243" s="9"/>
      <c r="BX243" s="9"/>
      <c r="BY243" s="9"/>
      <c r="BZ243" s="9"/>
      <c r="CA243" s="9"/>
      <c r="CB243" s="9"/>
      <c r="CC243" s="9"/>
      <c r="CD243" s="9"/>
      <c r="CE243" s="9"/>
    </row>
    <row r="244" spans="5:83" ht="8.1" customHeight="1"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  <c r="AA244" s="9"/>
      <c r="AB244" s="9"/>
      <c r="AC244" s="9"/>
      <c r="AD244" s="9"/>
      <c r="AE244" s="9"/>
      <c r="AF244" s="9"/>
      <c r="AG244" s="9"/>
      <c r="AH244" s="9"/>
      <c r="AI244" s="9"/>
      <c r="AJ244" s="9"/>
      <c r="AK244" s="9"/>
      <c r="AL244" s="9"/>
      <c r="AM244" s="9"/>
      <c r="AN244" s="9"/>
      <c r="AO244" s="9"/>
      <c r="AP244" s="9"/>
      <c r="AQ244" s="9"/>
      <c r="AR244" s="9"/>
      <c r="AS244" s="9"/>
      <c r="AT244" s="9"/>
      <c r="AU244" s="9"/>
      <c r="AV244" s="9"/>
      <c r="AW244" s="9"/>
      <c r="AX244" s="9"/>
      <c r="AY244" s="9"/>
      <c r="AZ244" s="9"/>
      <c r="BA244" s="9"/>
      <c r="BB244" s="9"/>
      <c r="BC244" s="9"/>
      <c r="BD244" s="9"/>
      <c r="BE244" s="9"/>
      <c r="BF244" s="9"/>
      <c r="BG244" s="9"/>
      <c r="BH244" s="9"/>
      <c r="BI244" s="9"/>
      <c r="BJ244" s="9"/>
      <c r="BK244" s="9"/>
      <c r="BL244" s="9"/>
      <c r="BM244" s="9"/>
      <c r="BN244" s="9"/>
      <c r="BO244" s="9"/>
      <c r="BP244" s="9"/>
      <c r="BQ244" s="9"/>
      <c r="BR244" s="9"/>
      <c r="BS244" s="9"/>
      <c r="BT244" s="9"/>
      <c r="BU244" s="9"/>
      <c r="BV244" s="9"/>
      <c r="BW244" s="9"/>
      <c r="BX244" s="9"/>
      <c r="BY244" s="9"/>
      <c r="BZ244" s="9"/>
      <c r="CA244" s="9"/>
      <c r="CB244" s="9"/>
      <c r="CC244" s="9"/>
      <c r="CD244" s="9"/>
      <c r="CE244" s="9"/>
    </row>
    <row r="245" spans="5:83" ht="8.1" customHeight="1"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  <c r="AA245" s="9"/>
      <c r="AB245" s="9"/>
      <c r="AC245" s="9"/>
      <c r="AD245" s="9"/>
      <c r="AE245" s="9"/>
      <c r="AF245" s="9"/>
      <c r="AG245" s="9"/>
      <c r="AH245" s="9"/>
      <c r="AI245" s="9"/>
      <c r="AJ245" s="9"/>
      <c r="AK245" s="9"/>
      <c r="AL245" s="9"/>
      <c r="AM245" s="9"/>
      <c r="AN245" s="9"/>
      <c r="AO245" s="9"/>
      <c r="AP245" s="9"/>
      <c r="AQ245" s="9"/>
      <c r="AR245" s="9"/>
      <c r="AS245" s="9"/>
      <c r="AT245" s="9"/>
      <c r="AU245" s="9"/>
      <c r="AV245" s="9"/>
      <c r="AW245" s="9"/>
      <c r="AX245" s="9"/>
      <c r="AY245" s="9"/>
      <c r="AZ245" s="9"/>
      <c r="BA245" s="9"/>
      <c r="BB245" s="9"/>
      <c r="BC245" s="9"/>
      <c r="BD245" s="9"/>
      <c r="BE245" s="9"/>
      <c r="BF245" s="9"/>
      <c r="BG245" s="9"/>
      <c r="BH245" s="9"/>
      <c r="BI245" s="9"/>
      <c r="BJ245" s="9"/>
      <c r="BK245" s="9"/>
      <c r="BL245" s="9"/>
      <c r="BM245" s="9"/>
      <c r="BN245" s="9"/>
      <c r="BO245" s="9"/>
      <c r="BP245" s="9"/>
      <c r="BQ245" s="9"/>
      <c r="BR245" s="9"/>
      <c r="BS245" s="9"/>
      <c r="BT245" s="9"/>
      <c r="BU245" s="9"/>
      <c r="BV245" s="9"/>
      <c r="BW245" s="9"/>
      <c r="BX245" s="9"/>
      <c r="BY245" s="9"/>
      <c r="BZ245" s="9"/>
      <c r="CA245" s="9"/>
      <c r="CB245" s="9"/>
      <c r="CC245" s="9"/>
      <c r="CD245" s="9"/>
      <c r="CE245" s="9"/>
    </row>
    <row r="246" spans="5:83" ht="8.1" customHeight="1"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  <c r="AA246" s="9"/>
      <c r="AB246" s="9"/>
      <c r="AC246" s="9"/>
      <c r="AD246" s="9"/>
      <c r="AE246" s="9"/>
      <c r="AF246" s="9"/>
      <c r="AG246" s="9"/>
      <c r="AH246" s="9"/>
      <c r="AI246" s="9"/>
      <c r="AJ246" s="9"/>
      <c r="AK246" s="9"/>
      <c r="AL246" s="9"/>
      <c r="AM246" s="9"/>
      <c r="AN246" s="9"/>
      <c r="AO246" s="9"/>
      <c r="AP246" s="9"/>
      <c r="AQ246" s="9"/>
      <c r="AR246" s="9"/>
      <c r="AS246" s="9"/>
      <c r="AT246" s="9"/>
      <c r="AU246" s="9"/>
      <c r="AV246" s="9"/>
      <c r="AW246" s="9"/>
      <c r="AX246" s="9"/>
      <c r="AY246" s="9"/>
      <c r="AZ246" s="9"/>
      <c r="BA246" s="9"/>
      <c r="BB246" s="9"/>
      <c r="BC246" s="9"/>
      <c r="BD246" s="9"/>
      <c r="BE246" s="9"/>
      <c r="BF246" s="9"/>
      <c r="BG246" s="9"/>
      <c r="BH246" s="9"/>
      <c r="BI246" s="9"/>
      <c r="BJ246" s="9"/>
      <c r="BK246" s="9"/>
      <c r="BL246" s="9"/>
      <c r="BM246" s="9"/>
      <c r="BN246" s="9"/>
      <c r="BO246" s="9"/>
      <c r="BP246" s="9"/>
      <c r="BQ246" s="9"/>
      <c r="BR246" s="9"/>
      <c r="BS246" s="9"/>
      <c r="BT246" s="9"/>
      <c r="BU246" s="9"/>
      <c r="BV246" s="9"/>
      <c r="BW246" s="9"/>
      <c r="BX246" s="9"/>
      <c r="BY246" s="9"/>
      <c r="BZ246" s="9"/>
      <c r="CA246" s="9"/>
      <c r="CB246" s="9"/>
      <c r="CC246" s="9"/>
      <c r="CD246" s="9"/>
      <c r="CE246" s="9"/>
    </row>
    <row r="247" spans="5:83" ht="8.1" customHeight="1"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  <c r="AA247" s="9"/>
      <c r="AB247" s="9"/>
      <c r="AC247" s="9"/>
      <c r="AD247" s="9"/>
      <c r="AE247" s="9"/>
      <c r="AF247" s="9"/>
      <c r="AG247" s="9"/>
      <c r="AH247" s="9"/>
      <c r="AI247" s="9"/>
      <c r="AJ247" s="9"/>
      <c r="AK247" s="9"/>
      <c r="AL247" s="9"/>
      <c r="AM247" s="9"/>
      <c r="AN247" s="9"/>
      <c r="AO247" s="9"/>
      <c r="AP247" s="9"/>
      <c r="AQ247" s="9"/>
      <c r="AR247" s="9"/>
      <c r="AS247" s="9"/>
      <c r="AT247" s="9"/>
      <c r="AU247" s="9"/>
      <c r="AV247" s="9"/>
      <c r="AW247" s="9"/>
      <c r="AX247" s="9"/>
      <c r="AY247" s="9"/>
      <c r="AZ247" s="9"/>
      <c r="BA247" s="9"/>
      <c r="BB247" s="9"/>
      <c r="BC247" s="9"/>
      <c r="BD247" s="9"/>
      <c r="BE247" s="9"/>
      <c r="BF247" s="9"/>
      <c r="BG247" s="9"/>
      <c r="BH247" s="9"/>
      <c r="BI247" s="9"/>
      <c r="BJ247" s="9"/>
      <c r="BK247" s="9"/>
      <c r="BL247" s="9"/>
      <c r="BM247" s="9"/>
      <c r="BN247" s="9"/>
      <c r="BO247" s="9"/>
      <c r="BP247" s="9"/>
      <c r="BQ247" s="9"/>
      <c r="BR247" s="9"/>
      <c r="BS247" s="9"/>
      <c r="BT247" s="9"/>
      <c r="BU247" s="9"/>
      <c r="BV247" s="9"/>
      <c r="BW247" s="9"/>
      <c r="BX247" s="9"/>
      <c r="BY247" s="9"/>
      <c r="BZ247" s="9"/>
      <c r="CA247" s="9"/>
      <c r="CB247" s="9"/>
      <c r="CC247" s="9"/>
      <c r="CD247" s="9"/>
      <c r="CE247" s="9"/>
    </row>
    <row r="248" spans="5:83" ht="8.1" customHeight="1"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  <c r="AA248" s="9"/>
      <c r="AB248" s="9"/>
      <c r="AC248" s="9"/>
      <c r="AD248" s="9"/>
      <c r="AE248" s="9"/>
      <c r="AF248" s="9"/>
      <c r="AG248" s="9"/>
      <c r="AH248" s="9"/>
      <c r="AI248" s="9"/>
      <c r="AJ248" s="9"/>
      <c r="AK248" s="9"/>
      <c r="AL248" s="9"/>
      <c r="AM248" s="9"/>
      <c r="AN248" s="9"/>
      <c r="AO248" s="9"/>
      <c r="AP248" s="9"/>
      <c r="AQ248" s="9"/>
      <c r="AR248" s="9"/>
      <c r="AS248" s="9"/>
      <c r="AT248" s="9"/>
      <c r="AU248" s="9"/>
      <c r="AV248" s="9"/>
      <c r="AW248" s="9"/>
      <c r="AX248" s="9"/>
      <c r="AY248" s="9"/>
      <c r="AZ248" s="9"/>
      <c r="BA248" s="9"/>
      <c r="BB248" s="9"/>
      <c r="BC248" s="9"/>
      <c r="BD248" s="9"/>
      <c r="BE248" s="9"/>
      <c r="BF248" s="9"/>
      <c r="BG248" s="9"/>
      <c r="BH248" s="9"/>
      <c r="BI248" s="9"/>
      <c r="BJ248" s="9"/>
      <c r="BK248" s="9"/>
      <c r="BL248" s="9"/>
      <c r="BM248" s="9"/>
      <c r="BN248" s="9"/>
      <c r="BO248" s="9"/>
      <c r="BP248" s="9"/>
      <c r="BQ248" s="9"/>
      <c r="BR248" s="9"/>
      <c r="BS248" s="9"/>
      <c r="BT248" s="9"/>
      <c r="BU248" s="9"/>
      <c r="BV248" s="9"/>
      <c r="BW248" s="9"/>
      <c r="BX248" s="9"/>
      <c r="BY248" s="9"/>
      <c r="BZ248" s="9"/>
      <c r="CA248" s="9"/>
      <c r="CB248" s="9"/>
      <c r="CC248" s="9"/>
      <c r="CD248" s="9"/>
      <c r="CE248" s="9"/>
    </row>
    <row r="249" spans="5:83" ht="8.1" customHeight="1"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  <c r="AA249" s="9"/>
      <c r="AB249" s="9"/>
      <c r="AC249" s="9"/>
      <c r="AD249" s="9"/>
      <c r="AE249" s="9"/>
      <c r="AF249" s="9"/>
      <c r="AG249" s="9"/>
      <c r="AH249" s="9"/>
      <c r="AI249" s="9"/>
      <c r="AJ249" s="9"/>
      <c r="AK249" s="9"/>
      <c r="AL249" s="9"/>
      <c r="AM249" s="9"/>
      <c r="AN249" s="9"/>
      <c r="AO249" s="9"/>
      <c r="AP249" s="9"/>
      <c r="AQ249" s="9"/>
      <c r="AR249" s="9"/>
      <c r="AS249" s="9"/>
      <c r="AT249" s="9"/>
      <c r="AU249" s="9"/>
      <c r="AV249" s="9"/>
      <c r="AW249" s="9"/>
      <c r="AX249" s="9"/>
      <c r="AY249" s="9"/>
      <c r="AZ249" s="9"/>
      <c r="BA249" s="9"/>
      <c r="BB249" s="9"/>
      <c r="BC249" s="9"/>
      <c r="BD249" s="9"/>
      <c r="BE249" s="9"/>
      <c r="BF249" s="9"/>
      <c r="BG249" s="9"/>
      <c r="BH249" s="9"/>
      <c r="BI249" s="9"/>
      <c r="BJ249" s="9"/>
      <c r="BK249" s="9"/>
      <c r="BL249" s="9"/>
      <c r="BM249" s="9"/>
      <c r="BN249" s="9"/>
      <c r="BO249" s="9"/>
      <c r="BP249" s="9"/>
      <c r="BQ249" s="9"/>
      <c r="BR249" s="9"/>
      <c r="BS249" s="9"/>
      <c r="BT249" s="9"/>
      <c r="BU249" s="9"/>
      <c r="BV249" s="9"/>
      <c r="BW249" s="9"/>
      <c r="BX249" s="9"/>
      <c r="BY249" s="9"/>
      <c r="BZ249" s="9"/>
      <c r="CA249" s="9"/>
      <c r="CB249" s="9"/>
      <c r="CC249" s="9"/>
      <c r="CD249" s="9"/>
      <c r="CE249" s="9"/>
    </row>
    <row r="250" spans="5:83" ht="8.1" customHeight="1"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  <c r="AA250" s="9"/>
      <c r="AB250" s="9"/>
      <c r="AC250" s="9"/>
      <c r="AD250" s="9"/>
      <c r="AE250" s="9"/>
      <c r="AF250" s="9"/>
      <c r="AG250" s="9"/>
      <c r="AH250" s="9"/>
      <c r="AI250" s="9"/>
      <c r="AJ250" s="9"/>
      <c r="AK250" s="9"/>
      <c r="AL250" s="9"/>
      <c r="AM250" s="9"/>
      <c r="AN250" s="9"/>
      <c r="AO250" s="9"/>
      <c r="AP250" s="9"/>
      <c r="AQ250" s="9"/>
      <c r="AR250" s="9"/>
      <c r="AS250" s="9"/>
      <c r="AT250" s="9"/>
      <c r="AU250" s="9"/>
      <c r="AV250" s="9"/>
      <c r="AW250" s="9"/>
      <c r="AX250" s="9"/>
      <c r="AY250" s="9"/>
      <c r="AZ250" s="9"/>
      <c r="BA250" s="9"/>
      <c r="BB250" s="9"/>
      <c r="BC250" s="9"/>
      <c r="BD250" s="9"/>
      <c r="BE250" s="9"/>
      <c r="BF250" s="9"/>
      <c r="BG250" s="9"/>
      <c r="BH250" s="9"/>
      <c r="BI250" s="9"/>
      <c r="BJ250" s="9"/>
      <c r="BK250" s="9"/>
      <c r="BL250" s="9"/>
      <c r="BM250" s="9"/>
      <c r="BN250" s="9"/>
      <c r="BO250" s="9"/>
      <c r="BP250" s="9"/>
      <c r="BQ250" s="9"/>
      <c r="BR250" s="9"/>
      <c r="BS250" s="9"/>
      <c r="BT250" s="9"/>
      <c r="BU250" s="9"/>
      <c r="BV250" s="9"/>
      <c r="BW250" s="9"/>
      <c r="BX250" s="9"/>
      <c r="BY250" s="9"/>
      <c r="BZ250" s="9"/>
      <c r="CA250" s="9"/>
      <c r="CB250" s="9"/>
      <c r="CC250" s="9"/>
      <c r="CD250" s="9"/>
      <c r="CE250" s="9"/>
    </row>
    <row r="251" spans="5:83" ht="8.1" customHeight="1"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  <c r="AA251" s="9"/>
      <c r="AB251" s="9"/>
      <c r="AC251" s="9"/>
      <c r="AD251" s="9"/>
      <c r="AE251" s="9"/>
      <c r="AF251" s="9"/>
      <c r="AG251" s="9"/>
      <c r="AH251" s="9"/>
      <c r="AI251" s="9"/>
      <c r="AJ251" s="9"/>
      <c r="AK251" s="9"/>
      <c r="AL251" s="9"/>
      <c r="AM251" s="9"/>
      <c r="AN251" s="9"/>
      <c r="AO251" s="9"/>
      <c r="AP251" s="9"/>
      <c r="AQ251" s="9"/>
      <c r="AR251" s="9"/>
      <c r="AS251" s="9"/>
      <c r="AT251" s="9"/>
      <c r="AU251" s="9"/>
      <c r="AV251" s="9"/>
      <c r="AW251" s="9"/>
      <c r="AX251" s="9"/>
      <c r="AY251" s="9"/>
      <c r="AZ251" s="9"/>
      <c r="BA251" s="9"/>
      <c r="BB251" s="9"/>
      <c r="BC251" s="9"/>
      <c r="BD251" s="9"/>
      <c r="BE251" s="9"/>
      <c r="BF251" s="9"/>
      <c r="BG251" s="9"/>
      <c r="BH251" s="9"/>
      <c r="BI251" s="9"/>
      <c r="BJ251" s="9"/>
      <c r="BK251" s="9"/>
      <c r="BL251" s="9"/>
      <c r="BM251" s="9"/>
      <c r="BN251" s="9"/>
      <c r="BO251" s="9"/>
      <c r="BP251" s="9"/>
      <c r="BQ251" s="9"/>
      <c r="BR251" s="9"/>
      <c r="BS251" s="9"/>
      <c r="BT251" s="9"/>
      <c r="BU251" s="9"/>
      <c r="BV251" s="9"/>
      <c r="BW251" s="9"/>
      <c r="BX251" s="9"/>
      <c r="BY251" s="9"/>
      <c r="BZ251" s="9"/>
      <c r="CA251" s="9"/>
      <c r="CB251" s="9"/>
      <c r="CC251" s="9"/>
      <c r="CD251" s="9"/>
      <c r="CE251" s="9"/>
    </row>
    <row r="252" spans="5:83" ht="8.1" customHeight="1"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  <c r="AA252" s="9"/>
      <c r="AB252" s="9"/>
      <c r="AC252" s="9"/>
      <c r="AD252" s="9"/>
      <c r="AE252" s="9"/>
      <c r="AF252" s="9"/>
      <c r="AG252" s="9"/>
      <c r="AH252" s="9"/>
      <c r="AI252" s="9"/>
      <c r="AJ252" s="9"/>
      <c r="AK252" s="9"/>
      <c r="AL252" s="9"/>
      <c r="AM252" s="9"/>
      <c r="AN252" s="9"/>
      <c r="AO252" s="9"/>
      <c r="AP252" s="9"/>
      <c r="AQ252" s="9"/>
      <c r="AR252" s="9"/>
      <c r="AS252" s="9"/>
      <c r="AT252" s="9"/>
      <c r="AU252" s="9"/>
      <c r="AV252" s="9"/>
      <c r="AW252" s="9"/>
      <c r="AX252" s="9"/>
      <c r="AY252" s="9"/>
      <c r="AZ252" s="9"/>
      <c r="BA252" s="9"/>
      <c r="BB252" s="9"/>
      <c r="BC252" s="9"/>
      <c r="BD252" s="9"/>
      <c r="BE252" s="9"/>
      <c r="BF252" s="9"/>
      <c r="BG252" s="9"/>
      <c r="BH252" s="9"/>
      <c r="BI252" s="9"/>
      <c r="BJ252" s="9"/>
      <c r="BK252" s="9"/>
      <c r="BL252" s="9"/>
      <c r="BM252" s="9"/>
      <c r="BN252" s="9"/>
      <c r="BO252" s="9"/>
      <c r="BP252" s="9"/>
      <c r="BQ252" s="9"/>
      <c r="BR252" s="9"/>
      <c r="BS252" s="9"/>
      <c r="BT252" s="9"/>
      <c r="BU252" s="9"/>
      <c r="BV252" s="9"/>
      <c r="BW252" s="9"/>
      <c r="BX252" s="9"/>
      <c r="BY252" s="9"/>
      <c r="BZ252" s="9"/>
      <c r="CA252" s="9"/>
      <c r="CB252" s="9"/>
      <c r="CC252" s="9"/>
      <c r="CD252" s="9"/>
      <c r="CE252" s="9"/>
    </row>
    <row r="253" spans="5:83" ht="8.1" customHeight="1"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  <c r="AA253" s="9"/>
      <c r="AB253" s="9"/>
      <c r="AC253" s="9"/>
      <c r="AD253" s="9"/>
      <c r="AE253" s="9"/>
      <c r="AF253" s="9"/>
      <c r="AG253" s="9"/>
      <c r="AH253" s="9"/>
      <c r="AI253" s="9"/>
      <c r="AJ253" s="9"/>
      <c r="AK253" s="9"/>
      <c r="AL253" s="9"/>
      <c r="AM253" s="9"/>
      <c r="AN253" s="9"/>
      <c r="AO253" s="9"/>
      <c r="AP253" s="9"/>
      <c r="AQ253" s="9"/>
      <c r="AR253" s="9"/>
      <c r="AS253" s="9"/>
      <c r="AT253" s="9"/>
      <c r="AU253" s="9"/>
      <c r="AV253" s="9"/>
      <c r="AW253" s="9"/>
      <c r="AX253" s="9"/>
      <c r="AY253" s="9"/>
      <c r="AZ253" s="9"/>
      <c r="BA253" s="9"/>
      <c r="BB253" s="9"/>
      <c r="BC253" s="9"/>
      <c r="BD253" s="9"/>
      <c r="BE253" s="9"/>
      <c r="BF253" s="9"/>
      <c r="BG253" s="9"/>
      <c r="BH253" s="9"/>
      <c r="BI253" s="9"/>
      <c r="BJ253" s="9"/>
      <c r="BK253" s="9"/>
      <c r="BL253" s="9"/>
      <c r="BM253" s="9"/>
      <c r="BN253" s="9"/>
      <c r="BO253" s="9"/>
      <c r="BP253" s="9"/>
      <c r="BQ253" s="9"/>
      <c r="BR253" s="9"/>
      <c r="BS253" s="9"/>
      <c r="BT253" s="9"/>
      <c r="BU253" s="9"/>
      <c r="BV253" s="9"/>
      <c r="BW253" s="9"/>
      <c r="BX253" s="9"/>
      <c r="BY253" s="9"/>
      <c r="BZ253" s="9"/>
      <c r="CA253" s="9"/>
      <c r="CB253" s="9"/>
      <c r="CC253" s="9"/>
      <c r="CD253" s="9"/>
      <c r="CE253" s="9"/>
    </row>
    <row r="254" spans="5:83" ht="8.1" customHeight="1"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  <c r="AA254" s="9"/>
      <c r="AB254" s="9"/>
      <c r="AC254" s="9"/>
      <c r="AD254" s="9"/>
      <c r="AE254" s="9"/>
      <c r="AF254" s="9"/>
      <c r="AG254" s="9"/>
      <c r="AH254" s="9"/>
      <c r="AI254" s="9"/>
      <c r="AJ254" s="9"/>
      <c r="AK254" s="9"/>
      <c r="AL254" s="9"/>
      <c r="AM254" s="9"/>
      <c r="AN254" s="9"/>
      <c r="AO254" s="9"/>
      <c r="AP254" s="9"/>
      <c r="AQ254" s="9"/>
      <c r="AR254" s="9"/>
      <c r="AS254" s="9"/>
      <c r="AT254" s="9"/>
      <c r="AU254" s="9"/>
      <c r="AV254" s="9"/>
      <c r="AW254" s="9"/>
      <c r="AX254" s="9"/>
      <c r="AY254" s="9"/>
      <c r="AZ254" s="9"/>
      <c r="BA254" s="9"/>
      <c r="BB254" s="9"/>
      <c r="BC254" s="9"/>
      <c r="BD254" s="9"/>
      <c r="BE254" s="9"/>
      <c r="BF254" s="9"/>
      <c r="BG254" s="9"/>
      <c r="BH254" s="9"/>
      <c r="BI254" s="9"/>
      <c r="BJ254" s="9"/>
      <c r="BK254" s="9"/>
      <c r="BL254" s="9"/>
      <c r="BM254" s="9"/>
      <c r="BN254" s="9"/>
      <c r="BO254" s="9"/>
      <c r="BP254" s="9"/>
      <c r="BQ254" s="9"/>
      <c r="BR254" s="9"/>
      <c r="BS254" s="9"/>
      <c r="BT254" s="9"/>
      <c r="BU254" s="9"/>
      <c r="BV254" s="9"/>
      <c r="BW254" s="9"/>
      <c r="BX254" s="9"/>
      <c r="BY254" s="9"/>
      <c r="BZ254" s="9"/>
      <c r="CA254" s="9"/>
      <c r="CB254" s="9"/>
      <c r="CC254" s="9"/>
      <c r="CD254" s="9"/>
      <c r="CE254" s="9"/>
    </row>
    <row r="255" spans="5:83" ht="8.1" customHeight="1"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  <c r="AA255" s="9"/>
      <c r="AB255" s="9"/>
      <c r="AC255" s="9"/>
      <c r="AD255" s="9"/>
      <c r="AE255" s="9"/>
      <c r="AF255" s="9"/>
      <c r="AG255" s="9"/>
      <c r="AH255" s="9"/>
      <c r="AI255" s="9"/>
      <c r="AJ255" s="9"/>
      <c r="AK255" s="9"/>
      <c r="AL255" s="9"/>
      <c r="AM255" s="9"/>
      <c r="AN255" s="9"/>
      <c r="AO255" s="9"/>
      <c r="AP255" s="9"/>
      <c r="AQ255" s="9"/>
      <c r="AR255" s="9"/>
      <c r="AS255" s="9"/>
      <c r="AT255" s="9"/>
      <c r="AU255" s="9"/>
      <c r="AV255" s="9"/>
      <c r="AW255" s="9"/>
      <c r="AX255" s="9"/>
      <c r="AY255" s="9"/>
      <c r="AZ255" s="9"/>
      <c r="BA255" s="9"/>
      <c r="BB255" s="9"/>
      <c r="BC255" s="9"/>
      <c r="BD255" s="9"/>
      <c r="BE255" s="9"/>
      <c r="BF255" s="9"/>
      <c r="BG255" s="9"/>
      <c r="BH255" s="9"/>
      <c r="BI255" s="9"/>
      <c r="BJ255" s="9"/>
      <c r="BK255" s="9"/>
      <c r="BL255" s="9"/>
      <c r="BM255" s="9"/>
      <c r="BN255" s="9"/>
      <c r="BO255" s="9"/>
      <c r="BP255" s="9"/>
      <c r="BQ255" s="9"/>
      <c r="BR255" s="9"/>
      <c r="BS255" s="9"/>
      <c r="BT255" s="9"/>
      <c r="BU255" s="9"/>
      <c r="BV255" s="9"/>
      <c r="BW255" s="9"/>
      <c r="BX255" s="9"/>
      <c r="BY255" s="9"/>
      <c r="BZ255" s="9"/>
      <c r="CA255" s="9"/>
      <c r="CB255" s="9"/>
      <c r="CC255" s="9"/>
      <c r="CD255" s="9"/>
      <c r="CE255" s="9"/>
    </row>
    <row r="256" spans="5:83" ht="8.1" customHeight="1"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  <c r="AA256" s="9"/>
      <c r="AB256" s="9"/>
      <c r="AC256" s="9"/>
      <c r="AD256" s="9"/>
      <c r="AE256" s="9"/>
      <c r="AF256" s="9"/>
      <c r="AG256" s="9"/>
      <c r="AH256" s="9"/>
      <c r="AI256" s="9"/>
      <c r="AJ256" s="9"/>
      <c r="AK256" s="9"/>
      <c r="AL256" s="9"/>
      <c r="AM256" s="9"/>
      <c r="AN256" s="9"/>
      <c r="AO256" s="9"/>
      <c r="AP256" s="9"/>
      <c r="AQ256" s="9"/>
      <c r="AR256" s="9"/>
      <c r="AS256" s="9"/>
      <c r="AT256" s="9"/>
      <c r="AU256" s="9"/>
      <c r="AV256" s="9"/>
      <c r="AW256" s="9"/>
      <c r="AX256" s="9"/>
      <c r="AY256" s="9"/>
      <c r="AZ256" s="9"/>
      <c r="BA256" s="9"/>
      <c r="BB256" s="9"/>
      <c r="BC256" s="9"/>
      <c r="BD256" s="9"/>
      <c r="BE256" s="9"/>
      <c r="BF256" s="9"/>
      <c r="BG256" s="9"/>
      <c r="BH256" s="9"/>
      <c r="BI256" s="9"/>
      <c r="BJ256" s="9"/>
      <c r="BK256" s="9"/>
      <c r="BL256" s="9"/>
      <c r="BM256" s="9"/>
      <c r="BN256" s="9"/>
      <c r="BO256" s="9"/>
      <c r="BP256" s="9"/>
      <c r="BQ256" s="9"/>
      <c r="BR256" s="9"/>
      <c r="BS256" s="9"/>
      <c r="BT256" s="9"/>
      <c r="BU256" s="9"/>
      <c r="BV256" s="9"/>
      <c r="BW256" s="9"/>
      <c r="BX256" s="9"/>
      <c r="BY256" s="9"/>
      <c r="BZ256" s="9"/>
      <c r="CA256" s="9"/>
      <c r="CB256" s="9"/>
      <c r="CC256" s="9"/>
      <c r="CD256" s="9"/>
      <c r="CE256" s="9"/>
    </row>
    <row r="257" spans="5:83" ht="8.1" customHeight="1"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  <c r="AA257" s="9"/>
      <c r="AB257" s="9"/>
      <c r="AC257" s="9"/>
      <c r="AD257" s="9"/>
      <c r="AE257" s="9"/>
      <c r="AF257" s="9"/>
      <c r="AG257" s="9"/>
      <c r="AH257" s="9"/>
      <c r="AI257" s="9"/>
      <c r="AJ257" s="9"/>
      <c r="AK257" s="9"/>
      <c r="AL257" s="9"/>
      <c r="AM257" s="9"/>
      <c r="AN257" s="9"/>
      <c r="AO257" s="9"/>
      <c r="AP257" s="9"/>
      <c r="AQ257" s="9"/>
      <c r="AR257" s="9"/>
      <c r="AS257" s="9"/>
      <c r="AT257" s="9"/>
      <c r="AU257" s="9"/>
      <c r="AV257" s="9"/>
      <c r="AW257" s="9"/>
      <c r="AX257" s="9"/>
      <c r="AY257" s="9"/>
      <c r="AZ257" s="9"/>
      <c r="BA257" s="9"/>
      <c r="BB257" s="9"/>
      <c r="BC257" s="9"/>
      <c r="BD257" s="9"/>
      <c r="BE257" s="9"/>
      <c r="BF257" s="9"/>
      <c r="BG257" s="9"/>
      <c r="BH257" s="9"/>
      <c r="BI257" s="9"/>
      <c r="BJ257" s="9"/>
      <c r="BK257" s="9"/>
      <c r="BL257" s="9"/>
      <c r="BM257" s="9"/>
      <c r="BN257" s="9"/>
      <c r="BO257" s="9"/>
      <c r="BP257" s="9"/>
      <c r="BQ257" s="9"/>
      <c r="BR257" s="9"/>
      <c r="BS257" s="9"/>
      <c r="BT257" s="9"/>
      <c r="BU257" s="9"/>
      <c r="BV257" s="9"/>
      <c r="BW257" s="9"/>
      <c r="BX257" s="9"/>
      <c r="BY257" s="9"/>
      <c r="BZ257" s="9"/>
      <c r="CA257" s="9"/>
      <c r="CB257" s="9"/>
      <c r="CC257" s="9"/>
      <c r="CD257" s="9"/>
      <c r="CE257" s="9"/>
    </row>
    <row r="258" spans="5:83" ht="8.1" customHeight="1"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  <c r="AA258" s="9"/>
      <c r="AB258" s="9"/>
      <c r="AC258" s="9"/>
      <c r="AD258" s="9"/>
      <c r="AE258" s="9"/>
      <c r="AF258" s="9"/>
      <c r="AG258" s="9"/>
      <c r="AH258" s="9"/>
      <c r="AI258" s="9"/>
      <c r="AJ258" s="9"/>
      <c r="AK258" s="9"/>
      <c r="AL258" s="9"/>
      <c r="AM258" s="9"/>
      <c r="AN258" s="9"/>
      <c r="AO258" s="9"/>
      <c r="AP258" s="9"/>
      <c r="AQ258" s="9"/>
      <c r="AR258" s="9"/>
      <c r="AS258" s="9"/>
      <c r="AT258" s="9"/>
      <c r="AU258" s="9"/>
      <c r="AV258" s="9"/>
      <c r="AW258" s="9"/>
      <c r="AX258" s="9"/>
      <c r="AY258" s="9"/>
      <c r="AZ258" s="9"/>
      <c r="BA258" s="9"/>
      <c r="BB258" s="9"/>
      <c r="BC258" s="9"/>
      <c r="BD258" s="9"/>
      <c r="BE258" s="9"/>
      <c r="BF258" s="9"/>
      <c r="BG258" s="9"/>
      <c r="BH258" s="9"/>
      <c r="BI258" s="9"/>
      <c r="BJ258" s="9"/>
      <c r="BK258" s="9"/>
      <c r="BL258" s="9"/>
      <c r="BM258" s="9"/>
      <c r="BN258" s="9"/>
      <c r="BO258" s="9"/>
      <c r="BP258" s="9"/>
      <c r="BQ258" s="9"/>
      <c r="BR258" s="9"/>
      <c r="BS258" s="9"/>
      <c r="BT258" s="9"/>
      <c r="BU258" s="9"/>
      <c r="BV258" s="9"/>
      <c r="BW258" s="9"/>
      <c r="BX258" s="9"/>
      <c r="BY258" s="9"/>
      <c r="BZ258" s="9"/>
      <c r="CA258" s="9"/>
      <c r="CB258" s="9"/>
      <c r="CC258" s="9"/>
      <c r="CD258" s="9"/>
      <c r="CE258" s="9"/>
    </row>
    <row r="259" spans="5:83" ht="8.1" customHeight="1"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  <c r="AA259" s="9"/>
      <c r="AB259" s="9"/>
      <c r="AC259" s="9"/>
      <c r="AD259" s="9"/>
      <c r="AE259" s="9"/>
      <c r="AF259" s="9"/>
      <c r="AG259" s="9"/>
      <c r="AH259" s="9"/>
      <c r="AI259" s="9"/>
      <c r="AJ259" s="9"/>
      <c r="AK259" s="9"/>
      <c r="AL259" s="9"/>
      <c r="AM259" s="9"/>
      <c r="AN259" s="9"/>
      <c r="AO259" s="9"/>
      <c r="AP259" s="9"/>
      <c r="AQ259" s="9"/>
      <c r="AR259" s="9"/>
      <c r="AS259" s="9"/>
      <c r="AT259" s="9"/>
      <c r="AU259" s="9"/>
      <c r="AV259" s="9"/>
      <c r="AW259" s="9"/>
      <c r="AX259" s="9"/>
      <c r="AY259" s="9"/>
      <c r="AZ259" s="9"/>
      <c r="BA259" s="9"/>
      <c r="BB259" s="9"/>
      <c r="BC259" s="9"/>
      <c r="BD259" s="9"/>
      <c r="BE259" s="9"/>
      <c r="BF259" s="9"/>
      <c r="BG259" s="9"/>
      <c r="BH259" s="9"/>
      <c r="BI259" s="9"/>
      <c r="BJ259" s="9"/>
      <c r="BK259" s="9"/>
      <c r="BL259" s="9"/>
      <c r="BM259" s="9"/>
      <c r="BN259" s="9"/>
      <c r="BO259" s="9"/>
      <c r="BP259" s="9"/>
      <c r="BQ259" s="9"/>
      <c r="BR259" s="9"/>
      <c r="BS259" s="9"/>
      <c r="BT259" s="9"/>
      <c r="BU259" s="9"/>
      <c r="BV259" s="9"/>
      <c r="BW259" s="9"/>
      <c r="BX259" s="9"/>
      <c r="BY259" s="9"/>
      <c r="BZ259" s="9"/>
      <c r="CA259" s="9"/>
      <c r="CB259" s="9"/>
      <c r="CC259" s="9"/>
      <c r="CD259" s="9"/>
      <c r="CE259" s="9"/>
    </row>
    <row r="260" spans="5:83" ht="8.1" customHeight="1"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  <c r="AA260" s="9"/>
      <c r="AB260" s="9"/>
      <c r="AC260" s="9"/>
      <c r="AD260" s="9"/>
      <c r="AE260" s="9"/>
      <c r="AF260" s="9"/>
      <c r="AG260" s="9"/>
      <c r="AH260" s="9"/>
      <c r="AI260" s="9"/>
      <c r="AJ260" s="9"/>
      <c r="AK260" s="9"/>
      <c r="AL260" s="9"/>
      <c r="AM260" s="9"/>
      <c r="AN260" s="9"/>
      <c r="AO260" s="9"/>
      <c r="AP260" s="9"/>
      <c r="AQ260" s="9"/>
      <c r="AR260" s="9"/>
      <c r="AS260" s="9"/>
      <c r="AT260" s="9"/>
      <c r="AU260" s="9"/>
      <c r="AV260" s="9"/>
      <c r="AW260" s="9"/>
      <c r="AX260" s="9"/>
      <c r="AY260" s="9"/>
      <c r="AZ260" s="9"/>
      <c r="BA260" s="9"/>
      <c r="BB260" s="9"/>
      <c r="BC260" s="9"/>
      <c r="BD260" s="9"/>
      <c r="BE260" s="9"/>
      <c r="BF260" s="9"/>
      <c r="BG260" s="9"/>
      <c r="BH260" s="9"/>
      <c r="BI260" s="9"/>
      <c r="BJ260" s="9"/>
      <c r="BK260" s="9"/>
      <c r="BL260" s="9"/>
      <c r="BM260" s="9"/>
      <c r="BN260" s="9"/>
      <c r="BO260" s="9"/>
      <c r="BP260" s="9"/>
      <c r="BQ260" s="9"/>
      <c r="BR260" s="9"/>
      <c r="BS260" s="9"/>
      <c r="BT260" s="9"/>
      <c r="BU260" s="9"/>
      <c r="BV260" s="9"/>
      <c r="BW260" s="9"/>
      <c r="BX260" s="9"/>
      <c r="BY260" s="9"/>
      <c r="BZ260" s="9"/>
      <c r="CA260" s="9"/>
      <c r="CB260" s="9"/>
      <c r="CC260" s="9"/>
      <c r="CD260" s="9"/>
      <c r="CE260" s="9"/>
    </row>
    <row r="261" spans="5:83" ht="8.1" customHeight="1"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  <c r="AA261" s="9"/>
      <c r="AB261" s="9"/>
      <c r="AC261" s="9"/>
      <c r="AD261" s="9"/>
      <c r="AE261" s="9"/>
      <c r="AF261" s="9"/>
      <c r="AG261" s="9"/>
      <c r="AH261" s="9"/>
      <c r="AI261" s="9"/>
      <c r="AJ261" s="9"/>
      <c r="AK261" s="9"/>
      <c r="AL261" s="9"/>
      <c r="AM261" s="9"/>
      <c r="AN261" s="9"/>
      <c r="AO261" s="9"/>
      <c r="AP261" s="9"/>
      <c r="AQ261" s="9"/>
      <c r="AR261" s="9"/>
      <c r="AS261" s="9"/>
      <c r="AT261" s="9"/>
      <c r="AU261" s="9"/>
      <c r="AV261" s="9"/>
      <c r="AW261" s="9"/>
      <c r="AX261" s="9"/>
      <c r="AY261" s="9"/>
      <c r="AZ261" s="9"/>
      <c r="BA261" s="9"/>
      <c r="BB261" s="9"/>
      <c r="BC261" s="9"/>
      <c r="BD261" s="9"/>
      <c r="BE261" s="9"/>
      <c r="BF261" s="9"/>
      <c r="BG261" s="9"/>
      <c r="BH261" s="9"/>
      <c r="BI261" s="9"/>
      <c r="BJ261" s="9"/>
      <c r="BK261" s="9"/>
      <c r="BL261" s="9"/>
      <c r="BM261" s="9"/>
      <c r="BN261" s="9"/>
      <c r="BO261" s="9"/>
      <c r="BP261" s="9"/>
      <c r="BQ261" s="9"/>
      <c r="BR261" s="9"/>
      <c r="BS261" s="9"/>
      <c r="BT261" s="9"/>
      <c r="BU261" s="9"/>
      <c r="BV261" s="9"/>
      <c r="BW261" s="9"/>
      <c r="BX261" s="9"/>
      <c r="BY261" s="9"/>
      <c r="BZ261" s="9"/>
      <c r="CA261" s="9"/>
      <c r="CB261" s="9"/>
      <c r="CC261" s="9"/>
      <c r="CD261" s="9"/>
      <c r="CE261" s="9"/>
    </row>
    <row r="262" spans="5:83" ht="8.1" customHeight="1"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  <c r="AA262" s="9"/>
      <c r="AB262" s="9"/>
      <c r="AC262" s="9"/>
      <c r="AD262" s="9"/>
      <c r="AE262" s="9"/>
      <c r="AF262" s="9"/>
      <c r="AG262" s="9"/>
      <c r="AH262" s="9"/>
      <c r="AI262" s="9"/>
      <c r="AJ262" s="9"/>
      <c r="AK262" s="9"/>
      <c r="AL262" s="9"/>
      <c r="AM262" s="9"/>
      <c r="AN262" s="9"/>
      <c r="AO262" s="9"/>
      <c r="AP262" s="9"/>
      <c r="AQ262" s="9"/>
      <c r="AR262" s="9"/>
      <c r="AS262" s="9"/>
      <c r="AT262" s="9"/>
      <c r="AU262" s="9"/>
      <c r="AV262" s="9"/>
      <c r="AW262" s="9"/>
      <c r="AX262" s="9"/>
      <c r="AY262" s="9"/>
      <c r="AZ262" s="9"/>
      <c r="BA262" s="9"/>
      <c r="BB262" s="9"/>
      <c r="BC262" s="9"/>
      <c r="BD262" s="9"/>
      <c r="BE262" s="9"/>
      <c r="BF262" s="9"/>
      <c r="BG262" s="9"/>
      <c r="BH262" s="9"/>
      <c r="BI262" s="9"/>
      <c r="BJ262" s="9"/>
      <c r="BK262" s="9"/>
      <c r="BL262" s="9"/>
      <c r="BM262" s="9"/>
      <c r="BN262" s="9"/>
      <c r="BO262" s="9"/>
      <c r="BP262" s="9"/>
      <c r="BQ262" s="9"/>
      <c r="BR262" s="9"/>
      <c r="BS262" s="9"/>
      <c r="BT262" s="9"/>
      <c r="BU262" s="9"/>
      <c r="BV262" s="9"/>
      <c r="BW262" s="9"/>
      <c r="BX262" s="9"/>
      <c r="BY262" s="9"/>
      <c r="BZ262" s="9"/>
      <c r="CA262" s="9"/>
      <c r="CB262" s="9"/>
      <c r="CC262" s="9"/>
      <c r="CD262" s="9"/>
      <c r="CE262" s="9"/>
    </row>
    <row r="263" spans="5:83" ht="8.1" customHeight="1"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  <c r="AA263" s="9"/>
      <c r="AB263" s="9"/>
      <c r="AC263" s="9"/>
      <c r="AD263" s="9"/>
      <c r="AE263" s="9"/>
      <c r="AF263" s="9"/>
      <c r="AG263" s="9"/>
      <c r="AH263" s="9"/>
      <c r="AI263" s="9"/>
      <c r="AJ263" s="9"/>
      <c r="AK263" s="9"/>
      <c r="AL263" s="9"/>
      <c r="AM263" s="9"/>
      <c r="AN263" s="9"/>
      <c r="AO263" s="9"/>
      <c r="AP263" s="9"/>
      <c r="AQ263" s="9"/>
      <c r="AR263" s="9"/>
      <c r="AS263" s="9"/>
      <c r="AT263" s="9"/>
      <c r="AU263" s="9"/>
      <c r="AV263" s="9"/>
      <c r="AW263" s="9"/>
      <c r="AX263" s="9"/>
      <c r="AY263" s="9"/>
      <c r="AZ263" s="9"/>
      <c r="BA263" s="9"/>
      <c r="BB263" s="9"/>
      <c r="BC263" s="9"/>
      <c r="BD263" s="9"/>
      <c r="BE263" s="9"/>
      <c r="BF263" s="9"/>
      <c r="BG263" s="9"/>
      <c r="BH263" s="9"/>
      <c r="BI263" s="9"/>
      <c r="BJ263" s="9"/>
      <c r="BK263" s="9"/>
      <c r="BL263" s="9"/>
      <c r="BM263" s="9"/>
      <c r="BN263" s="9"/>
      <c r="BO263" s="9"/>
      <c r="BP263" s="9"/>
      <c r="BQ263" s="9"/>
      <c r="BR263" s="9"/>
      <c r="BS263" s="9"/>
      <c r="BT263" s="9"/>
      <c r="BU263" s="9"/>
      <c r="BV263" s="9"/>
      <c r="BW263" s="9"/>
      <c r="BX263" s="9"/>
      <c r="BY263" s="9"/>
      <c r="BZ263" s="9"/>
      <c r="CA263" s="9"/>
      <c r="CB263" s="9"/>
      <c r="CC263" s="9"/>
      <c r="CD263" s="9"/>
      <c r="CE263" s="9"/>
    </row>
    <row r="264" spans="5:83" ht="8.1" customHeight="1"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  <c r="AA264" s="9"/>
      <c r="AB264" s="9"/>
      <c r="AC264" s="9"/>
      <c r="AD264" s="9"/>
      <c r="AE264" s="9"/>
      <c r="AF264" s="9"/>
      <c r="AG264" s="9"/>
      <c r="AH264" s="9"/>
      <c r="AI264" s="9"/>
      <c r="AJ264" s="9"/>
      <c r="AK264" s="9"/>
      <c r="AL264" s="9"/>
      <c r="AM264" s="9"/>
      <c r="AN264" s="9"/>
      <c r="AO264" s="9"/>
      <c r="AP264" s="9"/>
      <c r="AQ264" s="9"/>
      <c r="AR264" s="9"/>
      <c r="AS264" s="9"/>
      <c r="AT264" s="9"/>
      <c r="AU264" s="9"/>
      <c r="AV264" s="9"/>
      <c r="AW264" s="9"/>
      <c r="AX264" s="9"/>
      <c r="AY264" s="9"/>
      <c r="AZ264" s="9"/>
      <c r="BA264" s="9"/>
      <c r="BB264" s="9"/>
      <c r="BC264" s="9"/>
      <c r="BD264" s="9"/>
      <c r="BE264" s="9"/>
      <c r="BF264" s="9"/>
      <c r="BG264" s="9"/>
      <c r="BH264" s="9"/>
      <c r="BI264" s="9"/>
      <c r="BJ264" s="9"/>
      <c r="BK264" s="9"/>
      <c r="BL264" s="9"/>
      <c r="BM264" s="9"/>
      <c r="BN264" s="9"/>
      <c r="BO264" s="9"/>
      <c r="BP264" s="9"/>
      <c r="BQ264" s="9"/>
      <c r="BR264" s="9"/>
      <c r="BS264" s="9"/>
      <c r="BT264" s="9"/>
      <c r="BU264" s="9"/>
      <c r="BV264" s="9"/>
      <c r="BW264" s="9"/>
      <c r="BX264" s="9"/>
      <c r="BY264" s="9"/>
      <c r="BZ264" s="9"/>
      <c r="CA264" s="9"/>
      <c r="CB264" s="9"/>
      <c r="CC264" s="9"/>
      <c r="CD264" s="9"/>
      <c r="CE264" s="9"/>
    </row>
    <row r="265" spans="5:83" ht="8.1" customHeight="1"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  <c r="AA265" s="9"/>
      <c r="AB265" s="9"/>
      <c r="AC265" s="9"/>
      <c r="AD265" s="9"/>
      <c r="AE265" s="9"/>
      <c r="AF265" s="9"/>
      <c r="AG265" s="9"/>
      <c r="AH265" s="9"/>
      <c r="AI265" s="9"/>
      <c r="AJ265" s="9"/>
      <c r="AK265" s="9"/>
      <c r="AL265" s="9"/>
      <c r="AM265" s="9"/>
      <c r="AN265" s="9"/>
      <c r="AO265" s="9"/>
      <c r="AP265" s="9"/>
      <c r="AQ265" s="9"/>
      <c r="AR265" s="9"/>
      <c r="AS265" s="9"/>
      <c r="AT265" s="9"/>
      <c r="AU265" s="9"/>
      <c r="AV265" s="9"/>
      <c r="AW265" s="9"/>
      <c r="AX265" s="9"/>
      <c r="AY265" s="9"/>
      <c r="AZ265" s="9"/>
      <c r="BA265" s="9"/>
      <c r="BB265" s="9"/>
      <c r="BC265" s="9"/>
      <c r="BD265" s="9"/>
      <c r="BE265" s="9"/>
      <c r="BF265" s="9"/>
      <c r="BG265" s="9"/>
      <c r="BH265" s="9"/>
      <c r="BI265" s="9"/>
      <c r="BJ265" s="9"/>
      <c r="BK265" s="9"/>
      <c r="BL265" s="9"/>
      <c r="BM265" s="9"/>
      <c r="BN265" s="9"/>
      <c r="BO265" s="9"/>
      <c r="BP265" s="9"/>
      <c r="BQ265" s="9"/>
      <c r="BR265" s="9"/>
      <c r="BS265" s="9"/>
      <c r="BT265" s="9"/>
      <c r="BU265" s="9"/>
      <c r="BV265" s="9"/>
      <c r="BW265" s="9"/>
      <c r="BX265" s="9"/>
      <c r="BY265" s="9"/>
      <c r="BZ265" s="9"/>
      <c r="CA265" s="9"/>
      <c r="CB265" s="9"/>
      <c r="CC265" s="9"/>
      <c r="CD265" s="9"/>
      <c r="CE265" s="9"/>
    </row>
    <row r="266" spans="5:83" ht="8.1" customHeight="1"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  <c r="AA266" s="9"/>
      <c r="AB266" s="9"/>
      <c r="AC266" s="9"/>
      <c r="AD266" s="9"/>
      <c r="AE266" s="9"/>
      <c r="AF266" s="9"/>
      <c r="AG266" s="9"/>
      <c r="AH266" s="9"/>
      <c r="AI266" s="9"/>
      <c r="AJ266" s="9"/>
      <c r="AK266" s="9"/>
      <c r="AL266" s="9"/>
      <c r="AM266" s="9"/>
      <c r="AN266" s="9"/>
      <c r="AO266" s="9"/>
      <c r="AP266" s="9"/>
      <c r="AQ266" s="9"/>
      <c r="AR266" s="9"/>
      <c r="AS266" s="9"/>
      <c r="AT266" s="9"/>
      <c r="AU266" s="9"/>
      <c r="AV266" s="9"/>
      <c r="AW266" s="9"/>
      <c r="AX266" s="9"/>
      <c r="AY266" s="9"/>
      <c r="AZ266" s="9"/>
      <c r="BA266" s="9"/>
      <c r="BB266" s="9"/>
      <c r="BC266" s="9"/>
      <c r="BD266" s="9"/>
      <c r="BE266" s="9"/>
      <c r="BF266" s="9"/>
      <c r="BG266" s="9"/>
      <c r="BH266" s="9"/>
      <c r="BI266" s="9"/>
      <c r="BJ266" s="9"/>
      <c r="BK266" s="9"/>
      <c r="BL266" s="9"/>
      <c r="BM266" s="9"/>
      <c r="BN266" s="9"/>
      <c r="BO266" s="9"/>
      <c r="BP266" s="9"/>
      <c r="BQ266" s="9"/>
      <c r="BR266" s="9"/>
      <c r="BS266" s="9"/>
      <c r="BT266" s="9"/>
      <c r="BU266" s="9"/>
      <c r="BV266" s="9"/>
      <c r="BW266" s="9"/>
      <c r="BX266" s="9"/>
      <c r="BY266" s="9"/>
      <c r="BZ266" s="9"/>
      <c r="CA266" s="9"/>
      <c r="CB266" s="9"/>
      <c r="CC266" s="9"/>
      <c r="CD266" s="9"/>
      <c r="CE266" s="9"/>
    </row>
    <row r="267" spans="5:83" ht="8.1" customHeight="1"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  <c r="AA267" s="9"/>
      <c r="AB267" s="9"/>
      <c r="AC267" s="9"/>
      <c r="AD267" s="9"/>
      <c r="AE267" s="9"/>
      <c r="AF267" s="9"/>
      <c r="AG267" s="9"/>
      <c r="AH267" s="9"/>
      <c r="AI267" s="9"/>
      <c r="AJ267" s="9"/>
      <c r="AK267" s="9"/>
      <c r="AL267" s="9"/>
      <c r="AM267" s="9"/>
      <c r="AN267" s="9"/>
      <c r="AO267" s="9"/>
      <c r="AP267" s="9"/>
      <c r="AQ267" s="9"/>
      <c r="AR267" s="9"/>
      <c r="AS267" s="9"/>
      <c r="AT267" s="9"/>
      <c r="AU267" s="9"/>
      <c r="AV267" s="9"/>
      <c r="AW267" s="9"/>
      <c r="AX267" s="9"/>
      <c r="AY267" s="9"/>
      <c r="AZ267" s="9"/>
      <c r="BA267" s="9"/>
      <c r="BB267" s="9"/>
      <c r="BC267" s="9"/>
      <c r="BD267" s="9"/>
      <c r="BE267" s="9"/>
      <c r="BF267" s="9"/>
      <c r="BG267" s="9"/>
      <c r="BH267" s="9"/>
      <c r="BI267" s="9"/>
      <c r="BJ267" s="9"/>
      <c r="BK267" s="9"/>
      <c r="BL267" s="9"/>
      <c r="BM267" s="9"/>
      <c r="BN267" s="9"/>
      <c r="BO267" s="9"/>
      <c r="BP267" s="9"/>
      <c r="BQ267" s="9"/>
      <c r="BR267" s="9"/>
      <c r="BS267" s="9"/>
      <c r="BT267" s="9"/>
      <c r="BU267" s="9"/>
      <c r="BV267" s="9"/>
      <c r="BW267" s="9"/>
      <c r="BX267" s="9"/>
      <c r="BY267" s="9"/>
      <c r="BZ267" s="9"/>
      <c r="CA267" s="9"/>
      <c r="CB267" s="9"/>
      <c r="CC267" s="9"/>
      <c r="CD267" s="9"/>
      <c r="CE267" s="9"/>
    </row>
    <row r="268" spans="5:83" ht="8.1" customHeight="1"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  <c r="AA268" s="9"/>
      <c r="AB268" s="9"/>
      <c r="AC268" s="9"/>
      <c r="AD268" s="9"/>
      <c r="AE268" s="9"/>
      <c r="AF268" s="9"/>
      <c r="AG268" s="9"/>
      <c r="AH268" s="9"/>
      <c r="AI268" s="9"/>
      <c r="AJ268" s="9"/>
      <c r="AK268" s="9"/>
      <c r="AL268" s="9"/>
      <c r="AM268" s="9"/>
      <c r="AN268" s="9"/>
      <c r="AO268" s="9"/>
      <c r="AP268" s="9"/>
      <c r="AQ268" s="9"/>
      <c r="AR268" s="9"/>
      <c r="AS268" s="9"/>
      <c r="AT268" s="9"/>
      <c r="AU268" s="9"/>
      <c r="AV268" s="9"/>
      <c r="AW268" s="9"/>
      <c r="AX268" s="9"/>
      <c r="AY268" s="9"/>
      <c r="AZ268" s="9"/>
      <c r="BA268" s="9"/>
      <c r="BB268" s="9"/>
      <c r="BC268" s="9"/>
      <c r="BD268" s="9"/>
      <c r="BE268" s="9"/>
      <c r="BF268" s="9"/>
      <c r="BG268" s="9"/>
      <c r="BH268" s="9"/>
      <c r="BI268" s="9"/>
      <c r="BJ268" s="9"/>
      <c r="BK268" s="9"/>
      <c r="BL268" s="9"/>
      <c r="BM268" s="9"/>
      <c r="BN268" s="9"/>
      <c r="BO268" s="9"/>
      <c r="BP268" s="9"/>
      <c r="BQ268" s="9"/>
      <c r="BR268" s="9"/>
      <c r="BS268" s="9"/>
      <c r="BT268" s="9"/>
      <c r="BU268" s="9"/>
      <c r="BV268" s="9"/>
      <c r="BW268" s="9"/>
      <c r="BX268" s="9"/>
      <c r="BY268" s="9"/>
      <c r="BZ268" s="9"/>
      <c r="CA268" s="9"/>
      <c r="CB268" s="9"/>
      <c r="CC268" s="9"/>
      <c r="CD268" s="9"/>
      <c r="CE268" s="9"/>
    </row>
    <row r="269" spans="5:83" ht="8.1" customHeight="1"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  <c r="AA269" s="9"/>
      <c r="AB269" s="9"/>
      <c r="AC269" s="9"/>
      <c r="AD269" s="9"/>
      <c r="AE269" s="9"/>
      <c r="AF269" s="9"/>
      <c r="AG269" s="9"/>
      <c r="AH269" s="9"/>
      <c r="AI269" s="9"/>
      <c r="AJ269" s="9"/>
      <c r="AK269" s="9"/>
      <c r="AL269" s="9"/>
      <c r="AM269" s="9"/>
      <c r="AN269" s="9"/>
      <c r="AO269" s="9"/>
      <c r="AP269" s="9"/>
      <c r="AQ269" s="9"/>
      <c r="AR269" s="9"/>
      <c r="AS269" s="9"/>
      <c r="AT269" s="9"/>
      <c r="AU269" s="9"/>
      <c r="AV269" s="9"/>
      <c r="AW269" s="9"/>
      <c r="AX269" s="9"/>
      <c r="AY269" s="9"/>
      <c r="AZ269" s="9"/>
      <c r="BA269" s="9"/>
      <c r="BB269" s="9"/>
      <c r="BC269" s="9"/>
      <c r="BD269" s="9"/>
      <c r="BE269" s="9"/>
      <c r="BF269" s="9"/>
      <c r="BG269" s="9"/>
      <c r="BH269" s="9"/>
      <c r="BI269" s="9"/>
      <c r="BJ269" s="9"/>
      <c r="BK269" s="9"/>
      <c r="BL269" s="9"/>
      <c r="BM269" s="9"/>
      <c r="BN269" s="9"/>
      <c r="BO269" s="9"/>
      <c r="BP269" s="9"/>
      <c r="BQ269" s="9"/>
      <c r="BR269" s="9"/>
      <c r="BS269" s="9"/>
      <c r="BT269" s="9"/>
      <c r="BU269" s="9"/>
      <c r="BV269" s="9"/>
      <c r="BW269" s="9"/>
      <c r="BX269" s="9"/>
      <c r="BY269" s="9"/>
      <c r="BZ269" s="9"/>
      <c r="CA269" s="9"/>
      <c r="CB269" s="9"/>
      <c r="CC269" s="9"/>
      <c r="CD269" s="9"/>
      <c r="CE269" s="9"/>
    </row>
    <row r="270" spans="5:83" ht="8.1" customHeight="1"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  <c r="AA270" s="9"/>
      <c r="AB270" s="9"/>
      <c r="AC270" s="9"/>
      <c r="AD270" s="9"/>
      <c r="AE270" s="9"/>
      <c r="AF270" s="9"/>
      <c r="AG270" s="9"/>
      <c r="AH270" s="9"/>
      <c r="AI270" s="9"/>
      <c r="AJ270" s="9"/>
      <c r="AK270" s="9"/>
      <c r="AL270" s="9"/>
      <c r="AM270" s="9"/>
      <c r="AN270" s="9"/>
      <c r="AO270" s="9"/>
      <c r="AP270" s="9"/>
      <c r="AQ270" s="9"/>
      <c r="AR270" s="9"/>
      <c r="AS270" s="9"/>
      <c r="AT270" s="9"/>
      <c r="AU270" s="9"/>
      <c r="AV270" s="9"/>
      <c r="AW270" s="9"/>
      <c r="AX270" s="9"/>
      <c r="AY270" s="9"/>
      <c r="AZ270" s="9"/>
      <c r="BA270" s="9"/>
      <c r="BB270" s="9"/>
      <c r="BC270" s="9"/>
      <c r="BD270" s="9"/>
      <c r="BE270" s="9"/>
      <c r="BF270" s="9"/>
      <c r="BG270" s="9"/>
      <c r="BH270" s="9"/>
      <c r="BI270" s="9"/>
      <c r="BJ270" s="9"/>
      <c r="BK270" s="9"/>
      <c r="BL270" s="9"/>
      <c r="BM270" s="9"/>
      <c r="BN270" s="9"/>
      <c r="BO270" s="9"/>
      <c r="BP270" s="9"/>
      <c r="BQ270" s="9"/>
      <c r="BR270" s="9"/>
      <c r="BS270" s="9"/>
      <c r="BT270" s="9"/>
      <c r="BU270" s="9"/>
      <c r="BV270" s="9"/>
      <c r="BW270" s="9"/>
      <c r="BX270" s="9"/>
      <c r="BY270" s="9"/>
      <c r="BZ270" s="9"/>
      <c r="CA270" s="9"/>
      <c r="CB270" s="9"/>
      <c r="CC270" s="9"/>
      <c r="CD270" s="9"/>
      <c r="CE270" s="9"/>
    </row>
    <row r="271" spans="5:83" ht="8.1" customHeight="1"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  <c r="AA271" s="9"/>
      <c r="AB271" s="9"/>
      <c r="AC271" s="9"/>
      <c r="AD271" s="9"/>
      <c r="AE271" s="9"/>
      <c r="AF271" s="9"/>
      <c r="AG271" s="9"/>
      <c r="AH271" s="9"/>
      <c r="AI271" s="9"/>
      <c r="AJ271" s="9"/>
      <c r="AK271" s="9"/>
      <c r="AL271" s="9"/>
      <c r="AM271" s="9"/>
      <c r="AN271" s="9"/>
      <c r="AO271" s="9"/>
      <c r="AP271" s="9"/>
      <c r="AQ271" s="9"/>
      <c r="AR271" s="9"/>
      <c r="AS271" s="9"/>
      <c r="AT271" s="9"/>
      <c r="AU271" s="9"/>
      <c r="AV271" s="9"/>
      <c r="AW271" s="9"/>
      <c r="AX271" s="9"/>
      <c r="AY271" s="9"/>
      <c r="AZ271" s="9"/>
      <c r="BA271" s="9"/>
      <c r="BB271" s="9"/>
      <c r="BC271" s="9"/>
      <c r="BD271" s="9"/>
      <c r="BE271" s="9"/>
      <c r="BF271" s="9"/>
      <c r="BG271" s="9"/>
      <c r="BH271" s="9"/>
      <c r="BI271" s="9"/>
      <c r="BJ271" s="9"/>
      <c r="BK271" s="9"/>
      <c r="BL271" s="9"/>
      <c r="BM271" s="9"/>
      <c r="BN271" s="9"/>
      <c r="BO271" s="9"/>
      <c r="BP271" s="9"/>
      <c r="BQ271" s="9"/>
      <c r="BR271" s="9"/>
      <c r="BS271" s="9"/>
      <c r="BT271" s="9"/>
      <c r="BU271" s="9"/>
      <c r="BV271" s="9"/>
      <c r="BW271" s="9"/>
      <c r="BX271" s="9"/>
      <c r="BY271" s="9"/>
      <c r="BZ271" s="9"/>
      <c r="CA271" s="9"/>
      <c r="CB271" s="9"/>
      <c r="CC271" s="9"/>
      <c r="CD271" s="9"/>
      <c r="CE271" s="9"/>
    </row>
    <row r="272" spans="5:83" ht="8.1" customHeight="1"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  <c r="AA272" s="9"/>
      <c r="AB272" s="9"/>
      <c r="AC272" s="9"/>
      <c r="AD272" s="9"/>
      <c r="AE272" s="9"/>
      <c r="AF272" s="9"/>
      <c r="AG272" s="9"/>
      <c r="AH272" s="9"/>
      <c r="AI272" s="9"/>
      <c r="AJ272" s="9"/>
      <c r="AK272" s="9"/>
      <c r="AL272" s="9"/>
      <c r="AM272" s="9"/>
      <c r="AN272" s="9"/>
      <c r="AO272" s="9"/>
      <c r="AP272" s="9"/>
      <c r="AQ272" s="9"/>
      <c r="AR272" s="9"/>
      <c r="AS272" s="9"/>
      <c r="AT272" s="9"/>
      <c r="AU272" s="9"/>
      <c r="AV272" s="9"/>
      <c r="AW272" s="9"/>
      <c r="AX272" s="9"/>
      <c r="AY272" s="9"/>
      <c r="AZ272" s="9"/>
      <c r="BA272" s="9"/>
      <c r="BB272" s="9"/>
      <c r="BC272" s="9"/>
      <c r="BD272" s="9"/>
      <c r="BE272" s="9"/>
      <c r="BF272" s="9"/>
      <c r="BG272" s="9"/>
      <c r="BH272" s="9"/>
      <c r="BI272" s="9"/>
      <c r="BJ272" s="9"/>
      <c r="BK272" s="9"/>
      <c r="BL272" s="9"/>
      <c r="BM272" s="9"/>
      <c r="BN272" s="9"/>
      <c r="BO272" s="9"/>
      <c r="BP272" s="9"/>
      <c r="BQ272" s="9"/>
      <c r="BR272" s="9"/>
      <c r="BS272" s="9"/>
      <c r="BT272" s="9"/>
      <c r="BU272" s="9"/>
      <c r="BV272" s="9"/>
      <c r="BW272" s="9"/>
      <c r="BX272" s="9"/>
      <c r="BY272" s="9"/>
      <c r="BZ272" s="9"/>
      <c r="CA272" s="9"/>
      <c r="CB272" s="9"/>
      <c r="CC272" s="9"/>
      <c r="CD272" s="9"/>
      <c r="CE272" s="9"/>
    </row>
    <row r="273" spans="5:83" ht="8.1" customHeight="1"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  <c r="AA273" s="9"/>
      <c r="AB273" s="9"/>
      <c r="AC273" s="9"/>
      <c r="AD273" s="9"/>
      <c r="AE273" s="9"/>
      <c r="AF273" s="9"/>
      <c r="AG273" s="9"/>
      <c r="AH273" s="9"/>
      <c r="AI273" s="9"/>
      <c r="AJ273" s="9"/>
      <c r="AK273" s="9"/>
      <c r="AL273" s="9"/>
      <c r="AM273" s="9"/>
      <c r="AN273" s="9"/>
      <c r="AO273" s="9"/>
      <c r="AP273" s="9"/>
      <c r="AQ273" s="9"/>
      <c r="AR273" s="9"/>
      <c r="AS273" s="9"/>
      <c r="AT273" s="9"/>
      <c r="AU273" s="9"/>
      <c r="AV273" s="9"/>
      <c r="AW273" s="9"/>
      <c r="AX273" s="9"/>
      <c r="AY273" s="9"/>
      <c r="AZ273" s="9"/>
      <c r="BA273" s="9"/>
      <c r="BB273" s="9"/>
      <c r="BC273" s="9"/>
      <c r="BD273" s="9"/>
      <c r="BE273" s="9"/>
      <c r="BF273" s="9"/>
      <c r="BG273" s="9"/>
      <c r="BH273" s="9"/>
      <c r="BI273" s="9"/>
      <c r="BJ273" s="9"/>
      <c r="BK273" s="9"/>
      <c r="BL273" s="9"/>
      <c r="BM273" s="9"/>
      <c r="BN273" s="9"/>
      <c r="BO273" s="9"/>
      <c r="BP273" s="9"/>
      <c r="BQ273" s="9"/>
      <c r="BR273" s="9"/>
      <c r="BS273" s="9"/>
      <c r="BT273" s="9"/>
      <c r="BU273" s="9"/>
      <c r="BV273" s="9"/>
      <c r="BW273" s="9"/>
      <c r="BX273" s="9"/>
      <c r="BY273" s="9"/>
      <c r="BZ273" s="9"/>
      <c r="CA273" s="9"/>
      <c r="CB273" s="9"/>
      <c r="CC273" s="9"/>
      <c r="CD273" s="9"/>
      <c r="CE273" s="9"/>
    </row>
    <row r="274" spans="5:83" ht="8.1" customHeight="1"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  <c r="AA274" s="9"/>
      <c r="AB274" s="9"/>
      <c r="AC274" s="9"/>
      <c r="AD274" s="9"/>
      <c r="AE274" s="9"/>
      <c r="AF274" s="9"/>
      <c r="AG274" s="9"/>
      <c r="AH274" s="9"/>
      <c r="AI274" s="9"/>
      <c r="AJ274" s="9"/>
      <c r="AK274" s="9"/>
      <c r="AL274" s="9"/>
      <c r="AM274" s="9"/>
      <c r="AN274" s="9"/>
      <c r="AO274" s="9"/>
      <c r="AP274" s="9"/>
      <c r="AQ274" s="9"/>
      <c r="AR274" s="9"/>
      <c r="AS274" s="9"/>
      <c r="AT274" s="9"/>
      <c r="AU274" s="9"/>
      <c r="AV274" s="9"/>
      <c r="AW274" s="9"/>
      <c r="AX274" s="9"/>
      <c r="AY274" s="9"/>
      <c r="AZ274" s="9"/>
      <c r="BA274" s="9"/>
      <c r="BB274" s="9"/>
      <c r="BC274" s="9"/>
      <c r="BD274" s="9"/>
      <c r="BE274" s="9"/>
      <c r="BF274" s="9"/>
      <c r="BG274" s="9"/>
      <c r="BH274" s="9"/>
      <c r="BI274" s="9"/>
      <c r="BJ274" s="9"/>
      <c r="BK274" s="9"/>
      <c r="BL274" s="9"/>
      <c r="BM274" s="9"/>
      <c r="BN274" s="9"/>
      <c r="BO274" s="9"/>
      <c r="BP274" s="9"/>
      <c r="BQ274" s="9"/>
      <c r="BR274" s="9"/>
      <c r="BS274" s="9"/>
      <c r="BT274" s="9"/>
      <c r="BU274" s="9"/>
      <c r="BV274" s="9"/>
      <c r="BW274" s="9"/>
      <c r="BX274" s="9"/>
      <c r="BY274" s="9"/>
      <c r="BZ274" s="9"/>
      <c r="CA274" s="9"/>
      <c r="CB274" s="9"/>
      <c r="CC274" s="9"/>
      <c r="CD274" s="9"/>
      <c r="CE274" s="9"/>
    </row>
    <row r="275" spans="5:83" ht="8.1" customHeight="1"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  <c r="AA275" s="9"/>
      <c r="AB275" s="9"/>
      <c r="AC275" s="9"/>
      <c r="AD275" s="9"/>
      <c r="AE275" s="9"/>
      <c r="AF275" s="9"/>
      <c r="AG275" s="9"/>
      <c r="AH275" s="9"/>
      <c r="AI275" s="9"/>
      <c r="AJ275" s="9"/>
      <c r="AK275" s="9"/>
      <c r="AL275" s="9"/>
      <c r="AM275" s="9"/>
      <c r="AN275" s="9"/>
      <c r="AO275" s="9"/>
      <c r="AP275" s="9"/>
      <c r="AQ275" s="9"/>
      <c r="AR275" s="9"/>
      <c r="AS275" s="9"/>
      <c r="AT275" s="9"/>
      <c r="AU275" s="9"/>
      <c r="AV275" s="9"/>
      <c r="AW275" s="9"/>
      <c r="AX275" s="9"/>
      <c r="AY275" s="9"/>
      <c r="AZ275" s="9"/>
      <c r="BA275" s="9"/>
      <c r="BB275" s="9"/>
      <c r="BC275" s="9"/>
      <c r="BD275" s="9"/>
      <c r="BE275" s="9"/>
      <c r="BF275" s="9"/>
      <c r="BG275" s="9"/>
      <c r="BH275" s="9"/>
      <c r="BI275" s="9"/>
      <c r="BJ275" s="9"/>
      <c r="BK275" s="9"/>
      <c r="BL275" s="9"/>
      <c r="BM275" s="9"/>
      <c r="BN275" s="9"/>
      <c r="BO275" s="9"/>
      <c r="BP275" s="9"/>
      <c r="BQ275" s="9"/>
      <c r="BR275" s="9"/>
      <c r="BS275" s="9"/>
      <c r="BT275" s="9"/>
      <c r="BU275" s="9"/>
      <c r="BV275" s="9"/>
      <c r="BW275" s="9"/>
      <c r="BX275" s="9"/>
      <c r="BY275" s="9"/>
      <c r="BZ275" s="9"/>
      <c r="CA275" s="9"/>
      <c r="CB275" s="9"/>
      <c r="CC275" s="9"/>
      <c r="CD275" s="9"/>
      <c r="CE275" s="9"/>
    </row>
    <row r="276" spans="5:83" ht="8.1" customHeight="1"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  <c r="AA276" s="9"/>
      <c r="AB276" s="9"/>
      <c r="AC276" s="9"/>
      <c r="AD276" s="9"/>
      <c r="AE276" s="9"/>
      <c r="AF276" s="9"/>
      <c r="AG276" s="9"/>
      <c r="AH276" s="9"/>
      <c r="AI276" s="9"/>
      <c r="AJ276" s="9"/>
      <c r="AK276" s="9"/>
      <c r="AL276" s="9"/>
      <c r="AM276" s="9"/>
      <c r="AN276" s="9"/>
      <c r="AO276" s="9"/>
      <c r="AP276" s="9"/>
      <c r="AQ276" s="9"/>
      <c r="AR276" s="9"/>
      <c r="AS276" s="9"/>
      <c r="AT276" s="9"/>
      <c r="AU276" s="9"/>
      <c r="AV276" s="9"/>
      <c r="AW276" s="9"/>
      <c r="AX276" s="9"/>
      <c r="AY276" s="9"/>
      <c r="AZ276" s="9"/>
      <c r="BA276" s="9"/>
      <c r="BB276" s="9"/>
      <c r="BC276" s="9"/>
      <c r="BD276" s="9"/>
      <c r="BE276" s="9"/>
      <c r="BF276" s="9"/>
      <c r="BG276" s="9"/>
      <c r="BH276" s="9"/>
      <c r="BI276" s="9"/>
      <c r="BJ276" s="9"/>
      <c r="BK276" s="9"/>
      <c r="BL276" s="9"/>
      <c r="BM276" s="9"/>
      <c r="BN276" s="9"/>
      <c r="BO276" s="9"/>
      <c r="BP276" s="9"/>
      <c r="BQ276" s="9"/>
      <c r="BR276" s="9"/>
      <c r="BS276" s="9"/>
      <c r="BT276" s="9"/>
      <c r="BU276" s="9"/>
      <c r="BV276" s="9"/>
      <c r="BW276" s="9"/>
      <c r="BX276" s="9"/>
      <c r="BY276" s="9"/>
      <c r="BZ276" s="9"/>
      <c r="CA276" s="9"/>
      <c r="CB276" s="9"/>
      <c r="CC276" s="9"/>
      <c r="CD276" s="9"/>
      <c r="CE276" s="9"/>
    </row>
    <row r="277" spans="5:83" ht="8.1" customHeight="1"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  <c r="AA277" s="9"/>
      <c r="AB277" s="9"/>
      <c r="AC277" s="9"/>
      <c r="AD277" s="9"/>
      <c r="AE277" s="9"/>
      <c r="AF277" s="9"/>
      <c r="AG277" s="9"/>
      <c r="AH277" s="9"/>
      <c r="AI277" s="9"/>
      <c r="AJ277" s="9"/>
      <c r="AK277" s="9"/>
      <c r="AL277" s="9"/>
      <c r="AM277" s="9"/>
      <c r="AN277" s="9"/>
      <c r="AO277" s="9"/>
      <c r="AP277" s="9"/>
      <c r="AQ277" s="9"/>
      <c r="AR277" s="9"/>
      <c r="AS277" s="9"/>
      <c r="AT277" s="9"/>
      <c r="AU277" s="9"/>
      <c r="AV277" s="9"/>
      <c r="AW277" s="9"/>
      <c r="AX277" s="9"/>
      <c r="AY277" s="9"/>
      <c r="AZ277" s="9"/>
      <c r="BA277" s="9"/>
      <c r="BB277" s="9"/>
      <c r="BC277" s="9"/>
      <c r="BD277" s="9"/>
      <c r="BE277" s="9"/>
      <c r="BF277" s="9"/>
      <c r="BG277" s="9"/>
      <c r="BH277" s="9"/>
      <c r="BI277" s="9"/>
      <c r="BJ277" s="9"/>
      <c r="BK277" s="9"/>
      <c r="BL277" s="9"/>
      <c r="BM277" s="9"/>
      <c r="BN277" s="9"/>
      <c r="BO277" s="9"/>
      <c r="BP277" s="9"/>
      <c r="BQ277" s="9"/>
      <c r="BR277" s="9"/>
      <c r="BS277" s="9"/>
      <c r="BT277" s="9"/>
      <c r="BU277" s="9"/>
      <c r="BV277" s="9"/>
      <c r="BW277" s="9"/>
      <c r="BX277" s="9"/>
      <c r="BY277" s="9"/>
      <c r="BZ277" s="9"/>
      <c r="CA277" s="9"/>
      <c r="CB277" s="9"/>
      <c r="CC277" s="9"/>
      <c r="CD277" s="9"/>
      <c r="CE277" s="9"/>
    </row>
    <row r="278" spans="5:83" ht="8.1" customHeight="1"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  <c r="AA278" s="9"/>
      <c r="AB278" s="9"/>
      <c r="AC278" s="9"/>
      <c r="AD278" s="9"/>
      <c r="AE278" s="9"/>
      <c r="AF278" s="9"/>
      <c r="AG278" s="9"/>
      <c r="AH278" s="9"/>
      <c r="AI278" s="9"/>
      <c r="AJ278" s="9"/>
      <c r="AK278" s="9"/>
      <c r="AL278" s="9"/>
      <c r="AM278" s="9"/>
      <c r="AN278" s="9"/>
      <c r="AO278" s="9"/>
      <c r="AP278" s="9"/>
      <c r="AQ278" s="9"/>
      <c r="AR278" s="9"/>
      <c r="AS278" s="9"/>
      <c r="AT278" s="9"/>
      <c r="AU278" s="9"/>
      <c r="AV278" s="9"/>
      <c r="AW278" s="9"/>
      <c r="AX278" s="9"/>
      <c r="AY278" s="9"/>
      <c r="AZ278" s="9"/>
      <c r="BA278" s="9"/>
      <c r="BB278" s="9"/>
      <c r="BC278" s="9"/>
      <c r="BD278" s="9"/>
      <c r="BE278" s="9"/>
      <c r="BF278" s="9"/>
      <c r="BG278" s="9"/>
      <c r="BH278" s="9"/>
      <c r="BI278" s="9"/>
      <c r="BJ278" s="9"/>
      <c r="BK278" s="9"/>
      <c r="BL278" s="9"/>
      <c r="BM278" s="9"/>
      <c r="BN278" s="9"/>
      <c r="BO278" s="9"/>
      <c r="BP278" s="9"/>
      <c r="BQ278" s="9"/>
      <c r="BR278" s="9"/>
      <c r="BS278" s="9"/>
      <c r="BT278" s="9"/>
      <c r="BU278" s="9"/>
      <c r="BV278" s="9"/>
      <c r="BW278" s="9"/>
      <c r="BX278" s="9"/>
      <c r="BY278" s="9"/>
      <c r="BZ278" s="9"/>
      <c r="CA278" s="9"/>
      <c r="CB278" s="9"/>
      <c r="CC278" s="9"/>
      <c r="CD278" s="9"/>
      <c r="CE278" s="9"/>
    </row>
    <row r="279" spans="5:83" ht="8.1" customHeight="1"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  <c r="AA279" s="9"/>
      <c r="AB279" s="9"/>
      <c r="AC279" s="9"/>
      <c r="AD279" s="9"/>
      <c r="AE279" s="9"/>
      <c r="AF279" s="9"/>
      <c r="AG279" s="9"/>
      <c r="AH279" s="9"/>
      <c r="AI279" s="9"/>
      <c r="AJ279" s="9"/>
      <c r="AK279" s="9"/>
      <c r="AL279" s="9"/>
      <c r="AM279" s="9"/>
      <c r="AN279" s="9"/>
      <c r="AO279" s="9"/>
      <c r="AP279" s="9"/>
      <c r="AQ279" s="9"/>
      <c r="AR279" s="9"/>
      <c r="AS279" s="9"/>
      <c r="AT279" s="9"/>
      <c r="AU279" s="9"/>
      <c r="AV279" s="9"/>
      <c r="AW279" s="9"/>
      <c r="AX279" s="9"/>
      <c r="AY279" s="9"/>
      <c r="AZ279" s="9"/>
      <c r="BA279" s="9"/>
      <c r="BB279" s="9"/>
      <c r="BC279" s="9"/>
      <c r="BD279" s="9"/>
      <c r="BE279" s="9"/>
      <c r="BF279" s="9"/>
      <c r="BG279" s="9"/>
      <c r="BH279" s="9"/>
      <c r="BI279" s="9"/>
      <c r="BJ279" s="9"/>
      <c r="BK279" s="9"/>
      <c r="BL279" s="9"/>
      <c r="BM279" s="9"/>
      <c r="BN279" s="9"/>
      <c r="BO279" s="9"/>
      <c r="BP279" s="9"/>
      <c r="BQ279" s="9"/>
      <c r="BR279" s="9"/>
      <c r="BS279" s="9"/>
      <c r="BT279" s="9"/>
      <c r="BU279" s="9"/>
      <c r="BV279" s="9"/>
      <c r="BW279" s="9"/>
      <c r="BX279" s="9"/>
      <c r="BY279" s="9"/>
      <c r="BZ279" s="9"/>
      <c r="CA279" s="9"/>
      <c r="CB279" s="9"/>
      <c r="CC279" s="9"/>
      <c r="CD279" s="9"/>
      <c r="CE279" s="9"/>
    </row>
    <row r="280" spans="5:83" ht="8.1" customHeight="1"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  <c r="AA280" s="9"/>
      <c r="AB280" s="9"/>
      <c r="AC280" s="9"/>
      <c r="AD280" s="9"/>
      <c r="AE280" s="9"/>
      <c r="AF280" s="9"/>
      <c r="AG280" s="9"/>
      <c r="AH280" s="9"/>
      <c r="AI280" s="9"/>
      <c r="AJ280" s="9"/>
      <c r="AK280" s="9"/>
      <c r="AL280" s="9"/>
      <c r="AM280" s="9"/>
      <c r="AN280" s="9"/>
      <c r="AO280" s="9"/>
      <c r="AP280" s="9"/>
      <c r="AQ280" s="9"/>
      <c r="AR280" s="9"/>
      <c r="AS280" s="9"/>
      <c r="AT280" s="9"/>
      <c r="AU280" s="9"/>
      <c r="AV280" s="9"/>
      <c r="AW280" s="9"/>
      <c r="AX280" s="9"/>
      <c r="AY280" s="9"/>
      <c r="AZ280" s="9"/>
      <c r="BA280" s="9"/>
      <c r="BB280" s="9"/>
      <c r="BC280" s="9"/>
      <c r="BD280" s="9"/>
      <c r="BE280" s="9"/>
      <c r="BF280" s="9"/>
      <c r="BG280" s="9"/>
      <c r="BH280" s="9"/>
      <c r="BI280" s="9"/>
      <c r="BJ280" s="9"/>
      <c r="BK280" s="9"/>
      <c r="BL280" s="9"/>
      <c r="BM280" s="9"/>
      <c r="BN280" s="9"/>
      <c r="BO280" s="9"/>
      <c r="BP280" s="9"/>
      <c r="BQ280" s="9"/>
      <c r="BR280" s="9"/>
      <c r="BS280" s="9"/>
      <c r="BT280" s="9"/>
      <c r="BU280" s="9"/>
      <c r="BV280" s="9"/>
      <c r="BW280" s="9"/>
      <c r="BX280" s="9"/>
      <c r="BY280" s="9"/>
      <c r="BZ280" s="9"/>
      <c r="CA280" s="9"/>
      <c r="CB280" s="9"/>
      <c r="CC280" s="9"/>
      <c r="CD280" s="9"/>
      <c r="CE280" s="9"/>
    </row>
    <row r="281" spans="5:83" ht="8.1" customHeight="1"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  <c r="AA281" s="9"/>
      <c r="AB281" s="9"/>
      <c r="AC281" s="9"/>
      <c r="AD281" s="9"/>
      <c r="AE281" s="9"/>
      <c r="AF281" s="9"/>
      <c r="AG281" s="9"/>
      <c r="AH281" s="9"/>
      <c r="AI281" s="9"/>
      <c r="AJ281" s="9"/>
      <c r="AK281" s="9"/>
      <c r="AL281" s="9"/>
      <c r="AM281" s="9"/>
      <c r="AN281" s="9"/>
      <c r="AO281" s="9"/>
      <c r="AP281" s="9"/>
      <c r="AQ281" s="9"/>
      <c r="AR281" s="9"/>
      <c r="AS281" s="9"/>
      <c r="AT281" s="9"/>
      <c r="AU281" s="9"/>
      <c r="AV281" s="9"/>
      <c r="AW281" s="9"/>
      <c r="AX281" s="9"/>
      <c r="AY281" s="9"/>
      <c r="AZ281" s="9"/>
      <c r="BA281" s="9"/>
      <c r="BB281" s="9"/>
      <c r="BC281" s="9"/>
      <c r="BD281" s="9"/>
      <c r="BE281" s="9"/>
      <c r="BF281" s="9"/>
      <c r="BG281" s="9"/>
      <c r="BH281" s="9"/>
      <c r="BI281" s="9"/>
      <c r="BJ281" s="9"/>
      <c r="BK281" s="9"/>
      <c r="BL281" s="9"/>
      <c r="BM281" s="9"/>
      <c r="BN281" s="9"/>
      <c r="BO281" s="9"/>
      <c r="BP281" s="9"/>
      <c r="BQ281" s="9"/>
      <c r="BR281" s="9"/>
      <c r="BS281" s="9"/>
      <c r="BT281" s="9"/>
      <c r="BU281" s="9"/>
      <c r="BV281" s="9"/>
      <c r="BW281" s="9"/>
      <c r="BX281" s="9"/>
      <c r="BY281" s="9"/>
      <c r="BZ281" s="9"/>
      <c r="CA281" s="9"/>
      <c r="CB281" s="9"/>
      <c r="CC281" s="9"/>
      <c r="CD281" s="9"/>
      <c r="CE281" s="9"/>
    </row>
    <row r="282" spans="5:83" ht="8.1" customHeight="1"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  <c r="AA282" s="9"/>
      <c r="AB282" s="9"/>
      <c r="AC282" s="9"/>
      <c r="AD282" s="9"/>
      <c r="AE282" s="9"/>
      <c r="AF282" s="9"/>
      <c r="AG282" s="9"/>
      <c r="AH282" s="9"/>
      <c r="AI282" s="9"/>
      <c r="AJ282" s="9"/>
      <c r="AK282" s="9"/>
      <c r="AL282" s="9"/>
      <c r="AM282" s="9"/>
      <c r="AN282" s="9"/>
      <c r="AO282" s="9"/>
      <c r="AP282" s="9"/>
      <c r="AQ282" s="9"/>
      <c r="AR282" s="9"/>
      <c r="AS282" s="9"/>
      <c r="AT282" s="9"/>
      <c r="AU282" s="9"/>
      <c r="AV282" s="9"/>
      <c r="AW282" s="9"/>
      <c r="AX282" s="9"/>
      <c r="AY282" s="9"/>
      <c r="AZ282" s="9"/>
      <c r="BA282" s="9"/>
      <c r="BB282" s="9"/>
      <c r="BC282" s="9"/>
      <c r="BD282" s="9"/>
      <c r="BE282" s="9"/>
      <c r="BF282" s="9"/>
      <c r="BG282" s="9"/>
      <c r="BH282" s="9"/>
      <c r="BI282" s="9"/>
      <c r="BJ282" s="9"/>
      <c r="BK282" s="9"/>
      <c r="BL282" s="9"/>
      <c r="BM282" s="9"/>
      <c r="BN282" s="9"/>
      <c r="BO282" s="9"/>
      <c r="BP282" s="9"/>
      <c r="BQ282" s="9"/>
      <c r="BR282" s="9"/>
      <c r="BS282" s="9"/>
      <c r="BT282" s="9"/>
      <c r="BU282" s="9"/>
      <c r="BV282" s="9"/>
      <c r="BW282" s="9"/>
      <c r="BX282" s="9"/>
      <c r="BY282" s="9"/>
      <c r="BZ282" s="9"/>
      <c r="CA282" s="9"/>
      <c r="CB282" s="9"/>
      <c r="CC282" s="9"/>
      <c r="CD282" s="9"/>
      <c r="CE282" s="9"/>
    </row>
    <row r="283" spans="5:83" ht="8.1" customHeight="1"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  <c r="AA283" s="9"/>
      <c r="AB283" s="9"/>
      <c r="AC283" s="9"/>
      <c r="AD283" s="9"/>
      <c r="AE283" s="9"/>
      <c r="AF283" s="9"/>
      <c r="AG283" s="9"/>
      <c r="AH283" s="9"/>
      <c r="AI283" s="9"/>
      <c r="AJ283" s="9"/>
      <c r="AK283" s="9"/>
      <c r="AL283" s="9"/>
      <c r="AM283" s="9"/>
      <c r="AN283" s="9"/>
      <c r="AO283" s="9"/>
      <c r="AP283" s="9"/>
      <c r="AQ283" s="9"/>
      <c r="AR283" s="9"/>
      <c r="AS283" s="9"/>
      <c r="AT283" s="9"/>
      <c r="AU283" s="9"/>
      <c r="AV283" s="9"/>
      <c r="AW283" s="9"/>
      <c r="AX283" s="9"/>
      <c r="AY283" s="9"/>
      <c r="AZ283" s="9"/>
      <c r="BA283" s="9"/>
      <c r="BB283" s="9"/>
      <c r="BC283" s="9"/>
      <c r="BD283" s="9"/>
      <c r="BE283" s="9"/>
      <c r="BF283" s="9"/>
      <c r="BG283" s="9"/>
      <c r="BH283" s="9"/>
      <c r="BI283" s="9"/>
      <c r="BJ283" s="9"/>
      <c r="BK283" s="9"/>
      <c r="BL283" s="9"/>
      <c r="BM283" s="9"/>
      <c r="BN283" s="9"/>
      <c r="BO283" s="9"/>
      <c r="BP283" s="9"/>
      <c r="BQ283" s="9"/>
      <c r="BR283" s="9"/>
      <c r="BS283" s="9"/>
      <c r="BT283" s="9"/>
      <c r="BU283" s="9"/>
      <c r="BV283" s="9"/>
      <c r="BW283" s="9"/>
      <c r="BX283" s="9"/>
      <c r="BY283" s="9"/>
      <c r="BZ283" s="9"/>
      <c r="CA283" s="9"/>
      <c r="CB283" s="9"/>
      <c r="CC283" s="9"/>
      <c r="CD283" s="9"/>
      <c r="CE283" s="9"/>
    </row>
    <row r="284" spans="5:83" ht="8.1" customHeight="1"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  <c r="AA284" s="9"/>
      <c r="AB284" s="9"/>
      <c r="AC284" s="9"/>
      <c r="AD284" s="9"/>
      <c r="AE284" s="9"/>
      <c r="AF284" s="9"/>
      <c r="AG284" s="9"/>
      <c r="AH284" s="9"/>
      <c r="AI284" s="9"/>
      <c r="AJ284" s="9"/>
      <c r="AK284" s="9"/>
      <c r="AL284" s="9"/>
      <c r="AM284" s="9"/>
      <c r="AN284" s="9"/>
      <c r="AO284" s="9"/>
      <c r="AP284" s="9"/>
      <c r="AQ284" s="9"/>
      <c r="AR284" s="9"/>
      <c r="AS284" s="9"/>
      <c r="AT284" s="9"/>
      <c r="AU284" s="9"/>
      <c r="AV284" s="9"/>
      <c r="AW284" s="9"/>
      <c r="AX284" s="9"/>
      <c r="AY284" s="9"/>
      <c r="AZ284" s="9"/>
      <c r="BA284" s="9"/>
      <c r="BB284" s="9"/>
      <c r="BC284" s="9"/>
      <c r="BD284" s="9"/>
      <c r="BE284" s="9"/>
      <c r="BF284" s="9"/>
      <c r="BG284" s="9"/>
      <c r="BH284" s="9"/>
      <c r="BI284" s="9"/>
      <c r="BJ284" s="9"/>
      <c r="BK284" s="9"/>
      <c r="BL284" s="9"/>
      <c r="BM284" s="9"/>
      <c r="BN284" s="9"/>
      <c r="BO284" s="9"/>
      <c r="BP284" s="9"/>
      <c r="BQ284" s="9"/>
      <c r="BR284" s="9"/>
      <c r="BS284" s="9"/>
      <c r="BT284" s="9"/>
      <c r="BU284" s="9"/>
      <c r="BV284" s="9"/>
      <c r="BW284" s="9"/>
      <c r="BX284" s="9"/>
      <c r="BY284" s="9"/>
      <c r="BZ284" s="9"/>
      <c r="CA284" s="9"/>
      <c r="CB284" s="9"/>
      <c r="CC284" s="9"/>
      <c r="CD284" s="9"/>
      <c r="CE284" s="9"/>
    </row>
    <row r="285" spans="5:83" ht="8.1" customHeight="1"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  <c r="AA285" s="9"/>
      <c r="AB285" s="9"/>
      <c r="AC285" s="9"/>
      <c r="AD285" s="9"/>
      <c r="AE285" s="9"/>
      <c r="AF285" s="9"/>
      <c r="AG285" s="9"/>
      <c r="AH285" s="9"/>
      <c r="AI285" s="9"/>
      <c r="AJ285" s="9"/>
      <c r="AK285" s="9"/>
      <c r="AL285" s="9"/>
      <c r="AM285" s="9"/>
      <c r="AN285" s="9"/>
      <c r="AO285" s="9"/>
      <c r="AP285" s="9"/>
      <c r="AQ285" s="9"/>
      <c r="AR285" s="9"/>
      <c r="AS285" s="9"/>
      <c r="AT285" s="9"/>
      <c r="AU285" s="9"/>
      <c r="AV285" s="9"/>
      <c r="AW285" s="9"/>
      <c r="AX285" s="9"/>
      <c r="AY285" s="9"/>
      <c r="AZ285" s="9"/>
      <c r="BA285" s="9"/>
      <c r="BB285" s="9"/>
      <c r="BC285" s="9"/>
      <c r="BD285" s="9"/>
      <c r="BE285" s="9"/>
      <c r="BF285" s="9"/>
      <c r="BG285" s="9"/>
      <c r="BH285" s="9"/>
      <c r="BI285" s="9"/>
      <c r="BJ285" s="9"/>
      <c r="BK285" s="9"/>
      <c r="BL285" s="9"/>
      <c r="BM285" s="9"/>
      <c r="BN285" s="9"/>
      <c r="BO285" s="9"/>
      <c r="BP285" s="9"/>
      <c r="BQ285" s="9"/>
      <c r="BR285" s="9"/>
      <c r="BS285" s="9"/>
      <c r="BT285" s="9"/>
      <c r="BU285" s="9"/>
      <c r="BV285" s="9"/>
      <c r="BW285" s="9"/>
      <c r="BX285" s="9"/>
      <c r="BY285" s="9"/>
      <c r="BZ285" s="9"/>
      <c r="CA285" s="9"/>
      <c r="CB285" s="9"/>
      <c r="CC285" s="9"/>
      <c r="CD285" s="9"/>
      <c r="CE285" s="9"/>
    </row>
    <row r="286" spans="5:83" ht="8.1" customHeight="1"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  <c r="AA286" s="9"/>
      <c r="AB286" s="9"/>
      <c r="AC286" s="9"/>
      <c r="AD286" s="9"/>
      <c r="AE286" s="9"/>
      <c r="AF286" s="9"/>
      <c r="AG286" s="9"/>
      <c r="AH286" s="9"/>
      <c r="AI286" s="9"/>
      <c r="AJ286" s="9"/>
      <c r="AK286" s="9"/>
      <c r="AL286" s="9"/>
      <c r="AM286" s="9"/>
      <c r="AN286" s="9"/>
      <c r="AO286" s="9"/>
      <c r="AP286" s="9"/>
      <c r="AQ286" s="9"/>
      <c r="AR286" s="9"/>
      <c r="AS286" s="9"/>
      <c r="AT286" s="9"/>
      <c r="AU286" s="9"/>
      <c r="AV286" s="9"/>
      <c r="AW286" s="9"/>
      <c r="AX286" s="9"/>
      <c r="AY286" s="9"/>
      <c r="AZ286" s="9"/>
      <c r="BA286" s="9"/>
      <c r="BB286" s="9"/>
      <c r="BC286" s="9"/>
      <c r="BD286" s="9"/>
      <c r="BE286" s="9"/>
      <c r="BF286" s="9"/>
      <c r="BG286" s="9"/>
      <c r="BH286" s="9"/>
      <c r="BI286" s="9"/>
      <c r="BJ286" s="9"/>
      <c r="BK286" s="9"/>
      <c r="BL286" s="9"/>
      <c r="BM286" s="9"/>
      <c r="BN286" s="9"/>
      <c r="BO286" s="9"/>
      <c r="BP286" s="9"/>
      <c r="BQ286" s="9"/>
      <c r="BR286" s="9"/>
      <c r="BS286" s="9"/>
      <c r="BT286" s="9"/>
      <c r="BU286" s="9"/>
      <c r="BV286" s="9"/>
      <c r="BW286" s="9"/>
      <c r="BX286" s="9"/>
      <c r="BY286" s="9"/>
      <c r="BZ286" s="9"/>
      <c r="CA286" s="9"/>
      <c r="CB286" s="9"/>
      <c r="CC286" s="9"/>
      <c r="CD286" s="9"/>
      <c r="CE286" s="9"/>
    </row>
    <row r="287" spans="5:83" ht="8.1" customHeight="1"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  <c r="AA287" s="9"/>
      <c r="AB287" s="9"/>
      <c r="AC287" s="9"/>
      <c r="AD287" s="9"/>
      <c r="AE287" s="9"/>
      <c r="AF287" s="9"/>
      <c r="AG287" s="9"/>
      <c r="AH287" s="9"/>
      <c r="AI287" s="9"/>
      <c r="AJ287" s="9"/>
      <c r="AK287" s="9"/>
      <c r="AL287" s="9"/>
      <c r="AM287" s="9"/>
      <c r="AN287" s="9"/>
      <c r="AO287" s="9"/>
      <c r="AP287" s="9"/>
      <c r="AQ287" s="9"/>
      <c r="AR287" s="9"/>
      <c r="AS287" s="9"/>
      <c r="AT287" s="9"/>
      <c r="AU287" s="9"/>
      <c r="AV287" s="9"/>
      <c r="AW287" s="9"/>
      <c r="AX287" s="9"/>
      <c r="AY287" s="9"/>
      <c r="AZ287" s="9"/>
      <c r="BA287" s="9"/>
      <c r="BB287" s="9"/>
      <c r="BC287" s="9"/>
      <c r="BD287" s="9"/>
      <c r="BE287" s="9"/>
      <c r="BF287" s="9"/>
      <c r="BG287" s="9"/>
      <c r="BH287" s="9"/>
      <c r="BI287" s="9"/>
      <c r="BJ287" s="9"/>
      <c r="BK287" s="9"/>
      <c r="BL287" s="9"/>
      <c r="BM287" s="9"/>
      <c r="BN287" s="9"/>
      <c r="BO287" s="9"/>
      <c r="BP287" s="9"/>
      <c r="BQ287" s="9"/>
      <c r="BR287" s="9"/>
      <c r="BS287" s="9"/>
      <c r="BT287" s="9"/>
      <c r="BU287" s="9"/>
      <c r="BV287" s="9"/>
      <c r="BW287" s="9"/>
      <c r="BX287" s="9"/>
      <c r="BY287" s="9"/>
      <c r="BZ287" s="9"/>
      <c r="CA287" s="9"/>
      <c r="CB287" s="9"/>
      <c r="CC287" s="9"/>
      <c r="CD287" s="9"/>
      <c r="CE287" s="9"/>
    </row>
    <row r="288" spans="5:83" ht="8.1" customHeight="1"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  <c r="AA288" s="9"/>
      <c r="AB288" s="9"/>
      <c r="AC288" s="9"/>
      <c r="AD288" s="9"/>
      <c r="AE288" s="9"/>
      <c r="AF288" s="9"/>
      <c r="AG288" s="9"/>
      <c r="AH288" s="9"/>
      <c r="AI288" s="9"/>
      <c r="AJ288" s="9"/>
      <c r="AK288" s="9"/>
      <c r="AL288" s="9"/>
      <c r="AM288" s="9"/>
      <c r="AN288" s="9"/>
      <c r="AO288" s="9"/>
      <c r="AP288" s="9"/>
      <c r="AQ288" s="9"/>
      <c r="AR288" s="9"/>
      <c r="AS288" s="9"/>
      <c r="AT288" s="9"/>
      <c r="AU288" s="9"/>
      <c r="AV288" s="9"/>
      <c r="AW288" s="9"/>
      <c r="AX288" s="9"/>
      <c r="AY288" s="9"/>
      <c r="AZ288" s="9"/>
      <c r="BA288" s="9"/>
      <c r="BB288" s="9"/>
      <c r="BC288" s="9"/>
      <c r="BD288" s="9"/>
      <c r="BE288" s="9"/>
      <c r="BF288" s="9"/>
      <c r="BG288" s="9"/>
      <c r="BH288" s="9"/>
      <c r="BI288" s="9"/>
      <c r="BJ288" s="9"/>
      <c r="BK288" s="9"/>
      <c r="BL288" s="9"/>
      <c r="BM288" s="9"/>
      <c r="BN288" s="9"/>
      <c r="BO288" s="9"/>
      <c r="BP288" s="9"/>
      <c r="BQ288" s="9"/>
      <c r="BR288" s="9"/>
      <c r="BS288" s="9"/>
      <c r="BT288" s="9"/>
      <c r="BU288" s="9"/>
      <c r="BV288" s="9"/>
      <c r="BW288" s="9"/>
      <c r="BX288" s="9"/>
      <c r="BY288" s="9"/>
      <c r="BZ288" s="9"/>
      <c r="CA288" s="9"/>
      <c r="CB288" s="9"/>
      <c r="CC288" s="9"/>
      <c r="CD288" s="9"/>
      <c r="CE288" s="9"/>
    </row>
    <row r="289" spans="5:83" ht="8.1" customHeight="1"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  <c r="AA289" s="9"/>
      <c r="AB289" s="9"/>
      <c r="AC289" s="9"/>
      <c r="AD289" s="9"/>
      <c r="AE289" s="9"/>
      <c r="AF289" s="9"/>
      <c r="AG289" s="9"/>
      <c r="AH289" s="9"/>
      <c r="AI289" s="9"/>
      <c r="AJ289" s="9"/>
      <c r="AK289" s="9"/>
      <c r="AL289" s="9"/>
      <c r="AM289" s="9"/>
      <c r="AN289" s="9"/>
      <c r="AO289" s="9"/>
      <c r="AP289" s="9"/>
      <c r="AQ289" s="9"/>
      <c r="AR289" s="9"/>
      <c r="AS289" s="9"/>
      <c r="AT289" s="9"/>
      <c r="AU289" s="9"/>
      <c r="AV289" s="9"/>
      <c r="AW289" s="9"/>
      <c r="AX289" s="9"/>
      <c r="AY289" s="9"/>
      <c r="AZ289" s="9"/>
      <c r="BA289" s="9"/>
      <c r="BB289" s="9"/>
      <c r="BC289" s="9"/>
      <c r="BD289" s="9"/>
      <c r="BE289" s="9"/>
      <c r="BF289" s="9"/>
      <c r="BG289" s="9"/>
      <c r="BH289" s="9"/>
      <c r="BI289" s="9"/>
      <c r="BJ289" s="9"/>
      <c r="BK289" s="9"/>
      <c r="BL289" s="9"/>
      <c r="BM289" s="9"/>
      <c r="BN289" s="9"/>
      <c r="BO289" s="9"/>
      <c r="BP289" s="9"/>
      <c r="BQ289" s="9"/>
      <c r="BR289" s="9"/>
      <c r="BS289" s="9"/>
      <c r="BT289" s="9"/>
      <c r="BU289" s="9"/>
      <c r="BV289" s="9"/>
      <c r="BW289" s="9"/>
      <c r="BX289" s="9"/>
      <c r="BY289" s="9"/>
      <c r="BZ289" s="9"/>
      <c r="CA289" s="9"/>
      <c r="CB289" s="9"/>
      <c r="CC289" s="9"/>
      <c r="CD289" s="9"/>
      <c r="CE289" s="9"/>
    </row>
    <row r="290" spans="5:83" ht="8.1" customHeight="1"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  <c r="AA290" s="9"/>
      <c r="AB290" s="9"/>
      <c r="AC290" s="9"/>
      <c r="AD290" s="9"/>
      <c r="AE290" s="9"/>
      <c r="AF290" s="9"/>
      <c r="AG290" s="9"/>
      <c r="AH290" s="9"/>
      <c r="AI290" s="9"/>
      <c r="AJ290" s="9"/>
      <c r="AK290" s="9"/>
      <c r="AL290" s="9"/>
      <c r="AM290" s="9"/>
      <c r="AN290" s="9"/>
      <c r="AO290" s="9"/>
      <c r="AP290" s="9"/>
      <c r="AQ290" s="9"/>
      <c r="AR290" s="9"/>
      <c r="AS290" s="9"/>
      <c r="AT290" s="9"/>
      <c r="AU290" s="9"/>
      <c r="AV290" s="9"/>
      <c r="AW290" s="9"/>
      <c r="AX290" s="9"/>
      <c r="AY290" s="9"/>
      <c r="AZ290" s="9"/>
      <c r="BA290" s="9"/>
      <c r="BB290" s="9"/>
      <c r="BC290" s="9"/>
      <c r="BD290" s="9"/>
      <c r="BE290" s="9"/>
      <c r="BF290" s="9"/>
      <c r="BG290" s="9"/>
      <c r="BH290" s="9"/>
      <c r="BI290" s="9"/>
      <c r="BJ290" s="9"/>
      <c r="BK290" s="9"/>
      <c r="BL290" s="9"/>
      <c r="BM290" s="9"/>
      <c r="BN290" s="9"/>
      <c r="BO290" s="9"/>
      <c r="BP290" s="9"/>
      <c r="BQ290" s="9"/>
      <c r="BR290" s="9"/>
      <c r="BS290" s="9"/>
      <c r="BT290" s="9"/>
      <c r="BU290" s="9"/>
      <c r="BV290" s="9"/>
      <c r="BW290" s="9"/>
      <c r="BX290" s="9"/>
      <c r="BY290" s="9"/>
      <c r="BZ290" s="9"/>
      <c r="CA290" s="9"/>
      <c r="CB290" s="9"/>
      <c r="CC290" s="9"/>
      <c r="CD290" s="9"/>
      <c r="CE290" s="9"/>
    </row>
    <row r="291" spans="5:83" ht="8.1" customHeight="1"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  <c r="AA291" s="9"/>
      <c r="AB291" s="9"/>
      <c r="AC291" s="9"/>
      <c r="AD291" s="9"/>
      <c r="AE291" s="9"/>
      <c r="AF291" s="9"/>
      <c r="AG291" s="9"/>
      <c r="AH291" s="9"/>
      <c r="AI291" s="9"/>
      <c r="AJ291" s="9"/>
      <c r="AK291" s="9"/>
      <c r="AL291" s="9"/>
      <c r="AM291" s="9"/>
      <c r="AN291" s="9"/>
      <c r="AO291" s="9"/>
      <c r="AP291" s="9"/>
      <c r="AQ291" s="9"/>
      <c r="AR291" s="9"/>
      <c r="AS291" s="9"/>
      <c r="AT291" s="9"/>
      <c r="AU291" s="9"/>
      <c r="AV291" s="9"/>
      <c r="AW291" s="9"/>
      <c r="AX291" s="9"/>
      <c r="AY291" s="9"/>
      <c r="AZ291" s="9"/>
      <c r="BA291" s="9"/>
      <c r="BB291" s="9"/>
      <c r="BC291" s="9"/>
      <c r="BD291" s="9"/>
      <c r="BE291" s="9"/>
      <c r="BF291" s="9"/>
      <c r="BG291" s="9"/>
      <c r="BH291" s="9"/>
      <c r="BI291" s="9"/>
      <c r="BJ291" s="9"/>
      <c r="BK291" s="9"/>
      <c r="BL291" s="9"/>
      <c r="BM291" s="9"/>
      <c r="BN291" s="9"/>
      <c r="BO291" s="9"/>
      <c r="BP291" s="9"/>
      <c r="BQ291" s="9"/>
      <c r="BR291" s="9"/>
      <c r="BS291" s="9"/>
      <c r="BT291" s="9"/>
      <c r="BU291" s="9"/>
      <c r="BV291" s="9"/>
      <c r="BW291" s="9"/>
      <c r="BX291" s="9"/>
      <c r="BY291" s="9"/>
      <c r="BZ291" s="9"/>
      <c r="CA291" s="9"/>
      <c r="CB291" s="9"/>
      <c r="CC291" s="9"/>
      <c r="CD291" s="9"/>
      <c r="CE291" s="9"/>
    </row>
    <row r="292" spans="5:83" ht="15" customHeight="1"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  <c r="AA292" s="9"/>
      <c r="AB292" s="9"/>
      <c r="AC292" s="9"/>
      <c r="AD292" s="9"/>
      <c r="AE292" s="9"/>
      <c r="AF292" s="9"/>
      <c r="AG292" s="9"/>
      <c r="AH292" s="9"/>
      <c r="AI292" s="9"/>
      <c r="AJ292" s="9"/>
      <c r="AK292" s="9"/>
      <c r="AL292" s="9"/>
      <c r="AM292" s="9"/>
      <c r="AN292" s="9"/>
      <c r="AO292" s="9"/>
      <c r="AP292" s="9"/>
      <c r="AQ292" s="9"/>
      <c r="AR292" s="9"/>
      <c r="AS292" s="9"/>
      <c r="AT292" s="9"/>
      <c r="AU292" s="9"/>
      <c r="AV292" s="9"/>
      <c r="AW292" s="9"/>
      <c r="AX292" s="9"/>
      <c r="AY292" s="9"/>
      <c r="AZ292" s="9"/>
      <c r="BA292" s="9"/>
      <c r="BB292" s="9"/>
      <c r="BC292" s="9"/>
      <c r="BD292" s="9"/>
      <c r="BE292" s="9"/>
      <c r="BF292" s="9"/>
      <c r="BG292" s="9"/>
      <c r="BH292" s="9"/>
      <c r="BI292" s="9"/>
      <c r="BJ292" s="9"/>
      <c r="BK292" s="9"/>
      <c r="BL292" s="9"/>
      <c r="BM292" s="9"/>
      <c r="BN292" s="9"/>
      <c r="BO292" s="9"/>
      <c r="BP292" s="9"/>
      <c r="BQ292" s="9"/>
      <c r="BR292" s="9"/>
      <c r="BS292" s="9"/>
      <c r="BT292" s="9"/>
      <c r="BU292" s="9"/>
      <c r="BV292" s="9"/>
      <c r="BW292" s="9"/>
      <c r="BX292" s="9"/>
      <c r="BY292" s="9"/>
      <c r="BZ292" s="9"/>
      <c r="CA292" s="9"/>
      <c r="CB292" s="9"/>
      <c r="CC292" s="9"/>
      <c r="CD292" s="9"/>
      <c r="CE292" s="9"/>
    </row>
    <row r="293" spans="5:83" ht="15" customHeight="1"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  <c r="AA293" s="9"/>
      <c r="AB293" s="9"/>
      <c r="AC293" s="9"/>
      <c r="AD293" s="9"/>
      <c r="AE293" s="9"/>
      <c r="AF293" s="9"/>
      <c r="AG293" s="9"/>
      <c r="AH293" s="9"/>
      <c r="AI293" s="9"/>
      <c r="AJ293" s="9"/>
      <c r="AK293" s="9"/>
      <c r="AL293" s="9"/>
      <c r="AM293" s="9"/>
      <c r="AN293" s="9"/>
      <c r="AO293" s="9"/>
      <c r="AP293" s="9"/>
      <c r="AQ293" s="9"/>
      <c r="AR293" s="9"/>
      <c r="AS293" s="9"/>
      <c r="AT293" s="9"/>
      <c r="AU293" s="9"/>
      <c r="AV293" s="9"/>
      <c r="AW293" s="9"/>
      <c r="AX293" s="9"/>
      <c r="AY293" s="9"/>
      <c r="AZ293" s="9"/>
      <c r="BA293" s="9"/>
      <c r="BB293" s="9"/>
      <c r="BC293" s="9"/>
      <c r="BD293" s="9"/>
      <c r="BE293" s="9"/>
      <c r="BF293" s="9"/>
      <c r="BG293" s="9"/>
      <c r="BH293" s="9"/>
      <c r="BI293" s="9"/>
      <c r="BJ293" s="9"/>
      <c r="BK293" s="9"/>
      <c r="BL293" s="9"/>
      <c r="BM293" s="9"/>
      <c r="BN293" s="9"/>
      <c r="BO293" s="9"/>
      <c r="BP293" s="9"/>
      <c r="BQ293" s="9"/>
      <c r="BR293" s="9"/>
      <c r="BS293" s="9"/>
      <c r="BT293" s="9"/>
      <c r="BU293" s="9"/>
      <c r="BV293" s="9"/>
      <c r="BW293" s="9"/>
      <c r="BX293" s="9"/>
      <c r="BY293" s="9"/>
      <c r="BZ293" s="9"/>
      <c r="CA293" s="9"/>
      <c r="CB293" s="9"/>
      <c r="CC293" s="9"/>
      <c r="CD293" s="9"/>
      <c r="CE293" s="9"/>
    </row>
    <row r="294" spans="5:83" ht="15" customHeight="1"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  <c r="AA294" s="9"/>
      <c r="AB294" s="9"/>
      <c r="AC294" s="9"/>
      <c r="AD294" s="9"/>
      <c r="AE294" s="9"/>
      <c r="AF294" s="9"/>
      <c r="AG294" s="9"/>
      <c r="AH294" s="9"/>
      <c r="AI294" s="9"/>
      <c r="AJ294" s="9"/>
      <c r="AK294" s="9"/>
      <c r="AL294" s="9"/>
      <c r="AM294" s="9"/>
      <c r="AN294" s="9"/>
      <c r="AO294" s="9"/>
      <c r="AP294" s="9"/>
      <c r="AQ294" s="9"/>
      <c r="AR294" s="9"/>
      <c r="AS294" s="9"/>
      <c r="AT294" s="9"/>
      <c r="AU294" s="9"/>
      <c r="AV294" s="9"/>
      <c r="AW294" s="9"/>
      <c r="AX294" s="9"/>
      <c r="AY294" s="9"/>
      <c r="AZ294" s="9"/>
      <c r="BA294" s="9"/>
      <c r="BB294" s="9"/>
      <c r="BC294" s="9"/>
      <c r="BD294" s="9"/>
      <c r="BE294" s="9"/>
      <c r="BF294" s="9"/>
      <c r="BG294" s="9"/>
      <c r="BH294" s="9"/>
      <c r="BI294" s="9"/>
      <c r="BJ294" s="9"/>
      <c r="BK294" s="9"/>
      <c r="BL294" s="9"/>
      <c r="BM294" s="9"/>
      <c r="BN294" s="9"/>
      <c r="BO294" s="9"/>
      <c r="BP294" s="9"/>
      <c r="BQ294" s="9"/>
      <c r="BR294" s="9"/>
      <c r="BS294" s="9"/>
      <c r="BT294" s="9"/>
      <c r="BU294" s="9"/>
      <c r="BV294" s="9"/>
      <c r="BW294" s="9"/>
      <c r="BX294" s="9"/>
      <c r="BY294" s="9"/>
      <c r="BZ294" s="9"/>
      <c r="CA294" s="9"/>
      <c r="CB294" s="9"/>
      <c r="CC294" s="9"/>
      <c r="CD294" s="9"/>
      <c r="CE294" s="9"/>
    </row>
    <row r="295" spans="5:83" ht="15" customHeight="1"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  <c r="AA295" s="9"/>
      <c r="AB295" s="9"/>
      <c r="AC295" s="9"/>
      <c r="AD295" s="9"/>
      <c r="AE295" s="9"/>
      <c r="AF295" s="9"/>
      <c r="AG295" s="9"/>
      <c r="AH295" s="9"/>
      <c r="AI295" s="9"/>
      <c r="AJ295" s="9"/>
      <c r="AK295" s="9"/>
      <c r="AL295" s="9"/>
      <c r="AM295" s="9"/>
      <c r="AN295" s="9"/>
      <c r="AO295" s="9"/>
      <c r="AP295" s="9"/>
      <c r="AQ295" s="9"/>
      <c r="AR295" s="9"/>
      <c r="AS295" s="9"/>
      <c r="AT295" s="9"/>
      <c r="AU295" s="9"/>
      <c r="AV295" s="9"/>
      <c r="AW295" s="9"/>
      <c r="AX295" s="9"/>
      <c r="AY295" s="9"/>
      <c r="AZ295" s="9"/>
      <c r="BA295" s="9"/>
      <c r="BB295" s="9"/>
      <c r="BC295" s="9"/>
      <c r="BD295" s="9"/>
      <c r="BE295" s="9"/>
      <c r="BF295" s="9"/>
      <c r="BG295" s="9"/>
      <c r="BH295" s="9"/>
      <c r="BI295" s="9"/>
      <c r="BJ295" s="9"/>
      <c r="BK295" s="9"/>
      <c r="BL295" s="9"/>
      <c r="BM295" s="9"/>
      <c r="BN295" s="9"/>
      <c r="BO295" s="9"/>
      <c r="BP295" s="9"/>
      <c r="BQ295" s="9"/>
      <c r="BR295" s="9"/>
      <c r="BS295" s="9"/>
      <c r="BT295" s="9"/>
      <c r="BU295" s="9"/>
      <c r="BV295" s="9"/>
      <c r="BW295" s="9"/>
      <c r="BX295" s="9"/>
      <c r="BY295" s="9"/>
      <c r="BZ295" s="9"/>
      <c r="CA295" s="9"/>
      <c r="CB295" s="9"/>
      <c r="CC295" s="9"/>
      <c r="CD295" s="9"/>
      <c r="CE295" s="9"/>
    </row>
    <row r="296" spans="5:83" ht="15" customHeight="1"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  <c r="AA296" s="9"/>
      <c r="AB296" s="9"/>
      <c r="AC296" s="9"/>
      <c r="AD296" s="9"/>
      <c r="AE296" s="9"/>
      <c r="AF296" s="9"/>
      <c r="AG296" s="9"/>
      <c r="AH296" s="9"/>
      <c r="AI296" s="9"/>
      <c r="AJ296" s="9"/>
      <c r="AK296" s="9"/>
      <c r="AL296" s="9"/>
      <c r="AM296" s="9"/>
      <c r="AN296" s="9"/>
      <c r="AO296" s="9"/>
      <c r="AP296" s="9"/>
      <c r="AQ296" s="9"/>
      <c r="AR296" s="9"/>
      <c r="AS296" s="9"/>
      <c r="AT296" s="9"/>
      <c r="AU296" s="9"/>
      <c r="AV296" s="9"/>
      <c r="AW296" s="9"/>
      <c r="AX296" s="9"/>
      <c r="AY296" s="9"/>
      <c r="AZ296" s="9"/>
      <c r="BA296" s="9"/>
      <c r="BB296" s="9"/>
      <c r="BC296" s="9"/>
      <c r="BD296" s="9"/>
      <c r="BE296" s="9"/>
      <c r="BF296" s="9"/>
      <c r="BG296" s="9"/>
      <c r="BH296" s="9"/>
      <c r="BI296" s="9"/>
      <c r="BJ296" s="9"/>
      <c r="BK296" s="9"/>
      <c r="BL296" s="9"/>
      <c r="BM296" s="9"/>
      <c r="BN296" s="9"/>
      <c r="BO296" s="9"/>
      <c r="BP296" s="9"/>
      <c r="BQ296" s="9"/>
      <c r="BR296" s="9"/>
      <c r="BS296" s="9"/>
      <c r="BT296" s="9"/>
      <c r="BU296" s="9"/>
      <c r="BV296" s="9"/>
      <c r="BW296" s="9"/>
      <c r="BX296" s="9"/>
      <c r="BY296" s="9"/>
      <c r="BZ296" s="9"/>
      <c r="CA296" s="9"/>
      <c r="CB296" s="9"/>
      <c r="CC296" s="9"/>
      <c r="CD296" s="9"/>
      <c r="CE296" s="9"/>
    </row>
    <row r="297" spans="5:83" ht="15" customHeight="1"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  <c r="AA297" s="9"/>
      <c r="AB297" s="9"/>
      <c r="AC297" s="9"/>
      <c r="AD297" s="9"/>
      <c r="AE297" s="9"/>
      <c r="AF297" s="9"/>
      <c r="AG297" s="9"/>
      <c r="AH297" s="9"/>
      <c r="AI297" s="9"/>
      <c r="AJ297" s="9"/>
      <c r="AK297" s="9"/>
      <c r="AL297" s="9"/>
      <c r="AM297" s="9"/>
      <c r="AN297" s="9"/>
      <c r="AO297" s="9"/>
      <c r="AP297" s="9"/>
      <c r="AQ297" s="9"/>
      <c r="AR297" s="9"/>
      <c r="AS297" s="9"/>
      <c r="AT297" s="9"/>
      <c r="AU297" s="9"/>
      <c r="AV297" s="9"/>
      <c r="AW297" s="9"/>
      <c r="AX297" s="9"/>
      <c r="AY297" s="9"/>
      <c r="AZ297" s="9"/>
      <c r="BA297" s="9"/>
      <c r="BB297" s="9"/>
      <c r="BC297" s="9"/>
      <c r="BD297" s="9"/>
      <c r="BE297" s="9"/>
      <c r="BF297" s="9"/>
      <c r="BG297" s="9"/>
      <c r="BH297" s="9"/>
      <c r="BI297" s="9"/>
      <c r="BJ297" s="9"/>
      <c r="BK297" s="9"/>
      <c r="BL297" s="9"/>
      <c r="BM297" s="9"/>
      <c r="BN297" s="9"/>
      <c r="BO297" s="9"/>
      <c r="BP297" s="9"/>
      <c r="BQ297" s="9"/>
      <c r="BR297" s="9"/>
      <c r="BS297" s="9"/>
      <c r="BT297" s="9"/>
      <c r="BU297" s="9"/>
      <c r="BV297" s="9"/>
      <c r="BW297" s="9"/>
      <c r="BX297" s="9"/>
      <c r="BY297" s="9"/>
      <c r="BZ297" s="9"/>
      <c r="CA297" s="9"/>
      <c r="CB297" s="9"/>
      <c r="CC297" s="9"/>
      <c r="CD297" s="9"/>
      <c r="CE297" s="9"/>
    </row>
    <row r="298" spans="5:83" ht="15" customHeight="1"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  <c r="AA298" s="9"/>
      <c r="AB298" s="9"/>
      <c r="AC298" s="9"/>
      <c r="AD298" s="9"/>
      <c r="AE298" s="9"/>
      <c r="AF298" s="9"/>
      <c r="AG298" s="9"/>
      <c r="AH298" s="9"/>
      <c r="AI298" s="9"/>
      <c r="AJ298" s="9"/>
      <c r="AK298" s="9"/>
      <c r="AL298" s="9"/>
      <c r="AM298" s="9"/>
      <c r="AN298" s="9"/>
      <c r="AO298" s="9"/>
      <c r="AP298" s="9"/>
      <c r="AQ298" s="9"/>
      <c r="AR298" s="9"/>
      <c r="AS298" s="9"/>
      <c r="AT298" s="9"/>
      <c r="AU298" s="9"/>
      <c r="AV298" s="9"/>
      <c r="AW298" s="9"/>
      <c r="AX298" s="9"/>
      <c r="AY298" s="9"/>
      <c r="AZ298" s="9"/>
      <c r="BA298" s="9"/>
      <c r="BB298" s="9"/>
      <c r="BC298" s="9"/>
      <c r="BD298" s="9"/>
      <c r="BE298" s="9"/>
      <c r="BF298" s="9"/>
      <c r="BG298" s="9"/>
      <c r="BH298" s="9"/>
      <c r="BI298" s="9"/>
      <c r="BJ298" s="9"/>
      <c r="BK298" s="9"/>
      <c r="BL298" s="9"/>
      <c r="BM298" s="9"/>
      <c r="BN298" s="9"/>
      <c r="BO298" s="9"/>
      <c r="BP298" s="9"/>
      <c r="BQ298" s="9"/>
      <c r="BR298" s="9"/>
      <c r="BS298" s="9"/>
      <c r="BT298" s="9"/>
      <c r="BU298" s="9"/>
      <c r="BV298" s="9"/>
      <c r="BW298" s="9"/>
      <c r="BX298" s="9"/>
      <c r="BY298" s="9"/>
      <c r="BZ298" s="9"/>
      <c r="CA298" s="9"/>
      <c r="CB298" s="9"/>
      <c r="CC298" s="9"/>
      <c r="CD298" s="9"/>
      <c r="CE298" s="9"/>
    </row>
    <row r="299" spans="5:83" ht="15" customHeight="1"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  <c r="AA299" s="9"/>
      <c r="AB299" s="9"/>
      <c r="AC299" s="9"/>
      <c r="AD299" s="9"/>
      <c r="AE299" s="9"/>
      <c r="AF299" s="9"/>
      <c r="AG299" s="9"/>
      <c r="AH299" s="9"/>
      <c r="AI299" s="9"/>
      <c r="AJ299" s="9"/>
      <c r="AK299" s="9"/>
      <c r="AL299" s="9"/>
      <c r="AM299" s="9"/>
      <c r="AN299" s="9"/>
      <c r="AO299" s="9"/>
      <c r="AP299" s="9"/>
      <c r="AQ299" s="9"/>
      <c r="AR299" s="9"/>
      <c r="AS299" s="9"/>
      <c r="AT299" s="9"/>
      <c r="AU299" s="9"/>
      <c r="AV299" s="9"/>
      <c r="AW299" s="9"/>
      <c r="AX299" s="9"/>
      <c r="AY299" s="9"/>
      <c r="AZ299" s="9"/>
      <c r="BA299" s="9"/>
      <c r="BB299" s="9"/>
      <c r="BC299" s="9"/>
      <c r="BD299" s="9"/>
      <c r="BE299" s="9"/>
      <c r="BF299" s="9"/>
      <c r="BG299" s="9"/>
      <c r="BH299" s="9"/>
      <c r="BI299" s="9"/>
      <c r="BJ299" s="9"/>
      <c r="BK299" s="9"/>
      <c r="BL299" s="9"/>
      <c r="BM299" s="9"/>
      <c r="BN299" s="9"/>
      <c r="BO299" s="9"/>
      <c r="BP299" s="9"/>
      <c r="BQ299" s="9"/>
      <c r="BR299" s="9"/>
      <c r="BS299" s="9"/>
      <c r="BT299" s="9"/>
      <c r="BU299" s="9"/>
      <c r="BV299" s="9"/>
      <c r="BW299" s="9"/>
      <c r="BX299" s="9"/>
      <c r="BY299" s="9"/>
      <c r="BZ299" s="9"/>
      <c r="CA299" s="9"/>
      <c r="CB299" s="9"/>
      <c r="CC299" s="9"/>
      <c r="CD299" s="9"/>
      <c r="CE299" s="9"/>
    </row>
    <row r="300" spans="5:83" ht="15" customHeight="1"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  <c r="AA300" s="9"/>
      <c r="AB300" s="9"/>
      <c r="AC300" s="9"/>
      <c r="AD300" s="9"/>
      <c r="AE300" s="9"/>
      <c r="AF300" s="9"/>
      <c r="AG300" s="9"/>
      <c r="AH300" s="9"/>
      <c r="AI300" s="9"/>
      <c r="AJ300" s="9"/>
      <c r="AK300" s="9"/>
      <c r="AL300" s="9"/>
      <c r="AM300" s="9"/>
      <c r="AN300" s="9"/>
      <c r="AO300" s="9"/>
      <c r="AP300" s="9"/>
      <c r="AQ300" s="9"/>
      <c r="AR300" s="9"/>
      <c r="AS300" s="9"/>
      <c r="AT300" s="9"/>
      <c r="AU300" s="9"/>
      <c r="AV300" s="9"/>
      <c r="AW300" s="9"/>
      <c r="AX300" s="9"/>
      <c r="AY300" s="9"/>
      <c r="AZ300" s="9"/>
      <c r="BA300" s="9"/>
      <c r="BB300" s="9"/>
      <c r="BC300" s="9"/>
      <c r="BD300" s="9"/>
      <c r="BE300" s="9"/>
      <c r="BF300" s="9"/>
      <c r="BG300" s="9"/>
      <c r="BH300" s="9"/>
      <c r="BI300" s="9"/>
      <c r="BJ300" s="9"/>
      <c r="BK300" s="9"/>
      <c r="BL300" s="9"/>
      <c r="BM300" s="9"/>
      <c r="BN300" s="9"/>
      <c r="BO300" s="9"/>
      <c r="BP300" s="9"/>
      <c r="BQ300" s="9"/>
      <c r="BR300" s="9"/>
      <c r="BS300" s="9"/>
      <c r="BT300" s="9"/>
      <c r="BU300" s="9"/>
      <c r="BV300" s="9"/>
      <c r="BW300" s="9"/>
      <c r="BX300" s="9"/>
      <c r="BY300" s="9"/>
      <c r="BZ300" s="9"/>
      <c r="CA300" s="9"/>
      <c r="CB300" s="9"/>
      <c r="CC300" s="9"/>
      <c r="CD300" s="9"/>
      <c r="CE300" s="9"/>
    </row>
    <row r="301" spans="5:83" ht="15" customHeight="1"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  <c r="AA301" s="9"/>
      <c r="AB301" s="9"/>
      <c r="AC301" s="9"/>
      <c r="AD301" s="9"/>
      <c r="AE301" s="9"/>
      <c r="AF301" s="9"/>
      <c r="AG301" s="9"/>
      <c r="AH301" s="9"/>
      <c r="AI301" s="9"/>
      <c r="AJ301" s="9"/>
      <c r="AK301" s="9"/>
      <c r="AL301" s="9"/>
      <c r="AM301" s="9"/>
      <c r="AN301" s="9"/>
      <c r="AO301" s="9"/>
      <c r="AP301" s="9"/>
      <c r="AQ301" s="9"/>
      <c r="AR301" s="9"/>
      <c r="AS301" s="9"/>
      <c r="AT301" s="9"/>
      <c r="AU301" s="9"/>
      <c r="AV301" s="9"/>
      <c r="AW301" s="9"/>
      <c r="AX301" s="9"/>
      <c r="AY301" s="9"/>
      <c r="AZ301" s="9"/>
      <c r="BA301" s="9"/>
      <c r="BB301" s="9"/>
      <c r="BC301" s="9"/>
      <c r="BD301" s="9"/>
      <c r="BE301" s="9"/>
      <c r="BF301" s="9"/>
      <c r="BG301" s="9"/>
      <c r="BH301" s="9"/>
      <c r="BI301" s="9"/>
      <c r="BJ301" s="9"/>
      <c r="BK301" s="9"/>
      <c r="BL301" s="9"/>
      <c r="BM301" s="9"/>
      <c r="BN301" s="9"/>
      <c r="BO301" s="9"/>
      <c r="BP301" s="9"/>
      <c r="BQ301" s="9"/>
      <c r="BR301" s="9"/>
      <c r="BS301" s="9"/>
      <c r="BT301" s="9"/>
      <c r="BU301" s="9"/>
      <c r="BV301" s="9"/>
      <c r="BW301" s="9"/>
      <c r="BX301" s="9"/>
      <c r="BY301" s="9"/>
      <c r="BZ301" s="9"/>
      <c r="CA301" s="9"/>
      <c r="CB301" s="9"/>
      <c r="CC301" s="9"/>
      <c r="CD301" s="9"/>
      <c r="CE301" s="9"/>
    </row>
    <row r="302" spans="5:83" ht="15" customHeight="1"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  <c r="AA302" s="9"/>
      <c r="AB302" s="9"/>
      <c r="AC302" s="9"/>
      <c r="AD302" s="9"/>
      <c r="AE302" s="9"/>
      <c r="AF302" s="9"/>
      <c r="AG302" s="9"/>
      <c r="AH302" s="9"/>
      <c r="AI302" s="9"/>
      <c r="AJ302" s="9"/>
      <c r="AK302" s="9"/>
      <c r="AL302" s="9"/>
      <c r="AM302" s="9"/>
      <c r="AN302" s="9"/>
      <c r="AO302" s="9"/>
      <c r="AP302" s="9"/>
      <c r="AQ302" s="9"/>
      <c r="AR302" s="9"/>
      <c r="AS302" s="9"/>
      <c r="AT302" s="9"/>
      <c r="AU302" s="9"/>
      <c r="AV302" s="9"/>
      <c r="AW302" s="9"/>
      <c r="AX302" s="9"/>
      <c r="AY302" s="9"/>
      <c r="AZ302" s="9"/>
      <c r="BA302" s="9"/>
      <c r="BB302" s="9"/>
      <c r="BC302" s="9"/>
      <c r="BD302" s="9"/>
      <c r="BE302" s="9"/>
      <c r="BF302" s="9"/>
      <c r="BG302" s="9"/>
      <c r="BH302" s="9"/>
      <c r="BI302" s="9"/>
      <c r="BJ302" s="9"/>
      <c r="BK302" s="9"/>
      <c r="BL302" s="9"/>
      <c r="BM302" s="9"/>
      <c r="BN302" s="9"/>
      <c r="BO302" s="9"/>
      <c r="BP302" s="9"/>
      <c r="BQ302" s="9"/>
      <c r="BR302" s="9"/>
      <c r="BS302" s="9"/>
      <c r="BT302" s="9"/>
      <c r="BU302" s="9"/>
      <c r="BV302" s="9"/>
      <c r="BW302" s="9"/>
      <c r="BX302" s="9"/>
      <c r="BY302" s="9"/>
      <c r="BZ302" s="9"/>
      <c r="CA302" s="9"/>
      <c r="CB302" s="9"/>
      <c r="CC302" s="9"/>
      <c r="CD302" s="9"/>
      <c r="CE302" s="9"/>
    </row>
    <row r="303" spans="5:83" ht="15" customHeight="1"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  <c r="AA303" s="9"/>
      <c r="AB303" s="9"/>
      <c r="AC303" s="9"/>
      <c r="AD303" s="9"/>
      <c r="AE303" s="9"/>
      <c r="AF303" s="9"/>
      <c r="AG303" s="9"/>
      <c r="AH303" s="9"/>
      <c r="AI303" s="9"/>
      <c r="AJ303" s="9"/>
      <c r="AK303" s="9"/>
      <c r="AL303" s="9"/>
      <c r="AM303" s="9"/>
      <c r="AN303" s="9"/>
      <c r="AO303" s="9"/>
      <c r="AP303" s="9"/>
      <c r="AQ303" s="9"/>
      <c r="AR303" s="9"/>
      <c r="AS303" s="9"/>
      <c r="AT303" s="9"/>
      <c r="AU303" s="9"/>
      <c r="AV303" s="9"/>
      <c r="AW303" s="9"/>
      <c r="AX303" s="9"/>
      <c r="AY303" s="9"/>
      <c r="AZ303" s="9"/>
      <c r="BA303" s="9"/>
      <c r="BB303" s="9"/>
      <c r="BC303" s="9"/>
      <c r="BD303" s="9"/>
      <c r="BE303" s="9"/>
      <c r="BF303" s="9"/>
      <c r="BG303" s="9"/>
      <c r="BH303" s="9"/>
      <c r="BI303" s="9"/>
      <c r="BJ303" s="9"/>
      <c r="BK303" s="9"/>
      <c r="BL303" s="9"/>
      <c r="BM303" s="9"/>
      <c r="BN303" s="9"/>
      <c r="BO303" s="9"/>
      <c r="BP303" s="9"/>
      <c r="BQ303" s="9"/>
      <c r="BR303" s="9"/>
      <c r="BS303" s="9"/>
      <c r="BT303" s="9"/>
      <c r="BU303" s="9"/>
      <c r="BV303" s="9"/>
      <c r="BW303" s="9"/>
      <c r="BX303" s="9"/>
      <c r="BY303" s="9"/>
      <c r="BZ303" s="9"/>
      <c r="CA303" s="9"/>
      <c r="CB303" s="9"/>
      <c r="CC303" s="9"/>
      <c r="CD303" s="9"/>
      <c r="CE303" s="9"/>
    </row>
    <row r="304" spans="5:83" ht="15" customHeight="1"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  <c r="AA304" s="9"/>
      <c r="AB304" s="9"/>
      <c r="AC304" s="9"/>
      <c r="AD304" s="9"/>
      <c r="AE304" s="9"/>
      <c r="AF304" s="9"/>
      <c r="AG304" s="9"/>
      <c r="AH304" s="9"/>
      <c r="AI304" s="9"/>
      <c r="AJ304" s="9"/>
      <c r="AK304" s="9"/>
      <c r="AL304" s="9"/>
      <c r="AM304" s="9"/>
      <c r="AN304" s="9"/>
      <c r="AO304" s="9"/>
      <c r="AP304" s="9"/>
      <c r="AQ304" s="9"/>
      <c r="AR304" s="9"/>
      <c r="AS304" s="9"/>
      <c r="AT304" s="9"/>
      <c r="AU304" s="9"/>
      <c r="AV304" s="9"/>
      <c r="AW304" s="9"/>
      <c r="AX304" s="9"/>
      <c r="AY304" s="9"/>
      <c r="AZ304" s="9"/>
      <c r="BA304" s="9"/>
      <c r="BB304" s="9"/>
      <c r="BC304" s="9"/>
      <c r="BD304" s="9"/>
      <c r="BE304" s="9"/>
      <c r="BF304" s="9"/>
      <c r="BG304" s="9"/>
      <c r="BH304" s="9"/>
      <c r="BI304" s="9"/>
      <c r="BJ304" s="9"/>
      <c r="BK304" s="9"/>
      <c r="BL304" s="9"/>
      <c r="BM304" s="9"/>
      <c r="BN304" s="9"/>
      <c r="BO304" s="9"/>
      <c r="BP304" s="9"/>
      <c r="BQ304" s="9"/>
      <c r="BR304" s="9"/>
      <c r="BS304" s="9"/>
      <c r="BT304" s="9"/>
      <c r="BU304" s="9"/>
      <c r="BV304" s="9"/>
      <c r="BW304" s="9"/>
      <c r="BX304" s="9"/>
      <c r="BY304" s="9"/>
      <c r="BZ304" s="9"/>
      <c r="CA304" s="9"/>
      <c r="CB304" s="9"/>
      <c r="CC304" s="9"/>
      <c r="CD304" s="9"/>
      <c r="CE304" s="9"/>
    </row>
    <row r="305" spans="5:83" ht="15" customHeight="1"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  <c r="AA305" s="9"/>
      <c r="AB305" s="9"/>
      <c r="AC305" s="9"/>
      <c r="AD305" s="9"/>
      <c r="AE305" s="9"/>
      <c r="AF305" s="9"/>
      <c r="AG305" s="9"/>
      <c r="AH305" s="9"/>
      <c r="AI305" s="9"/>
      <c r="AJ305" s="9"/>
      <c r="AK305" s="9"/>
      <c r="AL305" s="9"/>
      <c r="AM305" s="9"/>
      <c r="AN305" s="9"/>
      <c r="AO305" s="9"/>
      <c r="AP305" s="9"/>
      <c r="AQ305" s="9"/>
      <c r="AR305" s="9"/>
      <c r="AS305" s="9"/>
      <c r="AT305" s="9"/>
      <c r="AU305" s="9"/>
      <c r="AV305" s="9"/>
      <c r="AW305" s="9"/>
      <c r="AX305" s="9"/>
      <c r="AY305" s="9"/>
      <c r="AZ305" s="9"/>
      <c r="BA305" s="9"/>
      <c r="BB305" s="9"/>
      <c r="BC305" s="9"/>
      <c r="BD305" s="9"/>
      <c r="BE305" s="9"/>
      <c r="BF305" s="9"/>
      <c r="BG305" s="9"/>
      <c r="BH305" s="9"/>
      <c r="BI305" s="9"/>
      <c r="BJ305" s="9"/>
      <c r="BK305" s="9"/>
      <c r="BL305" s="9"/>
      <c r="BM305" s="9"/>
      <c r="BN305" s="9"/>
      <c r="BO305" s="9"/>
      <c r="BP305" s="9"/>
      <c r="BQ305" s="9"/>
      <c r="BR305" s="9"/>
      <c r="BS305" s="9"/>
      <c r="BT305" s="9"/>
      <c r="BU305" s="9"/>
      <c r="BV305" s="9"/>
      <c r="BW305" s="9"/>
      <c r="BX305" s="9"/>
      <c r="BY305" s="9"/>
      <c r="BZ305" s="9"/>
      <c r="CA305" s="9"/>
      <c r="CB305" s="9"/>
      <c r="CC305" s="9"/>
      <c r="CD305" s="9"/>
      <c r="CE305" s="9"/>
    </row>
    <row r="306" spans="5:83" ht="15" customHeight="1"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  <c r="AA306" s="9"/>
      <c r="AB306" s="9"/>
      <c r="AC306" s="9"/>
      <c r="AD306" s="9"/>
      <c r="AE306" s="9"/>
      <c r="AF306" s="9"/>
      <c r="AG306" s="9"/>
      <c r="AH306" s="9"/>
      <c r="AI306" s="9"/>
      <c r="AJ306" s="9"/>
      <c r="AK306" s="9"/>
      <c r="AL306" s="9"/>
      <c r="AM306" s="9"/>
      <c r="AN306" s="9"/>
      <c r="AO306" s="9"/>
      <c r="AP306" s="9"/>
      <c r="AQ306" s="9"/>
      <c r="AR306" s="9"/>
      <c r="AS306" s="9"/>
      <c r="AT306" s="9"/>
      <c r="AU306" s="9"/>
      <c r="AV306" s="9"/>
      <c r="AW306" s="9"/>
      <c r="AX306" s="9"/>
      <c r="AY306" s="9"/>
      <c r="AZ306" s="9"/>
      <c r="BA306" s="9"/>
      <c r="BB306" s="9"/>
      <c r="BC306" s="9"/>
      <c r="BD306" s="9"/>
      <c r="BE306" s="9"/>
      <c r="BF306" s="9"/>
      <c r="BG306" s="9"/>
      <c r="BH306" s="9"/>
      <c r="BI306" s="9"/>
      <c r="BJ306" s="9"/>
      <c r="BK306" s="9"/>
      <c r="BL306" s="9"/>
      <c r="BM306" s="9"/>
      <c r="BN306" s="9"/>
      <c r="BO306" s="9"/>
      <c r="BP306" s="9"/>
      <c r="BQ306" s="9"/>
      <c r="BR306" s="9"/>
      <c r="BS306" s="9"/>
      <c r="BT306" s="9"/>
      <c r="BU306" s="9"/>
      <c r="BV306" s="9"/>
      <c r="BW306" s="9"/>
      <c r="BX306" s="9"/>
      <c r="BY306" s="9"/>
      <c r="BZ306" s="9"/>
      <c r="CA306" s="9"/>
      <c r="CB306" s="9"/>
      <c r="CC306" s="9"/>
      <c r="CD306" s="9"/>
      <c r="CE306" s="9"/>
    </row>
    <row r="307" spans="5:83" ht="15" customHeight="1"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  <c r="AA307" s="9"/>
      <c r="AB307" s="9"/>
      <c r="AC307" s="9"/>
      <c r="AD307" s="9"/>
      <c r="AE307" s="9"/>
      <c r="AF307" s="9"/>
      <c r="AG307" s="9"/>
      <c r="AH307" s="9"/>
      <c r="AI307" s="9"/>
      <c r="AJ307" s="9"/>
      <c r="AK307" s="9"/>
      <c r="AL307" s="9"/>
      <c r="AM307" s="9"/>
      <c r="AN307" s="9"/>
      <c r="AO307" s="9"/>
      <c r="AP307" s="9"/>
      <c r="AQ307" s="9"/>
      <c r="AR307" s="9"/>
      <c r="AS307" s="9"/>
      <c r="AT307" s="9"/>
      <c r="AU307" s="9"/>
      <c r="AV307" s="9"/>
      <c r="AW307" s="9"/>
      <c r="AX307" s="9"/>
      <c r="AY307" s="9"/>
      <c r="AZ307" s="9"/>
      <c r="BA307" s="9"/>
      <c r="BB307" s="9"/>
      <c r="BC307" s="9"/>
      <c r="BD307" s="9"/>
      <c r="BE307" s="9"/>
      <c r="BF307" s="9"/>
      <c r="BG307" s="9"/>
      <c r="BH307" s="9"/>
      <c r="BI307" s="9"/>
      <c r="BJ307" s="9"/>
      <c r="BK307" s="9"/>
      <c r="BL307" s="9"/>
      <c r="BM307" s="9"/>
      <c r="BN307" s="9"/>
      <c r="BO307" s="9"/>
      <c r="BP307" s="9"/>
      <c r="BQ307" s="9"/>
      <c r="BR307" s="9"/>
      <c r="BS307" s="9"/>
      <c r="BT307" s="9"/>
      <c r="BU307" s="9"/>
      <c r="BV307" s="9"/>
      <c r="BW307" s="9"/>
      <c r="BX307" s="9"/>
      <c r="BY307" s="9"/>
      <c r="BZ307" s="9"/>
      <c r="CA307" s="9"/>
      <c r="CB307" s="9"/>
      <c r="CC307" s="9"/>
      <c r="CD307" s="9"/>
      <c r="CE307" s="9"/>
    </row>
    <row r="308" spans="5:83" ht="15" customHeight="1"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  <c r="AA308" s="9"/>
      <c r="AB308" s="9"/>
      <c r="AC308" s="9"/>
      <c r="AD308" s="9"/>
      <c r="AE308" s="9"/>
      <c r="AF308" s="9"/>
      <c r="AG308" s="9"/>
      <c r="AH308" s="9"/>
      <c r="AI308" s="9"/>
      <c r="AJ308" s="9"/>
      <c r="AK308" s="9"/>
      <c r="AL308" s="9"/>
      <c r="AM308" s="9"/>
      <c r="AN308" s="9"/>
      <c r="AO308" s="9"/>
      <c r="AP308" s="9"/>
      <c r="AQ308" s="9"/>
      <c r="AR308" s="9"/>
      <c r="AS308" s="9"/>
      <c r="AT308" s="9"/>
      <c r="AU308" s="9"/>
      <c r="AV308" s="9"/>
      <c r="AW308" s="9"/>
      <c r="AX308" s="9"/>
      <c r="AY308" s="9"/>
      <c r="AZ308" s="9"/>
      <c r="BA308" s="9"/>
      <c r="BB308" s="9"/>
      <c r="BC308" s="9"/>
      <c r="BD308" s="9"/>
      <c r="BE308" s="9"/>
      <c r="BF308" s="9"/>
      <c r="BG308" s="9"/>
      <c r="BH308" s="9"/>
      <c r="BI308" s="9"/>
      <c r="BJ308" s="9"/>
      <c r="BK308" s="9"/>
      <c r="BL308" s="9"/>
      <c r="BM308" s="9"/>
      <c r="BN308" s="9"/>
      <c r="BO308" s="9"/>
      <c r="BP308" s="9"/>
      <c r="BQ308" s="9"/>
      <c r="BR308" s="9"/>
      <c r="BS308" s="9"/>
      <c r="BT308" s="9"/>
      <c r="BU308" s="9"/>
      <c r="BV308" s="9"/>
      <c r="BW308" s="9"/>
      <c r="BX308" s="9"/>
      <c r="BY308" s="9"/>
      <c r="BZ308" s="9"/>
      <c r="CA308" s="9"/>
      <c r="CB308" s="9"/>
      <c r="CC308" s="9"/>
      <c r="CD308" s="9"/>
      <c r="CE308" s="9"/>
    </row>
    <row r="309" spans="5:83" ht="15" customHeight="1"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  <c r="AA309" s="9"/>
      <c r="AB309" s="9"/>
      <c r="AC309" s="9"/>
      <c r="AD309" s="9"/>
      <c r="AE309" s="9"/>
      <c r="AF309" s="9"/>
      <c r="AG309" s="9"/>
      <c r="AH309" s="9"/>
      <c r="AI309" s="9"/>
      <c r="AJ309" s="9"/>
      <c r="AK309" s="9"/>
      <c r="AL309" s="9"/>
      <c r="AM309" s="9"/>
      <c r="AN309" s="9"/>
      <c r="AO309" s="9"/>
      <c r="AP309" s="9"/>
      <c r="AQ309" s="9"/>
      <c r="AR309" s="9"/>
      <c r="AS309" s="9"/>
      <c r="AT309" s="9"/>
      <c r="AU309" s="9"/>
      <c r="AV309" s="9"/>
      <c r="AW309" s="9"/>
      <c r="AX309" s="9"/>
      <c r="AY309" s="9"/>
      <c r="AZ309" s="9"/>
      <c r="BA309" s="9"/>
      <c r="BB309" s="9"/>
      <c r="BC309" s="9"/>
      <c r="BD309" s="9"/>
      <c r="BE309" s="9"/>
      <c r="BF309" s="9"/>
      <c r="BG309" s="9"/>
      <c r="BH309" s="9"/>
      <c r="BI309" s="9"/>
      <c r="BJ309" s="9"/>
      <c r="BK309" s="9"/>
      <c r="BL309" s="9"/>
      <c r="BM309" s="9"/>
      <c r="BN309" s="9"/>
      <c r="BO309" s="9"/>
      <c r="BP309" s="9"/>
      <c r="BQ309" s="9"/>
      <c r="BR309" s="9"/>
      <c r="BS309" s="9"/>
      <c r="BT309" s="9"/>
      <c r="BU309" s="9"/>
      <c r="BV309" s="9"/>
      <c r="BW309" s="9"/>
      <c r="BX309" s="9"/>
      <c r="BY309" s="9"/>
      <c r="BZ309" s="9"/>
      <c r="CA309" s="9"/>
      <c r="CB309" s="9"/>
      <c r="CC309" s="9"/>
      <c r="CD309" s="9"/>
      <c r="CE309" s="9"/>
    </row>
    <row r="310" spans="5:83" ht="15" customHeight="1"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  <c r="AA310" s="9"/>
      <c r="AB310" s="9"/>
      <c r="AC310" s="9"/>
      <c r="AD310" s="9"/>
      <c r="AE310" s="9"/>
      <c r="AF310" s="9"/>
      <c r="AG310" s="9"/>
      <c r="AH310" s="9"/>
      <c r="AI310" s="9"/>
      <c r="AJ310" s="9"/>
      <c r="AK310" s="9"/>
      <c r="AL310" s="9"/>
      <c r="AM310" s="9"/>
      <c r="AN310" s="9"/>
      <c r="AO310" s="9"/>
      <c r="AP310" s="9"/>
      <c r="AQ310" s="9"/>
      <c r="AR310" s="9"/>
      <c r="AS310" s="9"/>
      <c r="AT310" s="9"/>
      <c r="AU310" s="9"/>
      <c r="AV310" s="9"/>
      <c r="AW310" s="9"/>
      <c r="AX310" s="9"/>
      <c r="AY310" s="9"/>
      <c r="AZ310" s="9"/>
      <c r="BA310" s="9"/>
      <c r="BB310" s="9"/>
      <c r="BC310" s="9"/>
      <c r="BD310" s="9"/>
      <c r="BE310" s="9"/>
      <c r="BF310" s="9"/>
      <c r="BG310" s="9"/>
      <c r="BH310" s="9"/>
      <c r="BI310" s="9"/>
      <c r="BJ310" s="9"/>
      <c r="BK310" s="9"/>
      <c r="BL310" s="9"/>
      <c r="BM310" s="9"/>
      <c r="BN310" s="9"/>
      <c r="BO310" s="9"/>
      <c r="BP310" s="9"/>
      <c r="BQ310" s="9"/>
      <c r="BR310" s="9"/>
      <c r="BS310" s="9"/>
      <c r="BT310" s="9"/>
      <c r="BU310" s="9"/>
      <c r="BV310" s="9"/>
      <c r="BW310" s="9"/>
      <c r="BX310" s="9"/>
      <c r="BY310" s="9"/>
      <c r="BZ310" s="9"/>
      <c r="CA310" s="9"/>
      <c r="CB310" s="9"/>
      <c r="CC310" s="9"/>
      <c r="CD310" s="9"/>
      <c r="CE310" s="9"/>
    </row>
    <row r="311" spans="5:83" ht="15" customHeight="1"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  <c r="AA311" s="9"/>
      <c r="AB311" s="9"/>
      <c r="AC311" s="9"/>
      <c r="AD311" s="9"/>
      <c r="AE311" s="9"/>
      <c r="AF311" s="9"/>
      <c r="AG311" s="9"/>
      <c r="AH311" s="9"/>
      <c r="AI311" s="9"/>
      <c r="AJ311" s="9"/>
      <c r="AK311" s="9"/>
      <c r="AL311" s="9"/>
      <c r="AM311" s="9"/>
      <c r="AN311" s="9"/>
      <c r="AO311" s="9"/>
      <c r="AP311" s="9"/>
      <c r="AQ311" s="9"/>
      <c r="AR311" s="9"/>
      <c r="AS311" s="9"/>
      <c r="AT311" s="9"/>
      <c r="AU311" s="9"/>
      <c r="AV311" s="9"/>
      <c r="AW311" s="9"/>
      <c r="AX311" s="9"/>
      <c r="AY311" s="9"/>
      <c r="AZ311" s="9"/>
      <c r="BA311" s="9"/>
      <c r="BB311" s="9"/>
      <c r="BC311" s="9"/>
      <c r="BD311" s="9"/>
      <c r="BE311" s="9"/>
      <c r="BF311" s="9"/>
      <c r="BG311" s="9"/>
      <c r="BH311" s="9"/>
      <c r="BI311" s="9"/>
      <c r="BJ311" s="9"/>
      <c r="BK311" s="9"/>
      <c r="BL311" s="9"/>
      <c r="BM311" s="9"/>
      <c r="BN311" s="9"/>
      <c r="BO311" s="9"/>
      <c r="BP311" s="9"/>
      <c r="BQ311" s="9"/>
      <c r="BR311" s="9"/>
      <c r="BS311" s="9"/>
      <c r="BT311" s="9"/>
      <c r="BU311" s="9"/>
      <c r="BV311" s="9"/>
      <c r="BW311" s="9"/>
      <c r="BX311" s="9"/>
      <c r="BY311" s="9"/>
      <c r="BZ311" s="9"/>
      <c r="CA311" s="9"/>
      <c r="CB311" s="9"/>
      <c r="CC311" s="9"/>
      <c r="CD311" s="9"/>
      <c r="CE311" s="9"/>
    </row>
    <row r="312" spans="5:83" ht="15" customHeight="1"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  <c r="AA312" s="9"/>
      <c r="AB312" s="9"/>
      <c r="AC312" s="9"/>
      <c r="AD312" s="9"/>
      <c r="AE312" s="9"/>
      <c r="AF312" s="9"/>
      <c r="AG312" s="9"/>
      <c r="AH312" s="9"/>
      <c r="AI312" s="9"/>
      <c r="AJ312" s="9"/>
      <c r="AK312" s="9"/>
      <c r="AL312" s="9"/>
      <c r="AM312" s="9"/>
      <c r="AN312" s="9"/>
      <c r="AO312" s="9"/>
      <c r="AP312" s="9"/>
      <c r="AQ312" s="9"/>
      <c r="AR312" s="9"/>
      <c r="AS312" s="9"/>
      <c r="AT312" s="9"/>
      <c r="AU312" s="9"/>
      <c r="AV312" s="9"/>
      <c r="AW312" s="9"/>
      <c r="AX312" s="9"/>
      <c r="AY312" s="9"/>
      <c r="AZ312" s="9"/>
      <c r="BA312" s="9"/>
      <c r="BB312" s="9"/>
      <c r="BC312" s="9"/>
      <c r="BD312" s="9"/>
      <c r="BE312" s="9"/>
      <c r="BF312" s="9"/>
      <c r="BG312" s="9"/>
      <c r="BH312" s="9"/>
      <c r="BI312" s="9"/>
      <c r="BJ312" s="9"/>
      <c r="BK312" s="9"/>
      <c r="BL312" s="9"/>
      <c r="BM312" s="9"/>
      <c r="BN312" s="9"/>
      <c r="BO312" s="9"/>
      <c r="BP312" s="9"/>
      <c r="BQ312" s="9"/>
      <c r="BR312" s="9"/>
      <c r="BS312" s="9"/>
      <c r="BT312" s="9"/>
      <c r="BU312" s="9"/>
      <c r="BV312" s="9"/>
      <c r="BW312" s="9"/>
      <c r="BX312" s="9"/>
      <c r="BY312" s="9"/>
      <c r="BZ312" s="9"/>
      <c r="CA312" s="9"/>
      <c r="CB312" s="9"/>
      <c r="CC312" s="9"/>
      <c r="CD312" s="9"/>
      <c r="CE312" s="9"/>
    </row>
    <row r="313" spans="5:83" ht="15" customHeight="1"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  <c r="AA313" s="9"/>
      <c r="AB313" s="9"/>
      <c r="AC313" s="9"/>
      <c r="AD313" s="9"/>
      <c r="AE313" s="9"/>
      <c r="AF313" s="9"/>
      <c r="AG313" s="9"/>
      <c r="AH313" s="9"/>
      <c r="AI313" s="9"/>
      <c r="AJ313" s="9"/>
      <c r="AK313" s="9"/>
      <c r="AL313" s="9"/>
      <c r="AM313" s="9"/>
      <c r="AN313" s="9"/>
      <c r="AO313" s="9"/>
      <c r="AP313" s="9"/>
      <c r="AQ313" s="9"/>
      <c r="AR313" s="9"/>
      <c r="AS313" s="9"/>
      <c r="AT313" s="9"/>
      <c r="AU313" s="9"/>
      <c r="AV313" s="9"/>
      <c r="AW313" s="9"/>
      <c r="AX313" s="9"/>
      <c r="AY313" s="9"/>
      <c r="AZ313" s="9"/>
      <c r="BA313" s="9"/>
      <c r="BB313" s="9"/>
      <c r="BC313" s="9"/>
      <c r="BD313" s="9"/>
      <c r="BE313" s="9"/>
      <c r="BF313" s="9"/>
      <c r="BG313" s="9"/>
      <c r="BH313" s="9"/>
      <c r="BI313" s="9"/>
      <c r="BJ313" s="9"/>
      <c r="BK313" s="9"/>
      <c r="BL313" s="9"/>
      <c r="BM313" s="9"/>
      <c r="BN313" s="9"/>
      <c r="BO313" s="9"/>
      <c r="BP313" s="9"/>
      <c r="BQ313" s="9"/>
      <c r="BR313" s="9"/>
      <c r="BS313" s="9"/>
      <c r="BT313" s="9"/>
      <c r="BU313" s="9"/>
      <c r="BV313" s="9"/>
      <c r="BW313" s="9"/>
      <c r="BX313" s="9"/>
      <c r="BY313" s="9"/>
      <c r="BZ313" s="9"/>
      <c r="CA313" s="9"/>
      <c r="CB313" s="9"/>
      <c r="CC313" s="9"/>
      <c r="CD313" s="9"/>
      <c r="CE313" s="9"/>
    </row>
    <row r="314" spans="5:83" ht="15" customHeight="1"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  <c r="AA314" s="9"/>
      <c r="AB314" s="9"/>
      <c r="AC314" s="9"/>
      <c r="AD314" s="9"/>
      <c r="AE314" s="9"/>
      <c r="AF314" s="9"/>
      <c r="AG314" s="9"/>
      <c r="AH314" s="9"/>
      <c r="AI314" s="9"/>
      <c r="AJ314" s="9"/>
      <c r="AK314" s="9"/>
      <c r="AL314" s="9"/>
      <c r="AM314" s="9"/>
      <c r="AN314" s="9"/>
      <c r="AO314" s="9"/>
      <c r="AP314" s="9"/>
      <c r="AQ314" s="9"/>
      <c r="AR314" s="9"/>
      <c r="AS314" s="9"/>
      <c r="AT314" s="9"/>
      <c r="AU314" s="9"/>
      <c r="AV314" s="9"/>
      <c r="AW314" s="9"/>
      <c r="AX314" s="9"/>
      <c r="AY314" s="9"/>
      <c r="AZ314" s="9"/>
      <c r="BA314" s="9"/>
      <c r="BB314" s="9"/>
      <c r="BC314" s="9"/>
      <c r="BD314" s="9"/>
      <c r="BE314" s="9"/>
      <c r="BF314" s="9"/>
      <c r="BG314" s="9"/>
      <c r="BH314" s="9"/>
      <c r="BI314" s="9"/>
      <c r="BJ314" s="9"/>
      <c r="BK314" s="9"/>
      <c r="BL314" s="9"/>
      <c r="BM314" s="9"/>
      <c r="BN314" s="9"/>
      <c r="BO314" s="9"/>
      <c r="BP314" s="9"/>
      <c r="BQ314" s="9"/>
      <c r="BR314" s="9"/>
      <c r="BS314" s="9"/>
      <c r="BT314" s="9"/>
      <c r="BU314" s="9"/>
      <c r="BV314" s="9"/>
      <c r="BW314" s="9"/>
      <c r="BX314" s="9"/>
      <c r="BY314" s="9"/>
      <c r="BZ314" s="9"/>
      <c r="CA314" s="9"/>
      <c r="CB314" s="9"/>
      <c r="CC314" s="9"/>
      <c r="CD314" s="9"/>
      <c r="CE314" s="9"/>
    </row>
    <row r="315" spans="5:83" ht="15" customHeight="1"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  <c r="AA315" s="9"/>
      <c r="AB315" s="9"/>
      <c r="AC315" s="9"/>
      <c r="AD315" s="9"/>
      <c r="AE315" s="9"/>
      <c r="AF315" s="9"/>
      <c r="AG315" s="9"/>
      <c r="AH315" s="9"/>
      <c r="AI315" s="9"/>
      <c r="AJ315" s="9"/>
      <c r="AK315" s="9"/>
      <c r="AL315" s="9"/>
      <c r="AM315" s="9"/>
      <c r="AN315" s="9"/>
      <c r="AO315" s="9"/>
      <c r="AP315" s="9"/>
      <c r="AQ315" s="9"/>
      <c r="AR315" s="9"/>
      <c r="AS315" s="9"/>
      <c r="AT315" s="9"/>
      <c r="AU315" s="9"/>
      <c r="AV315" s="9"/>
      <c r="AW315" s="9"/>
      <c r="AX315" s="9"/>
      <c r="AY315" s="9"/>
      <c r="AZ315" s="9"/>
      <c r="BA315" s="9"/>
      <c r="BB315" s="9"/>
      <c r="BC315" s="9"/>
      <c r="BD315" s="9"/>
      <c r="BE315" s="9"/>
      <c r="BF315" s="9"/>
      <c r="BG315" s="9"/>
      <c r="BH315" s="9"/>
      <c r="BI315" s="9"/>
      <c r="BJ315" s="9"/>
      <c r="BK315" s="9"/>
      <c r="BL315" s="9"/>
      <c r="BM315" s="9"/>
      <c r="BN315" s="9"/>
      <c r="BO315" s="9"/>
      <c r="BP315" s="9"/>
      <c r="BQ315" s="9"/>
      <c r="BR315" s="9"/>
      <c r="BS315" s="9"/>
      <c r="BT315" s="9"/>
      <c r="BU315" s="9"/>
      <c r="BV315" s="9"/>
      <c r="BW315" s="9"/>
      <c r="BX315" s="9"/>
      <c r="BY315" s="9"/>
      <c r="BZ315" s="9"/>
      <c r="CA315" s="9"/>
      <c r="CB315" s="9"/>
      <c r="CC315" s="9"/>
      <c r="CD315" s="9"/>
      <c r="CE315" s="9"/>
    </row>
    <row r="316" spans="5:83" ht="15" customHeight="1"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  <c r="AA316" s="9"/>
      <c r="AB316" s="9"/>
      <c r="AC316" s="9"/>
      <c r="AD316" s="9"/>
      <c r="AE316" s="9"/>
      <c r="AF316" s="9"/>
      <c r="AG316" s="9"/>
      <c r="AH316" s="9"/>
      <c r="AI316" s="9"/>
      <c r="AJ316" s="9"/>
      <c r="AK316" s="9"/>
      <c r="AL316" s="9"/>
      <c r="AM316" s="9"/>
      <c r="AN316" s="9"/>
      <c r="AO316" s="9"/>
      <c r="AP316" s="9"/>
      <c r="AQ316" s="9"/>
      <c r="AR316" s="9"/>
      <c r="AS316" s="9"/>
      <c r="AT316" s="9"/>
      <c r="AU316" s="9"/>
      <c r="AV316" s="9"/>
      <c r="AW316" s="9"/>
      <c r="AX316" s="9"/>
      <c r="AY316" s="9"/>
      <c r="AZ316" s="9"/>
      <c r="BA316" s="9"/>
      <c r="BB316" s="9"/>
      <c r="BC316" s="9"/>
      <c r="BD316" s="9"/>
      <c r="BE316" s="9"/>
      <c r="BF316" s="9"/>
      <c r="BG316" s="9"/>
      <c r="BH316" s="9"/>
      <c r="BI316" s="9"/>
      <c r="BJ316" s="9"/>
      <c r="BK316" s="9"/>
      <c r="BL316" s="9"/>
      <c r="BM316" s="9"/>
      <c r="BN316" s="9"/>
      <c r="BO316" s="9"/>
      <c r="BP316" s="9"/>
      <c r="BQ316" s="9"/>
      <c r="BR316" s="9"/>
      <c r="BS316" s="9"/>
      <c r="BT316" s="9"/>
      <c r="BU316" s="9"/>
      <c r="BV316" s="9"/>
      <c r="BW316" s="9"/>
      <c r="BX316" s="9"/>
      <c r="BY316" s="9"/>
      <c r="BZ316" s="9"/>
      <c r="CA316" s="9"/>
      <c r="CB316" s="9"/>
      <c r="CC316" s="9"/>
      <c r="CD316" s="9"/>
      <c r="CE316" s="9"/>
    </row>
    <row r="317" spans="5:83" ht="15" customHeight="1"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  <c r="AA317" s="9"/>
      <c r="AB317" s="9"/>
      <c r="AC317" s="9"/>
      <c r="AD317" s="9"/>
      <c r="AE317" s="9"/>
      <c r="AF317" s="9"/>
      <c r="AG317" s="9"/>
      <c r="AH317" s="9"/>
      <c r="AI317" s="9"/>
      <c r="AJ317" s="9"/>
      <c r="AK317" s="9"/>
      <c r="AL317" s="9"/>
      <c r="AM317" s="9"/>
      <c r="AN317" s="9"/>
      <c r="AO317" s="9"/>
      <c r="AP317" s="9"/>
      <c r="AQ317" s="9"/>
      <c r="AR317" s="9"/>
      <c r="AS317" s="9"/>
      <c r="AT317" s="9"/>
      <c r="AU317" s="9"/>
      <c r="AV317" s="9"/>
      <c r="AW317" s="9"/>
      <c r="AX317" s="9"/>
      <c r="AY317" s="9"/>
      <c r="AZ317" s="9"/>
      <c r="BA317" s="9"/>
      <c r="BB317" s="9"/>
      <c r="BC317" s="9"/>
      <c r="BD317" s="9"/>
      <c r="BE317" s="9"/>
      <c r="BF317" s="9"/>
      <c r="BG317" s="9"/>
      <c r="BH317" s="9"/>
      <c r="BI317" s="9"/>
      <c r="BJ317" s="9"/>
      <c r="BK317" s="9"/>
      <c r="BL317" s="9"/>
      <c r="BM317" s="9"/>
      <c r="BN317" s="9"/>
      <c r="BO317" s="9"/>
      <c r="BP317" s="9"/>
      <c r="BQ317" s="9"/>
      <c r="BR317" s="9"/>
      <c r="BS317" s="9"/>
      <c r="BT317" s="9"/>
      <c r="BU317" s="9"/>
      <c r="BV317" s="9"/>
      <c r="BW317" s="9"/>
      <c r="BX317" s="9"/>
      <c r="BY317" s="9"/>
      <c r="BZ317" s="9"/>
      <c r="CA317" s="9"/>
      <c r="CB317" s="9"/>
      <c r="CC317" s="9"/>
      <c r="CD317" s="9"/>
      <c r="CE317" s="9"/>
    </row>
    <row r="318" spans="5:83" ht="15" customHeight="1"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  <c r="AA318" s="9"/>
      <c r="AB318" s="9"/>
      <c r="AC318" s="9"/>
      <c r="AD318" s="9"/>
      <c r="AE318" s="9"/>
      <c r="AF318" s="9"/>
      <c r="AG318" s="9"/>
      <c r="AH318" s="9"/>
      <c r="AI318" s="9"/>
      <c r="AJ318" s="9"/>
      <c r="AK318" s="9"/>
      <c r="AL318" s="9"/>
      <c r="AM318" s="9"/>
      <c r="AN318" s="9"/>
      <c r="AO318" s="9"/>
      <c r="AP318" s="9"/>
      <c r="AQ318" s="9"/>
      <c r="AR318" s="9"/>
      <c r="AS318" s="9"/>
      <c r="AT318" s="9"/>
      <c r="AU318" s="9"/>
      <c r="AV318" s="9"/>
      <c r="AW318" s="9"/>
      <c r="AX318" s="9"/>
      <c r="AY318" s="9"/>
      <c r="AZ318" s="9"/>
      <c r="BA318" s="9"/>
      <c r="BB318" s="9"/>
      <c r="BC318" s="9"/>
      <c r="BD318" s="9"/>
      <c r="BE318" s="9"/>
      <c r="BF318" s="9"/>
      <c r="BG318" s="9"/>
      <c r="BH318" s="9"/>
      <c r="BI318" s="9"/>
      <c r="BJ318" s="9"/>
      <c r="BK318" s="9"/>
      <c r="BL318" s="9"/>
      <c r="BM318" s="9"/>
      <c r="BN318" s="9"/>
      <c r="BO318" s="9"/>
      <c r="BP318" s="9"/>
      <c r="BQ318" s="9"/>
      <c r="BR318" s="9"/>
      <c r="BS318" s="9"/>
      <c r="BT318" s="9"/>
      <c r="BU318" s="9"/>
      <c r="BV318" s="9"/>
      <c r="BW318" s="9"/>
      <c r="BX318" s="9"/>
      <c r="BY318" s="9"/>
      <c r="BZ318" s="9"/>
      <c r="CA318" s="9"/>
      <c r="CB318" s="9"/>
      <c r="CC318" s="9"/>
      <c r="CD318" s="9"/>
      <c r="CE318" s="9"/>
    </row>
    <row r="319" spans="5:83" ht="15" customHeight="1"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  <c r="AA319" s="9"/>
      <c r="AB319" s="9"/>
      <c r="AC319" s="9"/>
      <c r="AD319" s="9"/>
      <c r="AE319" s="9"/>
      <c r="AF319" s="9"/>
      <c r="AG319" s="9"/>
      <c r="AH319" s="9"/>
      <c r="AI319" s="9"/>
      <c r="AJ319" s="9"/>
      <c r="AK319" s="9"/>
      <c r="AL319" s="9"/>
      <c r="AM319" s="9"/>
      <c r="AN319" s="9"/>
      <c r="AO319" s="9"/>
      <c r="AP319" s="9"/>
      <c r="AQ319" s="9"/>
      <c r="AR319" s="9"/>
      <c r="AS319" s="9"/>
      <c r="AT319" s="9"/>
      <c r="AU319" s="9"/>
      <c r="AV319" s="9"/>
      <c r="AW319" s="9"/>
      <c r="AX319" s="9"/>
      <c r="AY319" s="9"/>
      <c r="AZ319" s="9"/>
      <c r="BA319" s="9"/>
      <c r="BB319" s="9"/>
      <c r="BC319" s="9"/>
      <c r="BD319" s="9"/>
      <c r="BE319" s="9"/>
      <c r="BF319" s="9"/>
      <c r="BG319" s="9"/>
      <c r="BH319" s="9"/>
      <c r="BI319" s="9"/>
      <c r="BJ319" s="9"/>
      <c r="BK319" s="9"/>
      <c r="BL319" s="9"/>
      <c r="BM319" s="9"/>
      <c r="BN319" s="9"/>
      <c r="BO319" s="9"/>
      <c r="BP319" s="9"/>
      <c r="BQ319" s="9"/>
      <c r="BR319" s="9"/>
      <c r="BS319" s="9"/>
      <c r="BT319" s="9"/>
      <c r="BU319" s="9"/>
      <c r="BV319" s="9"/>
      <c r="BW319" s="9"/>
      <c r="BX319" s="9"/>
      <c r="BY319" s="9"/>
      <c r="BZ319" s="9"/>
      <c r="CA319" s="9"/>
      <c r="CB319" s="9"/>
      <c r="CC319" s="9"/>
      <c r="CD319" s="9"/>
      <c r="CE319" s="9"/>
    </row>
    <row r="320" spans="5:83" ht="15" customHeight="1"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  <c r="AA320" s="9"/>
      <c r="AB320" s="9"/>
      <c r="AC320" s="9"/>
      <c r="AD320" s="9"/>
      <c r="AE320" s="9"/>
      <c r="AF320" s="9"/>
      <c r="AG320" s="9"/>
      <c r="AH320" s="9"/>
      <c r="AI320" s="9"/>
      <c r="AJ320" s="9"/>
      <c r="AK320" s="9"/>
      <c r="AL320" s="9"/>
      <c r="AM320" s="9"/>
      <c r="AN320" s="9"/>
      <c r="AO320" s="9"/>
      <c r="AP320" s="9"/>
      <c r="AQ320" s="9"/>
      <c r="AR320" s="9"/>
      <c r="AS320" s="9"/>
      <c r="AT320" s="9"/>
      <c r="AU320" s="9"/>
      <c r="AV320" s="9"/>
      <c r="AW320" s="9"/>
      <c r="AX320" s="9"/>
      <c r="AY320" s="9"/>
      <c r="AZ320" s="9"/>
      <c r="BA320" s="9"/>
      <c r="BB320" s="9"/>
      <c r="BC320" s="9"/>
      <c r="BD320" s="9"/>
      <c r="BE320" s="9"/>
      <c r="BF320" s="9"/>
      <c r="BG320" s="9"/>
      <c r="BH320" s="9"/>
      <c r="BI320" s="9"/>
      <c r="BJ320" s="9"/>
      <c r="BK320" s="9"/>
      <c r="BL320" s="9"/>
      <c r="BM320" s="9"/>
      <c r="BN320" s="9"/>
      <c r="BO320" s="9"/>
      <c r="BP320" s="9"/>
      <c r="BQ320" s="9"/>
      <c r="BR320" s="9"/>
      <c r="BS320" s="9"/>
      <c r="BT320" s="9"/>
      <c r="BU320" s="9"/>
      <c r="BV320" s="9"/>
      <c r="BW320" s="9"/>
      <c r="BX320" s="9"/>
      <c r="BY320" s="9"/>
      <c r="BZ320" s="9"/>
      <c r="CA320" s="9"/>
      <c r="CB320" s="9"/>
      <c r="CC320" s="9"/>
      <c r="CD320" s="9"/>
      <c r="CE320" s="9"/>
    </row>
    <row r="321" spans="5:83" ht="15" customHeight="1"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  <c r="AA321" s="9"/>
      <c r="AB321" s="9"/>
      <c r="AC321" s="9"/>
      <c r="AD321" s="9"/>
      <c r="AE321" s="9"/>
      <c r="AF321" s="9"/>
      <c r="AG321" s="9"/>
      <c r="AH321" s="9"/>
      <c r="AI321" s="9"/>
      <c r="AJ321" s="9"/>
      <c r="AK321" s="9"/>
      <c r="AL321" s="9"/>
      <c r="AM321" s="9"/>
      <c r="AN321" s="9"/>
      <c r="AO321" s="9"/>
      <c r="AP321" s="9"/>
      <c r="AQ321" s="9"/>
      <c r="AR321" s="9"/>
      <c r="AS321" s="9"/>
      <c r="AT321" s="9"/>
      <c r="AU321" s="9"/>
      <c r="AV321" s="9"/>
      <c r="AW321" s="9"/>
      <c r="AX321" s="9"/>
      <c r="AY321" s="9"/>
      <c r="AZ321" s="9"/>
      <c r="BA321" s="9"/>
      <c r="BB321" s="9"/>
      <c r="BC321" s="9"/>
      <c r="BD321" s="9"/>
      <c r="BE321" s="9"/>
      <c r="BF321" s="9"/>
      <c r="BG321" s="9"/>
      <c r="BH321" s="9"/>
      <c r="BI321" s="9"/>
      <c r="BJ321" s="9"/>
      <c r="BK321" s="9"/>
      <c r="BL321" s="9"/>
      <c r="BM321" s="9"/>
      <c r="BN321" s="9"/>
      <c r="BO321" s="9"/>
      <c r="BP321" s="9"/>
      <c r="BQ321" s="9"/>
      <c r="BR321" s="9"/>
      <c r="BS321" s="9"/>
      <c r="BT321" s="9"/>
      <c r="BU321" s="9"/>
      <c r="BV321" s="9"/>
      <c r="BW321" s="9"/>
      <c r="BX321" s="9"/>
      <c r="BY321" s="9"/>
      <c r="BZ321" s="9"/>
      <c r="CA321" s="9"/>
      <c r="CB321" s="9"/>
      <c r="CC321" s="9"/>
      <c r="CD321" s="9"/>
      <c r="CE321" s="9"/>
    </row>
    <row r="322" spans="5:83" ht="15" customHeight="1"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  <c r="AA322" s="9"/>
      <c r="AB322" s="9"/>
      <c r="AC322" s="9"/>
      <c r="AD322" s="9"/>
      <c r="AE322" s="9"/>
      <c r="AF322" s="9"/>
      <c r="AG322" s="9"/>
      <c r="AH322" s="9"/>
      <c r="AI322" s="9"/>
      <c r="AJ322" s="9"/>
      <c r="AK322" s="9"/>
      <c r="AL322" s="9"/>
      <c r="AM322" s="9"/>
      <c r="AN322" s="9"/>
      <c r="AO322" s="9"/>
      <c r="AP322" s="9"/>
      <c r="AQ322" s="9"/>
      <c r="AR322" s="9"/>
      <c r="AS322" s="9"/>
      <c r="AT322" s="9"/>
      <c r="AU322" s="9"/>
      <c r="AV322" s="9"/>
      <c r="AW322" s="9"/>
      <c r="AX322" s="9"/>
      <c r="AY322" s="9"/>
      <c r="AZ322" s="9"/>
      <c r="BA322" s="9"/>
      <c r="BB322" s="9"/>
      <c r="BC322" s="9"/>
      <c r="BD322" s="9"/>
      <c r="BE322" s="9"/>
      <c r="BF322" s="9"/>
      <c r="BG322" s="9"/>
      <c r="BH322" s="9"/>
      <c r="BI322" s="9"/>
      <c r="BJ322" s="9"/>
      <c r="BK322" s="9"/>
      <c r="BL322" s="9"/>
      <c r="BM322" s="9"/>
      <c r="BN322" s="9"/>
      <c r="BO322" s="9"/>
      <c r="BP322" s="9"/>
      <c r="BQ322" s="9"/>
      <c r="BR322" s="9"/>
      <c r="BS322" s="9"/>
      <c r="BT322" s="9"/>
      <c r="BU322" s="9"/>
      <c r="BV322" s="9"/>
      <c r="BW322" s="9"/>
      <c r="BX322" s="9"/>
      <c r="BY322" s="9"/>
      <c r="BZ322" s="9"/>
      <c r="CA322" s="9"/>
      <c r="CB322" s="9"/>
      <c r="CC322" s="9"/>
      <c r="CD322" s="9"/>
      <c r="CE322" s="9"/>
    </row>
    <row r="323" spans="5:83" ht="15" customHeight="1"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  <c r="AA323" s="9"/>
      <c r="AB323" s="9"/>
      <c r="AC323" s="9"/>
      <c r="AD323" s="9"/>
      <c r="AE323" s="9"/>
      <c r="AF323" s="9"/>
      <c r="AG323" s="9"/>
      <c r="AH323" s="9"/>
      <c r="AI323" s="9"/>
      <c r="AJ323" s="9"/>
      <c r="AK323" s="9"/>
      <c r="AL323" s="9"/>
      <c r="AM323" s="9"/>
      <c r="AN323" s="9"/>
      <c r="AO323" s="9"/>
      <c r="AP323" s="9"/>
      <c r="AQ323" s="9"/>
      <c r="AR323" s="9"/>
      <c r="AS323" s="9"/>
      <c r="AT323" s="9"/>
      <c r="AU323" s="9"/>
      <c r="AV323" s="9"/>
      <c r="AW323" s="9"/>
      <c r="AX323" s="9"/>
      <c r="AY323" s="9"/>
      <c r="AZ323" s="9"/>
      <c r="BA323" s="9"/>
      <c r="BB323" s="9"/>
      <c r="BC323" s="9"/>
      <c r="BD323" s="9"/>
      <c r="BE323" s="9"/>
      <c r="BF323" s="9"/>
      <c r="BG323" s="9"/>
      <c r="BH323" s="9"/>
      <c r="BI323" s="9"/>
      <c r="BJ323" s="9"/>
      <c r="BK323" s="9"/>
      <c r="BL323" s="9"/>
      <c r="BM323" s="9"/>
      <c r="BN323" s="9"/>
      <c r="BO323" s="9"/>
      <c r="BP323" s="9"/>
      <c r="BQ323" s="9"/>
      <c r="BR323" s="9"/>
      <c r="BS323" s="9"/>
      <c r="BT323" s="9"/>
      <c r="BU323" s="9"/>
      <c r="BV323" s="9"/>
      <c r="BW323" s="9"/>
      <c r="BX323" s="9"/>
      <c r="BY323" s="9"/>
      <c r="BZ323" s="9"/>
      <c r="CA323" s="9"/>
      <c r="CB323" s="9"/>
      <c r="CC323" s="9"/>
      <c r="CD323" s="9"/>
      <c r="CE323" s="9"/>
    </row>
    <row r="324" spans="5:83" ht="15" customHeight="1"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  <c r="AA324" s="9"/>
      <c r="AB324" s="9"/>
      <c r="AC324" s="9"/>
      <c r="AD324" s="9"/>
      <c r="AE324" s="9"/>
      <c r="AF324" s="9"/>
      <c r="AG324" s="9"/>
      <c r="AH324" s="9"/>
      <c r="AI324" s="9"/>
      <c r="AJ324" s="9"/>
      <c r="AK324" s="9"/>
      <c r="AL324" s="9"/>
      <c r="AM324" s="9"/>
      <c r="AN324" s="9"/>
      <c r="AO324" s="9"/>
      <c r="AP324" s="9"/>
      <c r="AQ324" s="9"/>
      <c r="AR324" s="9"/>
      <c r="AS324" s="9"/>
      <c r="AT324" s="9"/>
      <c r="AU324" s="9"/>
      <c r="AV324" s="9"/>
      <c r="AW324" s="9"/>
      <c r="AX324" s="9"/>
      <c r="AY324" s="9"/>
      <c r="AZ324" s="9"/>
      <c r="BA324" s="9"/>
      <c r="BB324" s="9"/>
      <c r="BC324" s="9"/>
      <c r="BD324" s="9"/>
      <c r="BE324" s="9"/>
      <c r="BF324" s="9"/>
      <c r="BG324" s="9"/>
      <c r="BH324" s="9"/>
      <c r="BI324" s="9"/>
      <c r="BJ324" s="9"/>
      <c r="BK324" s="9"/>
      <c r="BL324" s="9"/>
      <c r="BM324" s="9"/>
      <c r="BN324" s="9"/>
      <c r="BO324" s="9"/>
      <c r="BP324" s="9"/>
      <c r="BQ324" s="9"/>
      <c r="BR324" s="9"/>
      <c r="BS324" s="9"/>
      <c r="BT324" s="9"/>
      <c r="BU324" s="9"/>
      <c r="BV324" s="9"/>
      <c r="BW324" s="9"/>
      <c r="BX324" s="9"/>
      <c r="BY324" s="9"/>
      <c r="BZ324" s="9"/>
      <c r="CA324" s="9"/>
      <c r="CB324" s="9"/>
      <c r="CC324" s="9"/>
      <c r="CD324" s="9"/>
      <c r="CE324" s="9"/>
    </row>
    <row r="325" spans="5:83" ht="15" customHeight="1"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  <c r="AA325" s="9"/>
      <c r="AB325" s="9"/>
      <c r="AC325" s="9"/>
      <c r="AD325" s="9"/>
      <c r="AE325" s="9"/>
      <c r="AF325" s="9"/>
      <c r="AG325" s="9"/>
      <c r="AH325" s="9"/>
      <c r="AI325" s="9"/>
      <c r="AJ325" s="9"/>
      <c r="AK325" s="9"/>
      <c r="AL325" s="9"/>
      <c r="AM325" s="9"/>
      <c r="AN325" s="9"/>
      <c r="AO325" s="9"/>
      <c r="AP325" s="9"/>
      <c r="AQ325" s="9"/>
      <c r="AR325" s="9"/>
      <c r="AS325" s="9"/>
      <c r="AT325" s="9"/>
      <c r="AU325" s="9"/>
      <c r="AV325" s="9"/>
      <c r="AW325" s="9"/>
      <c r="AX325" s="9"/>
      <c r="AY325" s="9"/>
      <c r="AZ325" s="9"/>
      <c r="BA325" s="9"/>
      <c r="BB325" s="9"/>
      <c r="BC325" s="9"/>
      <c r="BD325" s="9"/>
      <c r="BE325" s="9"/>
      <c r="BF325" s="9"/>
      <c r="BG325" s="9"/>
      <c r="BH325" s="9"/>
      <c r="BI325" s="9"/>
      <c r="BJ325" s="9"/>
      <c r="BK325" s="9"/>
      <c r="BL325" s="9"/>
      <c r="BM325" s="9"/>
      <c r="BN325" s="9"/>
      <c r="BO325" s="9"/>
      <c r="BP325" s="9"/>
      <c r="BQ325" s="9"/>
      <c r="BR325" s="9"/>
      <c r="BS325" s="9"/>
      <c r="BT325" s="9"/>
      <c r="BU325" s="9"/>
      <c r="BV325" s="9"/>
      <c r="BW325" s="9"/>
      <c r="BX325" s="9"/>
      <c r="BY325" s="9"/>
      <c r="BZ325" s="9"/>
      <c r="CA325" s="9"/>
      <c r="CB325" s="9"/>
      <c r="CC325" s="9"/>
      <c r="CD325" s="9"/>
      <c r="CE325" s="9"/>
    </row>
    <row r="326" spans="5:83" ht="15" customHeight="1"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  <c r="AA326" s="9"/>
      <c r="AB326" s="9"/>
      <c r="AC326" s="9"/>
      <c r="AD326" s="9"/>
      <c r="AE326" s="9"/>
      <c r="AF326" s="9"/>
      <c r="AG326" s="9"/>
      <c r="AH326" s="9"/>
      <c r="AI326" s="9"/>
      <c r="AJ326" s="9"/>
      <c r="AK326" s="9"/>
      <c r="AL326" s="9"/>
      <c r="AM326" s="9"/>
      <c r="AN326" s="9"/>
      <c r="AO326" s="9"/>
      <c r="AP326" s="9"/>
      <c r="AQ326" s="9"/>
      <c r="AR326" s="9"/>
      <c r="AS326" s="9"/>
      <c r="AT326" s="9"/>
      <c r="AU326" s="9"/>
      <c r="AV326" s="9"/>
      <c r="AW326" s="9"/>
      <c r="AX326" s="9"/>
      <c r="AY326" s="9"/>
      <c r="AZ326" s="9"/>
      <c r="BA326" s="9"/>
      <c r="BB326" s="9"/>
      <c r="BC326" s="9"/>
      <c r="BD326" s="9"/>
      <c r="BE326" s="9"/>
      <c r="BF326" s="9"/>
      <c r="BG326" s="9"/>
      <c r="BH326" s="9"/>
      <c r="BI326" s="9"/>
      <c r="BJ326" s="9"/>
      <c r="BK326" s="9"/>
      <c r="BL326" s="9"/>
      <c r="BM326" s="9"/>
      <c r="BN326" s="9"/>
      <c r="BO326" s="9"/>
      <c r="BP326" s="9"/>
      <c r="BQ326" s="9"/>
      <c r="BR326" s="9"/>
      <c r="BS326" s="9"/>
      <c r="BT326" s="9"/>
      <c r="BU326" s="9"/>
      <c r="BV326" s="9"/>
      <c r="BW326" s="9"/>
      <c r="BX326" s="9"/>
      <c r="BY326" s="9"/>
      <c r="BZ326" s="9"/>
      <c r="CA326" s="9"/>
      <c r="CB326" s="9"/>
      <c r="CC326" s="9"/>
      <c r="CD326" s="9"/>
      <c r="CE326" s="9"/>
    </row>
    <row r="327" spans="5:83" ht="15" customHeight="1"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  <c r="AA327" s="9"/>
      <c r="AB327" s="9"/>
      <c r="AC327" s="9"/>
      <c r="AD327" s="9"/>
      <c r="AE327" s="9"/>
      <c r="AF327" s="9"/>
      <c r="AG327" s="9"/>
      <c r="AH327" s="9"/>
      <c r="AI327" s="9"/>
      <c r="AJ327" s="9"/>
      <c r="AK327" s="9"/>
      <c r="AL327" s="9"/>
      <c r="AM327" s="9"/>
      <c r="AN327" s="9"/>
      <c r="AO327" s="9"/>
      <c r="AP327" s="9"/>
      <c r="AQ327" s="9"/>
      <c r="AR327" s="9"/>
      <c r="AS327" s="9"/>
      <c r="AT327" s="9"/>
      <c r="AU327" s="9"/>
      <c r="AV327" s="9"/>
      <c r="AW327" s="9"/>
      <c r="AX327" s="9"/>
      <c r="AY327" s="9"/>
      <c r="AZ327" s="9"/>
      <c r="BA327" s="9"/>
      <c r="BB327" s="9"/>
      <c r="BC327" s="9"/>
      <c r="BD327" s="9"/>
      <c r="BE327" s="9"/>
      <c r="BF327" s="9"/>
      <c r="BG327" s="9"/>
      <c r="BH327" s="9"/>
      <c r="BI327" s="9"/>
      <c r="BJ327" s="9"/>
      <c r="BK327" s="9"/>
      <c r="BL327" s="9"/>
      <c r="BM327" s="9"/>
      <c r="BN327" s="9"/>
      <c r="BO327" s="9"/>
      <c r="BP327" s="9"/>
      <c r="BQ327" s="9"/>
      <c r="BR327" s="9"/>
      <c r="BS327" s="9"/>
      <c r="BT327" s="9"/>
      <c r="BU327" s="9"/>
      <c r="BV327" s="9"/>
      <c r="BW327" s="9"/>
      <c r="BX327" s="9"/>
      <c r="BY327" s="9"/>
      <c r="BZ327" s="9"/>
      <c r="CA327" s="9"/>
      <c r="CB327" s="9"/>
      <c r="CC327" s="9"/>
      <c r="CD327" s="9"/>
      <c r="CE327" s="9"/>
    </row>
    <row r="328" spans="5:83" ht="15" customHeight="1"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  <c r="AA328" s="9"/>
      <c r="AB328" s="9"/>
      <c r="AC328" s="9"/>
      <c r="AD328" s="9"/>
      <c r="AE328" s="9"/>
      <c r="AF328" s="9"/>
      <c r="AG328" s="9"/>
      <c r="AH328" s="9"/>
      <c r="AI328" s="9"/>
      <c r="AJ328" s="9"/>
      <c r="AK328" s="9"/>
      <c r="AL328" s="9"/>
      <c r="AM328" s="9"/>
      <c r="AN328" s="9"/>
      <c r="AO328" s="9"/>
      <c r="AP328" s="9"/>
      <c r="AQ328" s="9"/>
      <c r="AR328" s="9"/>
      <c r="AS328" s="9"/>
      <c r="AT328" s="9"/>
      <c r="AU328" s="9"/>
      <c r="AV328" s="9"/>
      <c r="AW328" s="9"/>
      <c r="AX328" s="9"/>
      <c r="AY328" s="9"/>
      <c r="AZ328" s="9"/>
      <c r="BA328" s="9"/>
      <c r="BB328" s="9"/>
      <c r="BC328" s="9"/>
      <c r="BD328" s="9"/>
      <c r="BE328" s="9"/>
      <c r="BF328" s="9"/>
      <c r="BG328" s="9"/>
      <c r="BH328" s="9"/>
      <c r="BI328" s="9"/>
      <c r="BJ328" s="9"/>
      <c r="BK328" s="9"/>
      <c r="BL328" s="9"/>
      <c r="BM328" s="9"/>
      <c r="BN328" s="9"/>
      <c r="BO328" s="9"/>
      <c r="BP328" s="9"/>
      <c r="BQ328" s="9"/>
      <c r="BR328" s="9"/>
      <c r="BS328" s="9"/>
      <c r="BT328" s="9"/>
      <c r="BU328" s="9"/>
      <c r="BV328" s="9"/>
      <c r="BW328" s="9"/>
      <c r="BX328" s="9"/>
      <c r="BY328" s="9"/>
      <c r="BZ328" s="9"/>
      <c r="CA328" s="9"/>
      <c r="CB328" s="9"/>
      <c r="CC328" s="9"/>
      <c r="CD328" s="9"/>
      <c r="CE328" s="9"/>
    </row>
    <row r="329" spans="5:83" ht="15" customHeight="1"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  <c r="AA329" s="9"/>
      <c r="AB329" s="9"/>
      <c r="AC329" s="9"/>
      <c r="AD329" s="9"/>
      <c r="AE329" s="9"/>
      <c r="AF329" s="9"/>
      <c r="AG329" s="9"/>
      <c r="AH329" s="9"/>
      <c r="AI329" s="9"/>
      <c r="AJ329" s="9"/>
      <c r="AK329" s="9"/>
      <c r="AL329" s="9"/>
      <c r="AM329" s="9"/>
      <c r="AN329" s="9"/>
      <c r="AO329" s="9"/>
      <c r="AP329" s="9"/>
      <c r="AQ329" s="9"/>
      <c r="AR329" s="9"/>
      <c r="AS329" s="9"/>
      <c r="AT329" s="9"/>
      <c r="AU329" s="9"/>
      <c r="AV329" s="9"/>
      <c r="AW329" s="9"/>
      <c r="AX329" s="9"/>
      <c r="AY329" s="9"/>
      <c r="AZ329" s="9"/>
      <c r="BA329" s="9"/>
      <c r="BB329" s="9"/>
      <c r="BC329" s="9"/>
      <c r="BD329" s="9"/>
      <c r="BE329" s="9"/>
      <c r="BF329" s="9"/>
      <c r="BG329" s="9"/>
      <c r="BH329" s="9"/>
      <c r="BI329" s="9"/>
      <c r="BJ329" s="9"/>
      <c r="BK329" s="9"/>
      <c r="BL329" s="9"/>
      <c r="BM329" s="9"/>
      <c r="BN329" s="9"/>
      <c r="BO329" s="9"/>
      <c r="BP329" s="9"/>
      <c r="BQ329" s="9"/>
      <c r="BR329" s="9"/>
      <c r="BS329" s="9"/>
      <c r="BT329" s="9"/>
      <c r="BU329" s="9"/>
      <c r="BV329" s="9"/>
      <c r="BW329" s="9"/>
      <c r="BX329" s="9"/>
      <c r="BY329" s="9"/>
      <c r="BZ329" s="9"/>
      <c r="CA329" s="9"/>
      <c r="CB329" s="9"/>
      <c r="CC329" s="9"/>
      <c r="CD329" s="9"/>
      <c r="CE329" s="9"/>
    </row>
    <row r="330" spans="5:83" ht="15" customHeight="1"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  <c r="AA330" s="9"/>
      <c r="AB330" s="9"/>
      <c r="AC330" s="9"/>
      <c r="AD330" s="9"/>
      <c r="AE330" s="9"/>
      <c r="AF330" s="9"/>
      <c r="AG330" s="9"/>
      <c r="AH330" s="9"/>
      <c r="AI330" s="9"/>
      <c r="AJ330" s="9"/>
      <c r="AK330" s="9"/>
      <c r="AL330" s="9"/>
      <c r="AM330" s="9"/>
      <c r="AN330" s="9"/>
      <c r="AO330" s="9"/>
      <c r="AP330" s="9"/>
      <c r="AQ330" s="9"/>
      <c r="AR330" s="9"/>
      <c r="AS330" s="9"/>
      <c r="AT330" s="9"/>
      <c r="AU330" s="9"/>
      <c r="AV330" s="9"/>
      <c r="AW330" s="9"/>
      <c r="AX330" s="9"/>
      <c r="AY330" s="9"/>
      <c r="AZ330" s="9"/>
      <c r="BA330" s="9"/>
      <c r="BB330" s="9"/>
      <c r="BC330" s="9"/>
      <c r="BD330" s="9"/>
      <c r="BE330" s="9"/>
      <c r="BF330" s="9"/>
      <c r="BG330" s="9"/>
      <c r="BH330" s="9"/>
      <c r="BI330" s="9"/>
      <c r="BJ330" s="9"/>
      <c r="BK330" s="9"/>
      <c r="BL330" s="9"/>
      <c r="BM330" s="9"/>
      <c r="BN330" s="9"/>
      <c r="BO330" s="9"/>
      <c r="BP330" s="9"/>
      <c r="BQ330" s="9"/>
      <c r="BR330" s="9"/>
      <c r="BS330" s="9"/>
      <c r="BT330" s="9"/>
      <c r="BU330" s="9"/>
      <c r="BV330" s="9"/>
      <c r="BW330" s="9"/>
      <c r="BX330" s="9"/>
      <c r="BY330" s="9"/>
      <c r="BZ330" s="9"/>
      <c r="CA330" s="9"/>
      <c r="CB330" s="9"/>
      <c r="CC330" s="9"/>
      <c r="CD330" s="9"/>
      <c r="CE330" s="9"/>
    </row>
    <row r="331" spans="5:83" ht="15" customHeight="1"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  <c r="AA331" s="9"/>
      <c r="AB331" s="9"/>
      <c r="AC331" s="9"/>
      <c r="AD331" s="9"/>
      <c r="AE331" s="9"/>
      <c r="AF331" s="9"/>
      <c r="AG331" s="9"/>
      <c r="AH331" s="9"/>
      <c r="AI331" s="9"/>
      <c r="AJ331" s="9"/>
      <c r="AK331" s="9"/>
      <c r="AL331" s="9"/>
      <c r="AM331" s="9"/>
      <c r="AN331" s="9"/>
      <c r="AO331" s="9"/>
      <c r="AP331" s="9"/>
      <c r="AQ331" s="9"/>
      <c r="AR331" s="9"/>
      <c r="AS331" s="9"/>
      <c r="AT331" s="9"/>
      <c r="AU331" s="9"/>
      <c r="AV331" s="9"/>
      <c r="AW331" s="9"/>
      <c r="AX331" s="9"/>
      <c r="AY331" s="9"/>
      <c r="AZ331" s="9"/>
      <c r="BA331" s="9"/>
      <c r="BB331" s="9"/>
      <c r="BC331" s="9"/>
      <c r="BD331" s="9"/>
      <c r="BE331" s="9"/>
      <c r="BF331" s="9"/>
      <c r="BG331" s="9"/>
      <c r="BH331" s="9"/>
      <c r="BI331" s="9"/>
      <c r="BJ331" s="9"/>
      <c r="BK331" s="9"/>
      <c r="BL331" s="9"/>
      <c r="BM331" s="9"/>
      <c r="BN331" s="9"/>
      <c r="BO331" s="9"/>
      <c r="BP331" s="9"/>
      <c r="BQ331" s="9"/>
      <c r="BR331" s="9"/>
      <c r="BS331" s="9"/>
      <c r="BT331" s="9"/>
      <c r="BU331" s="9"/>
      <c r="BV331" s="9"/>
      <c r="BW331" s="9"/>
      <c r="BX331" s="9"/>
      <c r="BY331" s="9"/>
      <c r="BZ331" s="9"/>
      <c r="CA331" s="9"/>
      <c r="CB331" s="9"/>
      <c r="CC331" s="9"/>
      <c r="CD331" s="9"/>
      <c r="CE331" s="9"/>
    </row>
    <row r="332" spans="5:83" ht="15" customHeight="1"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  <c r="AA332" s="9"/>
      <c r="AB332" s="9"/>
      <c r="AC332" s="9"/>
      <c r="AD332" s="9"/>
      <c r="AE332" s="9"/>
      <c r="AF332" s="9"/>
      <c r="AG332" s="9"/>
      <c r="AH332" s="9"/>
      <c r="AI332" s="9"/>
      <c r="AJ332" s="9"/>
      <c r="AK332" s="9"/>
      <c r="AL332" s="9"/>
      <c r="AM332" s="9"/>
      <c r="AN332" s="9"/>
      <c r="AO332" s="9"/>
      <c r="AP332" s="9"/>
      <c r="AQ332" s="9"/>
      <c r="AR332" s="9"/>
      <c r="AS332" s="9"/>
      <c r="AT332" s="9"/>
      <c r="AU332" s="9"/>
      <c r="AV332" s="9"/>
      <c r="AW332" s="9"/>
      <c r="AX332" s="9"/>
      <c r="AY332" s="9"/>
      <c r="AZ332" s="9"/>
      <c r="BA332" s="9"/>
      <c r="BB332" s="9"/>
      <c r="BC332" s="9"/>
      <c r="BD332" s="9"/>
      <c r="BE332" s="9"/>
      <c r="BF332" s="9"/>
      <c r="BG332" s="9"/>
      <c r="BH332" s="9"/>
      <c r="BI332" s="9"/>
      <c r="BJ332" s="9"/>
      <c r="BK332" s="9"/>
      <c r="BL332" s="9"/>
      <c r="BM332" s="9"/>
      <c r="BN332" s="9"/>
      <c r="BO332" s="9"/>
      <c r="BP332" s="9"/>
      <c r="BQ332" s="9"/>
      <c r="BR332" s="9"/>
      <c r="BS332" s="9"/>
      <c r="BT332" s="9"/>
      <c r="BU332" s="9"/>
      <c r="BV332" s="9"/>
      <c r="BW332" s="9"/>
      <c r="BX332" s="9"/>
      <c r="BY332" s="9"/>
      <c r="BZ332" s="9"/>
      <c r="CA332" s="9"/>
      <c r="CB332" s="9"/>
      <c r="CC332" s="9"/>
      <c r="CD332" s="9"/>
      <c r="CE332" s="9"/>
    </row>
    <row r="333" spans="5:83" ht="15" customHeight="1"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  <c r="AA333" s="9"/>
      <c r="AB333" s="9"/>
      <c r="AC333" s="9"/>
      <c r="AD333" s="9"/>
      <c r="AE333" s="9"/>
      <c r="AF333" s="9"/>
      <c r="AG333" s="9"/>
      <c r="AH333" s="9"/>
      <c r="AI333" s="9"/>
      <c r="AJ333" s="9"/>
      <c r="AK333" s="9"/>
      <c r="AL333" s="9"/>
      <c r="AM333" s="9"/>
      <c r="AN333" s="9"/>
      <c r="AO333" s="9"/>
      <c r="AP333" s="9"/>
      <c r="AQ333" s="9"/>
      <c r="AR333" s="9"/>
      <c r="AS333" s="9"/>
      <c r="AT333" s="9"/>
      <c r="AU333" s="9"/>
      <c r="AV333" s="9"/>
      <c r="AW333" s="9"/>
      <c r="AX333" s="9"/>
      <c r="AY333" s="9"/>
      <c r="AZ333" s="9"/>
      <c r="BA333" s="9"/>
      <c r="BB333" s="9"/>
      <c r="BC333" s="9"/>
      <c r="BD333" s="9"/>
      <c r="BE333" s="9"/>
      <c r="BF333" s="9"/>
      <c r="BG333" s="9"/>
      <c r="BH333" s="9"/>
      <c r="BI333" s="9"/>
      <c r="BJ333" s="9"/>
      <c r="BK333" s="9"/>
      <c r="BL333" s="9"/>
      <c r="BM333" s="9"/>
      <c r="BN333" s="9"/>
      <c r="BO333" s="9"/>
      <c r="BP333" s="9"/>
      <c r="BQ333" s="9"/>
      <c r="BR333" s="9"/>
      <c r="BS333" s="9"/>
      <c r="BT333" s="9"/>
      <c r="BU333" s="9"/>
      <c r="BV333" s="9"/>
      <c r="BW333" s="9"/>
      <c r="BX333" s="9"/>
      <c r="BY333" s="9"/>
      <c r="BZ333" s="9"/>
      <c r="CA333" s="9"/>
      <c r="CB333" s="9"/>
      <c r="CC333" s="9"/>
      <c r="CD333" s="9"/>
      <c r="CE333" s="9"/>
    </row>
    <row r="334" spans="5:83" ht="15" customHeight="1"/>
    <row r="335" spans="5:83" ht="15" customHeight="1"/>
    <row r="336" spans="5:83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8.1" customHeight="1"/>
    <row r="362" ht="8.1" customHeight="1"/>
    <row r="363" ht="8.1" customHeight="1"/>
    <row r="364" ht="8.1" customHeight="1"/>
    <row r="365" ht="8.1" customHeight="1"/>
    <row r="366" ht="8.1" customHeight="1"/>
    <row r="367" ht="8.1" customHeight="1"/>
    <row r="368" ht="8.1" customHeight="1"/>
    <row r="369" ht="8.1" customHeight="1"/>
    <row r="370" ht="8.1" customHeight="1"/>
    <row r="371" ht="8.1" customHeight="1"/>
    <row r="372" ht="8.1" customHeight="1"/>
    <row r="373" ht="8.1" customHeight="1"/>
    <row r="374" ht="8.1" customHeight="1"/>
    <row r="375" ht="8.1" customHeight="1"/>
    <row r="376" ht="8.1" customHeight="1"/>
    <row r="377" ht="8.1" customHeight="1"/>
    <row r="378" ht="8.1" customHeight="1"/>
    <row r="379" ht="8.1" customHeight="1"/>
    <row r="380" ht="8.1" customHeight="1"/>
    <row r="381" ht="8.1" customHeight="1"/>
    <row r="382" ht="8.1" customHeight="1"/>
    <row r="383" ht="8.1" customHeight="1"/>
    <row r="384" ht="8.1" customHeight="1"/>
    <row r="385" ht="8.1" customHeight="1"/>
    <row r="386" ht="8.1" customHeight="1"/>
    <row r="387" ht="8.1" customHeight="1"/>
    <row r="388" ht="8.1" customHeight="1"/>
    <row r="389" ht="8.1" customHeight="1"/>
    <row r="390" ht="8.1" customHeight="1"/>
    <row r="391" ht="8.1" customHeight="1"/>
    <row r="392" ht="8.1" customHeight="1"/>
    <row r="393" ht="8.1" customHeight="1"/>
    <row r="394" ht="8.1" customHeight="1"/>
    <row r="395" ht="8.1" customHeight="1"/>
    <row r="396" ht="8.1" customHeight="1"/>
    <row r="397" ht="8.1" customHeight="1"/>
    <row r="398" ht="8.1" customHeight="1"/>
    <row r="399" ht="8.1" customHeight="1"/>
    <row r="400" ht="8.1" customHeight="1"/>
    <row r="401" ht="8.1" customHeight="1"/>
    <row r="402" ht="8.1" customHeight="1"/>
    <row r="403" ht="8.1" customHeight="1"/>
    <row r="404" ht="8.1" customHeight="1"/>
    <row r="405" ht="8.1" customHeight="1"/>
    <row r="406" ht="8.1" customHeight="1"/>
    <row r="407" ht="8.1" customHeight="1"/>
    <row r="408" ht="8.1" customHeight="1"/>
    <row r="409" ht="8.1" customHeight="1"/>
    <row r="410" ht="8.1" customHeight="1"/>
    <row r="411" ht="8.1" customHeight="1"/>
    <row r="412" ht="8.1" customHeight="1"/>
    <row r="413" ht="8.1" customHeight="1"/>
    <row r="414" ht="8.1" customHeight="1"/>
    <row r="415" ht="8.1" customHeight="1"/>
    <row r="416" ht="8.1" customHeight="1"/>
    <row r="417" ht="8.1" customHeight="1"/>
    <row r="418" ht="8.1" customHeight="1"/>
    <row r="419" ht="8.1" customHeight="1"/>
    <row r="420" ht="8.1" customHeight="1"/>
    <row r="421" ht="8.1" customHeight="1"/>
    <row r="422" ht="8.1" customHeight="1"/>
    <row r="423" ht="8.1" customHeight="1"/>
    <row r="424" ht="8.1" customHeight="1"/>
    <row r="425" ht="8.1" customHeight="1"/>
    <row r="426" ht="8.1" customHeight="1"/>
    <row r="427" ht="8.1" customHeight="1"/>
    <row r="428" ht="8.1" customHeight="1"/>
    <row r="429" ht="8.1" customHeight="1"/>
    <row r="430" ht="8.1" customHeight="1"/>
    <row r="431" ht="8.1" customHeight="1"/>
    <row r="432" ht="8.1" customHeight="1"/>
    <row r="433" ht="8.1" customHeight="1"/>
    <row r="434" ht="8.1" customHeight="1"/>
    <row r="435" ht="8.1" customHeight="1"/>
    <row r="436" ht="8.1" customHeight="1"/>
    <row r="437" ht="8.1" customHeight="1"/>
    <row r="438" ht="8.1" customHeight="1"/>
    <row r="439" ht="8.1" customHeight="1"/>
    <row r="440" ht="8.1" customHeight="1"/>
    <row r="441" ht="8.1" customHeight="1"/>
    <row r="442" ht="8.1" customHeight="1"/>
    <row r="443" ht="8.1" customHeight="1"/>
    <row r="444" ht="8.1" customHeight="1"/>
    <row r="445" ht="8.1" customHeight="1"/>
    <row r="446" ht="8.1" customHeight="1"/>
    <row r="447" ht="8.1" customHeight="1"/>
    <row r="448" ht="8.1" customHeight="1"/>
    <row r="449" ht="8.1" customHeight="1"/>
    <row r="450" ht="8.1" customHeight="1"/>
    <row r="451" ht="8.1" customHeight="1"/>
    <row r="452" ht="8.1" customHeight="1"/>
    <row r="453" ht="8.1" customHeight="1"/>
    <row r="454" ht="8.1" customHeight="1"/>
    <row r="455" ht="8.1" customHeight="1"/>
    <row r="456" ht="8.1" customHeight="1"/>
    <row r="457" ht="8.1" customHeight="1"/>
    <row r="458" ht="8.1" customHeight="1"/>
    <row r="459" ht="8.1" customHeight="1"/>
    <row r="460" ht="8.1" customHeight="1"/>
    <row r="461" ht="8.1" customHeight="1"/>
    <row r="462" ht="8.1" customHeight="1"/>
    <row r="463" ht="8.1" customHeight="1"/>
    <row r="464" ht="8.1" customHeight="1"/>
    <row r="465" ht="8.1" customHeight="1"/>
    <row r="466" ht="8.1" customHeight="1"/>
    <row r="467" ht="8.1" customHeight="1"/>
    <row r="468" ht="8.1" customHeight="1"/>
    <row r="469" ht="8.1" customHeight="1"/>
    <row r="470" ht="8.1" customHeight="1"/>
    <row r="471" ht="8.1" customHeight="1"/>
    <row r="472" ht="8.1" customHeight="1"/>
    <row r="473" ht="8.1" customHeight="1"/>
    <row r="474" ht="8.1" customHeight="1"/>
    <row r="475" ht="8.1" customHeight="1"/>
    <row r="476" ht="8.1" customHeight="1"/>
    <row r="477" ht="8.1" customHeight="1"/>
    <row r="478" ht="8.1" customHeight="1"/>
    <row r="479" ht="8.1" customHeight="1"/>
    <row r="480" ht="8.1" customHeight="1"/>
    <row r="481" ht="8.1" customHeight="1"/>
    <row r="482" ht="8.1" customHeight="1"/>
    <row r="483" ht="8.1" customHeight="1"/>
    <row r="484" ht="8.1" customHeight="1"/>
    <row r="485" ht="8.1" customHeight="1"/>
    <row r="486" ht="8.1" customHeight="1"/>
    <row r="487" ht="8.1" customHeight="1"/>
    <row r="488" ht="8.1" customHeight="1"/>
    <row r="489" ht="8.1" customHeight="1"/>
    <row r="490" ht="8.1" customHeight="1"/>
    <row r="491" ht="8.1" customHeight="1"/>
    <row r="492" ht="8.1" customHeight="1"/>
    <row r="493" ht="8.1" customHeight="1"/>
    <row r="494" ht="8.1" customHeight="1"/>
    <row r="495" ht="8.1" customHeight="1"/>
    <row r="496" ht="8.1" customHeight="1"/>
    <row r="497" ht="8.1" customHeight="1"/>
    <row r="498" ht="8.1" customHeight="1"/>
    <row r="499" ht="8.1" customHeight="1"/>
    <row r="500" ht="8.1" customHeight="1"/>
    <row r="501" ht="8.1" customHeight="1"/>
    <row r="502" ht="8.1" customHeight="1"/>
    <row r="503" ht="8.1" customHeight="1"/>
    <row r="504" ht="8.1" customHeight="1"/>
    <row r="505" ht="8.1" customHeight="1"/>
    <row r="506" ht="8.1" customHeight="1"/>
    <row r="507" ht="8.1" customHeight="1"/>
    <row r="508" ht="8.1" customHeight="1"/>
    <row r="509" ht="8.1" customHeight="1"/>
    <row r="510" ht="8.1" customHeight="1"/>
    <row r="511" ht="8.1" customHeight="1"/>
    <row r="512" ht="8.1" customHeight="1"/>
    <row r="513" ht="8.1" customHeight="1"/>
    <row r="514" ht="8.1" customHeight="1"/>
    <row r="515" ht="8.1" customHeight="1"/>
    <row r="516" ht="8.1" customHeight="1"/>
    <row r="517" ht="8.1" customHeight="1"/>
    <row r="518" ht="8.1" customHeight="1"/>
    <row r="519" ht="8.1" customHeight="1"/>
    <row r="520" ht="8.1" customHeight="1"/>
    <row r="521" ht="8.1" customHeight="1"/>
    <row r="522" ht="8.1" customHeight="1"/>
    <row r="523" ht="8.1" customHeight="1"/>
    <row r="524" ht="8.1" customHeight="1"/>
    <row r="525" ht="8.1" customHeight="1"/>
    <row r="526" ht="8.1" customHeight="1"/>
    <row r="527" ht="8.1" customHeight="1"/>
    <row r="528" ht="8.1" customHeight="1"/>
    <row r="529" ht="8.1" customHeight="1"/>
    <row r="530" ht="8.1" customHeight="1"/>
    <row r="531" ht="8.1" customHeight="1"/>
    <row r="532" ht="8.1" customHeight="1"/>
    <row r="533" ht="8.1" customHeight="1"/>
    <row r="534" ht="8.1" customHeight="1"/>
    <row r="535" ht="8.1" customHeight="1"/>
    <row r="536" ht="8.1" customHeight="1"/>
    <row r="537" ht="8.1" customHeight="1"/>
    <row r="538" ht="8.1" customHeight="1"/>
    <row r="539" ht="8.1" customHeight="1"/>
    <row r="540" ht="8.1" customHeight="1"/>
    <row r="541" ht="8.1" customHeight="1"/>
    <row r="542" ht="8.1" customHeight="1"/>
    <row r="543" ht="8.1" customHeight="1"/>
    <row r="544" ht="8.1" customHeight="1"/>
    <row r="545" ht="8.1" customHeight="1"/>
    <row r="546" ht="8.1" customHeight="1"/>
    <row r="547" ht="8.1" customHeight="1"/>
    <row r="548" ht="8.1" customHeight="1"/>
    <row r="549" ht="8.1" customHeight="1"/>
    <row r="550" ht="8.1" customHeight="1"/>
    <row r="551" ht="8.1" customHeight="1"/>
    <row r="552" ht="8.1" customHeight="1"/>
    <row r="553" ht="8.1" customHeight="1"/>
    <row r="554" ht="8.1" customHeight="1"/>
    <row r="555" ht="8.1" customHeight="1"/>
    <row r="556" ht="8.1" customHeight="1"/>
    <row r="557" ht="8.1" customHeight="1"/>
    <row r="558" ht="8.1" customHeight="1"/>
    <row r="559" ht="8.1" customHeight="1"/>
    <row r="560" ht="8.1" customHeight="1"/>
    <row r="561" ht="8.1" customHeight="1"/>
    <row r="562" ht="8.1" customHeight="1"/>
    <row r="563" ht="8.1" customHeight="1"/>
    <row r="564" ht="8.1" customHeight="1"/>
    <row r="565" ht="8.1" customHeight="1"/>
    <row r="566" ht="8.1" customHeight="1"/>
    <row r="567" ht="8.1" customHeight="1"/>
    <row r="568" ht="8.1" customHeight="1"/>
    <row r="569" ht="8.1" customHeight="1"/>
    <row r="570" ht="8.1" customHeight="1"/>
    <row r="571" ht="8.1" customHeight="1"/>
    <row r="572" ht="8.1" customHeight="1"/>
    <row r="573" ht="8.1" customHeight="1"/>
    <row r="574" ht="8.1" customHeight="1"/>
    <row r="575" ht="8.1" customHeight="1"/>
    <row r="576" ht="8.1" customHeight="1"/>
    <row r="577" ht="8.1" customHeight="1"/>
    <row r="578" ht="8.1" customHeight="1"/>
    <row r="579" ht="8.1" customHeight="1"/>
    <row r="580" ht="8.1" customHeight="1"/>
    <row r="581" ht="8.1" customHeight="1"/>
    <row r="582" ht="8.1" customHeight="1"/>
    <row r="583" ht="8.1" customHeight="1"/>
    <row r="584" ht="8.1" customHeight="1"/>
    <row r="585" ht="8.1" customHeight="1"/>
    <row r="586" ht="8.1" customHeight="1"/>
    <row r="587" ht="8.1" customHeight="1"/>
    <row r="588" ht="8.1" customHeight="1"/>
    <row r="589" ht="8.1" customHeight="1"/>
    <row r="590" ht="8.1" customHeight="1"/>
    <row r="591" ht="8.1" customHeight="1"/>
    <row r="592" ht="8.1" customHeight="1"/>
    <row r="593" ht="8.1" customHeight="1"/>
    <row r="594" ht="8.1" customHeight="1"/>
    <row r="595" ht="8.1" customHeight="1"/>
    <row r="596" ht="8.1" customHeight="1"/>
    <row r="597" ht="8.1" customHeight="1"/>
    <row r="598" ht="8.1" customHeight="1"/>
    <row r="599" ht="8.1" customHeight="1"/>
    <row r="600" ht="8.1" customHeight="1"/>
    <row r="601" ht="8.1" customHeight="1"/>
    <row r="602" ht="8.1" customHeight="1"/>
    <row r="603" ht="8.1" customHeight="1"/>
    <row r="604" ht="8.1" customHeight="1"/>
    <row r="605" ht="8.1" customHeight="1"/>
    <row r="606" ht="8.1" customHeight="1"/>
    <row r="607" ht="8.1" customHeight="1"/>
    <row r="608" ht="8.1" customHeight="1"/>
    <row r="609" ht="8.1" customHeight="1"/>
    <row r="610" ht="8.1" customHeight="1"/>
    <row r="611" ht="8.1" customHeight="1"/>
    <row r="612" ht="8.1" customHeight="1"/>
    <row r="613" ht="8.1" customHeight="1"/>
    <row r="614" ht="8.1" customHeight="1"/>
    <row r="615" ht="8.1" customHeight="1"/>
    <row r="616" ht="8.1" customHeight="1"/>
    <row r="617" ht="8.1" customHeight="1"/>
    <row r="618" ht="8.1" customHeight="1"/>
    <row r="619" ht="8.1" customHeight="1"/>
    <row r="620" ht="8.1" customHeight="1"/>
    <row r="621" ht="8.1" customHeight="1"/>
    <row r="622" ht="8.1" customHeight="1"/>
    <row r="623" ht="8.1" customHeight="1"/>
    <row r="624" ht="8.1" customHeight="1"/>
    <row r="625" ht="8.1" customHeight="1"/>
    <row r="626" ht="8.1" customHeight="1"/>
    <row r="627" ht="8.1" customHeight="1"/>
    <row r="628" ht="8.1" customHeight="1"/>
    <row r="629" ht="8.1" customHeight="1"/>
    <row r="630" ht="8.1" customHeight="1"/>
    <row r="631" ht="8.1" customHeight="1"/>
    <row r="632" ht="8.1" customHeight="1"/>
    <row r="633" ht="8.1" customHeight="1"/>
    <row r="634" ht="8.1" customHeight="1"/>
    <row r="635" ht="8.1" customHeight="1"/>
    <row r="636" ht="8.1" customHeight="1"/>
    <row r="637" ht="8.1" customHeight="1"/>
    <row r="638" ht="8.1" customHeight="1"/>
    <row r="639" ht="8.1" customHeight="1"/>
    <row r="640" ht="8.1" customHeight="1"/>
    <row r="641" ht="8.1" customHeight="1"/>
    <row r="642" ht="8.1" customHeight="1"/>
    <row r="643" ht="8.1" customHeight="1"/>
    <row r="644" ht="8.1" customHeight="1"/>
    <row r="645" ht="8.1" customHeight="1"/>
    <row r="646" ht="8.1" customHeight="1"/>
    <row r="647" ht="8.1" customHeight="1"/>
    <row r="648" ht="8.1" customHeight="1"/>
    <row r="649" ht="8.1" customHeight="1"/>
    <row r="650" ht="8.1" customHeight="1"/>
    <row r="651" ht="8.1" customHeight="1"/>
    <row r="652" ht="8.1" customHeight="1"/>
    <row r="653" ht="8.1" customHeight="1"/>
    <row r="654" ht="8.1" customHeight="1"/>
    <row r="655" ht="8.1" customHeight="1"/>
    <row r="656" ht="8.1" customHeight="1"/>
    <row r="657" ht="8.1" customHeight="1"/>
    <row r="658" ht="8.1" customHeight="1"/>
    <row r="659" ht="8.1" customHeight="1"/>
    <row r="660" ht="8.1" customHeight="1"/>
    <row r="661" ht="8.1" customHeight="1"/>
    <row r="662" ht="8.1" customHeight="1"/>
    <row r="663" ht="8.1" customHeight="1"/>
    <row r="664" ht="8.1" customHeight="1"/>
    <row r="665" ht="8.1" customHeight="1"/>
    <row r="666" ht="8.1" customHeight="1"/>
    <row r="667" ht="8.1" customHeight="1"/>
    <row r="668" ht="8.1" customHeight="1"/>
    <row r="669" ht="8.1" customHeight="1"/>
    <row r="670" ht="8.1" customHeight="1"/>
    <row r="671" ht="8.1" customHeight="1"/>
    <row r="672" ht="8.1" customHeight="1"/>
    <row r="673" ht="8.1" customHeight="1"/>
    <row r="674" ht="8.1" customHeight="1"/>
    <row r="675" ht="8.1" customHeight="1"/>
    <row r="676" ht="8.1" customHeight="1"/>
    <row r="677" ht="8.1" customHeight="1"/>
    <row r="678" ht="8.1" customHeight="1"/>
    <row r="679" ht="8.1" customHeight="1"/>
    <row r="680" ht="8.1" customHeight="1"/>
    <row r="681" ht="8.1" customHeight="1"/>
    <row r="682" ht="8.1" customHeight="1"/>
    <row r="683" ht="8.1" customHeight="1"/>
    <row r="684" ht="8.1" customHeight="1"/>
    <row r="685" ht="8.1" customHeight="1"/>
    <row r="686" ht="8.1" customHeight="1"/>
    <row r="687" ht="8.1" customHeight="1"/>
    <row r="688" ht="8.1" customHeight="1"/>
    <row r="689" ht="8.1" customHeight="1"/>
    <row r="690" ht="8.1" customHeight="1"/>
    <row r="691" ht="8.1" customHeight="1"/>
    <row r="692" ht="8.1" customHeight="1"/>
    <row r="693" ht="8.1" customHeight="1"/>
    <row r="694" ht="8.1" customHeight="1"/>
    <row r="695" ht="8.1" customHeight="1"/>
    <row r="696" ht="8.1" customHeight="1"/>
    <row r="697" ht="8.1" customHeight="1"/>
    <row r="698" ht="8.1" customHeight="1"/>
    <row r="699" ht="8.1" customHeight="1"/>
    <row r="700" ht="8.1" customHeight="1"/>
    <row r="701" ht="8.1" customHeight="1"/>
    <row r="702" ht="8.1" customHeight="1"/>
    <row r="703" ht="8.1" customHeight="1"/>
    <row r="704" ht="8.1" customHeight="1"/>
    <row r="705" ht="8.1" customHeight="1"/>
    <row r="706" ht="8.1" customHeight="1"/>
    <row r="707" ht="8.1" customHeight="1"/>
    <row r="708" ht="8.1" customHeight="1"/>
    <row r="709" ht="8.1" customHeight="1"/>
    <row r="710" ht="8.1" customHeight="1"/>
    <row r="711" ht="8.1" customHeight="1"/>
    <row r="712" ht="8.1" customHeight="1"/>
    <row r="713" ht="8.1" customHeight="1"/>
    <row r="714" ht="8.1" customHeight="1"/>
    <row r="715" ht="8.1" customHeight="1"/>
    <row r="716" ht="8.1" customHeight="1"/>
    <row r="717" ht="8.1" customHeight="1"/>
    <row r="718" ht="8.1" customHeight="1"/>
    <row r="719" ht="8.1" customHeight="1"/>
    <row r="720" ht="8.1" customHeight="1"/>
    <row r="721" ht="8.1" customHeight="1"/>
    <row r="722" ht="8.1" customHeight="1"/>
    <row r="723" ht="8.1" customHeight="1"/>
    <row r="724" ht="8.1" customHeight="1"/>
    <row r="725" ht="8.1" customHeight="1"/>
    <row r="726" ht="8.1" customHeight="1"/>
    <row r="727" ht="8.1" customHeight="1"/>
    <row r="728" ht="8.1" customHeight="1"/>
    <row r="729" ht="8.1" customHeight="1"/>
    <row r="730" ht="8.1" customHeight="1"/>
    <row r="731" ht="8.1" customHeight="1"/>
    <row r="732" ht="8.1" customHeight="1"/>
    <row r="733" ht="8.1" customHeight="1"/>
    <row r="734" ht="8.1" customHeight="1"/>
    <row r="735" ht="8.1" customHeight="1"/>
    <row r="736" ht="8.1" customHeight="1"/>
    <row r="737" ht="8.1" customHeight="1"/>
    <row r="738" ht="8.1" customHeight="1"/>
    <row r="739" ht="8.1" customHeight="1"/>
    <row r="740" ht="8.1" customHeight="1"/>
    <row r="741" ht="8.1" customHeight="1"/>
    <row r="742" ht="8.1" customHeight="1"/>
    <row r="743" ht="8.1" customHeight="1"/>
    <row r="744" ht="8.1" customHeight="1"/>
    <row r="745" ht="8.1" customHeight="1"/>
    <row r="746" ht="8.1" customHeight="1"/>
    <row r="747" ht="8.1" customHeight="1"/>
    <row r="748" ht="8.1" customHeight="1"/>
    <row r="749" ht="8.1" customHeight="1"/>
    <row r="750" ht="8.1" customHeight="1"/>
    <row r="751" ht="8.1" customHeight="1"/>
    <row r="752" ht="8.1" customHeight="1"/>
    <row r="753" ht="8.1" customHeight="1"/>
    <row r="754" ht="8.1" customHeight="1"/>
    <row r="755" ht="8.1" customHeight="1"/>
    <row r="756" ht="8.1" customHeight="1"/>
    <row r="757" ht="8.1" customHeight="1"/>
    <row r="758" ht="8.1" customHeight="1"/>
    <row r="759" ht="8.1" customHeight="1"/>
    <row r="760" ht="8.1" customHeight="1"/>
    <row r="761" ht="8.1" customHeight="1"/>
    <row r="762" ht="8.1" customHeight="1"/>
    <row r="763" ht="8.1" customHeight="1"/>
    <row r="764" ht="8.1" customHeight="1"/>
    <row r="765" ht="8.1" customHeight="1"/>
    <row r="766" ht="8.1" customHeight="1"/>
    <row r="767" ht="8.1" customHeight="1"/>
    <row r="768" ht="8.1" customHeight="1"/>
    <row r="769" ht="8.1" customHeight="1"/>
    <row r="770" ht="8.1" customHeight="1"/>
    <row r="771" ht="8.1" customHeight="1"/>
    <row r="772" ht="8.1" customHeight="1"/>
    <row r="773" ht="8.1" customHeight="1"/>
    <row r="774" ht="8.1" customHeight="1"/>
    <row r="775" ht="8.1" customHeight="1"/>
    <row r="776" ht="8.1" customHeight="1"/>
    <row r="777" ht="8.1" customHeight="1"/>
    <row r="778" ht="8.1" customHeight="1"/>
    <row r="779" ht="8.1" customHeight="1"/>
    <row r="780" ht="8.1" customHeight="1"/>
    <row r="781" ht="8.1" customHeight="1"/>
    <row r="782" ht="8.1" customHeight="1"/>
    <row r="783" ht="8.1" customHeight="1"/>
    <row r="784" ht="8.1" customHeight="1"/>
    <row r="785" ht="8.1" customHeight="1"/>
    <row r="786" ht="8.1" customHeight="1"/>
    <row r="787" ht="8.1" customHeight="1"/>
    <row r="788" ht="8.1" customHeight="1"/>
    <row r="789" ht="8.1" customHeight="1"/>
    <row r="790" ht="8.1" customHeight="1"/>
    <row r="791" ht="8.1" customHeight="1"/>
    <row r="792" ht="8.1" customHeight="1"/>
    <row r="793" ht="8.1" customHeight="1"/>
    <row r="794" ht="8.1" customHeight="1"/>
    <row r="795" ht="8.1" customHeight="1"/>
    <row r="796" ht="8.1" customHeight="1"/>
    <row r="797" ht="8.1" customHeight="1"/>
    <row r="798" ht="8.1" customHeight="1"/>
    <row r="799" ht="8.1" customHeight="1"/>
    <row r="800" ht="8.1" customHeight="1"/>
    <row r="801" ht="8.1" customHeight="1"/>
    <row r="802" ht="8.1" customHeight="1"/>
    <row r="803" ht="8.1" customHeight="1"/>
    <row r="804" ht="8.1" customHeight="1"/>
    <row r="805" ht="8.1" customHeight="1"/>
    <row r="806" ht="8.1" customHeight="1"/>
    <row r="807" ht="8.1" customHeight="1"/>
    <row r="808" ht="8.1" customHeight="1"/>
    <row r="809" ht="8.1" customHeight="1"/>
    <row r="810" ht="8.1" customHeight="1"/>
    <row r="811" ht="8.1" customHeight="1"/>
    <row r="812" ht="8.1" customHeight="1"/>
    <row r="813" ht="8.1" customHeight="1"/>
    <row r="814" ht="8.1" customHeight="1"/>
    <row r="815" ht="8.1" customHeight="1"/>
    <row r="816" ht="8.1" customHeight="1"/>
    <row r="817" ht="8.1" customHeight="1"/>
    <row r="818" ht="8.1" customHeight="1"/>
    <row r="819" ht="8.1" customHeight="1"/>
    <row r="820" ht="8.1" customHeight="1"/>
    <row r="821" ht="8.1" customHeight="1"/>
    <row r="822" ht="8.1" customHeight="1"/>
    <row r="823" ht="8.1" customHeight="1"/>
    <row r="824" ht="8.1" customHeight="1"/>
    <row r="825" ht="8.1" customHeight="1"/>
    <row r="826" ht="8.1" customHeight="1"/>
    <row r="827" ht="8.1" customHeight="1"/>
    <row r="828" ht="8.1" customHeight="1"/>
    <row r="829" ht="8.1" customHeight="1"/>
    <row r="830" ht="8.1" customHeight="1"/>
    <row r="831" ht="8.1" customHeight="1"/>
    <row r="832" ht="8.1" customHeight="1"/>
    <row r="833" ht="8.1" customHeight="1"/>
    <row r="834" ht="8.1" customHeight="1"/>
    <row r="835" ht="8.1" customHeight="1"/>
    <row r="836" ht="8.1" customHeight="1"/>
    <row r="837" ht="8.1" customHeight="1"/>
    <row r="838" ht="8.1" customHeight="1"/>
    <row r="839" ht="8.1" customHeight="1"/>
    <row r="840" ht="8.1" customHeight="1"/>
    <row r="841" ht="8.1" customHeight="1"/>
    <row r="842" ht="8.1" customHeight="1"/>
    <row r="843" ht="8.1" customHeight="1"/>
    <row r="844" ht="8.1" customHeight="1"/>
    <row r="845" ht="8.1" customHeight="1"/>
    <row r="846" ht="8.1" customHeight="1"/>
    <row r="847" ht="8.1" customHeight="1"/>
    <row r="848" ht="8.1" customHeight="1"/>
    <row r="849" ht="8.1" customHeight="1"/>
    <row r="850" ht="8.1" customHeight="1"/>
    <row r="851" ht="8.1" customHeight="1"/>
    <row r="852" ht="8.1" customHeight="1"/>
    <row r="853" ht="8.1" customHeight="1"/>
    <row r="854" ht="8.1" customHeight="1"/>
    <row r="855" ht="8.1" customHeight="1"/>
    <row r="856" ht="8.1" customHeight="1"/>
    <row r="857" ht="8.1" customHeight="1"/>
    <row r="858" ht="8.1" customHeight="1"/>
    <row r="859" ht="8.1" customHeight="1"/>
    <row r="860" ht="8.1" customHeight="1"/>
    <row r="861" ht="8.1" customHeight="1"/>
    <row r="862" ht="8.1" customHeight="1"/>
    <row r="863" ht="8.1" customHeight="1"/>
    <row r="864" ht="8.1" customHeight="1"/>
    <row r="865" ht="8.1" customHeight="1"/>
    <row r="866" ht="8.1" customHeight="1"/>
    <row r="867" ht="8.1" customHeight="1"/>
    <row r="868" ht="8.1" customHeight="1"/>
    <row r="869" ht="8.1" customHeight="1"/>
    <row r="870" ht="8.1" customHeight="1"/>
    <row r="871" ht="8.1" customHeight="1"/>
    <row r="872" ht="8.1" customHeight="1"/>
    <row r="873" ht="8.1" customHeight="1"/>
    <row r="874" ht="8.1" customHeight="1"/>
    <row r="875" ht="8.1" customHeight="1"/>
    <row r="876" ht="8.1" customHeight="1"/>
    <row r="877" ht="8.1" customHeight="1"/>
    <row r="878" ht="8.1" customHeight="1"/>
    <row r="879" ht="8.1" customHeight="1"/>
    <row r="880" ht="8.1" customHeight="1"/>
    <row r="881" ht="8.1" customHeight="1"/>
    <row r="882" ht="8.1" customHeight="1"/>
    <row r="883" ht="8.1" customHeight="1"/>
    <row r="884" ht="8.1" customHeight="1"/>
    <row r="885" ht="8.1" customHeight="1"/>
    <row r="886" ht="8.1" customHeight="1"/>
    <row r="887" ht="8.1" customHeight="1"/>
    <row r="888" ht="8.1" customHeight="1"/>
    <row r="889" ht="8.1" customHeight="1"/>
    <row r="890" ht="8.1" customHeight="1"/>
    <row r="891" ht="8.1" customHeight="1"/>
    <row r="892" ht="8.1" customHeight="1"/>
    <row r="893" ht="8.1" customHeight="1"/>
    <row r="894" ht="8.1" customHeight="1"/>
    <row r="895" ht="8.1" customHeight="1"/>
    <row r="896" ht="8.1" customHeight="1"/>
    <row r="897" ht="8.1" customHeight="1"/>
    <row r="898" ht="8.1" customHeight="1"/>
    <row r="899" ht="8.1" customHeight="1"/>
    <row r="900" ht="8.1" customHeight="1"/>
    <row r="901" ht="8.1" customHeight="1"/>
    <row r="902" ht="8.1" customHeight="1"/>
    <row r="903" ht="8.1" customHeight="1"/>
    <row r="904" ht="8.1" customHeight="1"/>
    <row r="905" ht="8.1" customHeight="1"/>
    <row r="906" ht="8.1" customHeight="1"/>
    <row r="907" ht="8.1" customHeight="1"/>
    <row r="908" ht="8.1" customHeight="1"/>
    <row r="909" ht="8.1" customHeight="1"/>
    <row r="910" ht="8.1" customHeight="1"/>
    <row r="911" ht="8.1" customHeight="1"/>
    <row r="912" ht="8.1" customHeight="1"/>
    <row r="913" ht="8.1" customHeight="1"/>
    <row r="914" ht="8.1" customHeight="1"/>
    <row r="915" ht="8.1" customHeight="1"/>
    <row r="916" ht="8.1" customHeight="1"/>
    <row r="917" ht="8.1" customHeight="1"/>
    <row r="918" ht="8.1" customHeight="1"/>
    <row r="919" ht="8.1" customHeight="1"/>
    <row r="920" ht="8.1" customHeight="1"/>
    <row r="921" ht="8.1" customHeight="1"/>
    <row r="922" ht="8.1" customHeight="1"/>
    <row r="923" ht="8.1" customHeight="1"/>
    <row r="924" ht="8.1" customHeight="1"/>
    <row r="925" ht="8.1" customHeight="1"/>
    <row r="926" ht="8.1" customHeight="1"/>
    <row r="927" ht="8.1" customHeight="1"/>
    <row r="928" ht="8.1" customHeight="1"/>
    <row r="929" ht="8.1" customHeight="1"/>
    <row r="930" ht="8.1" customHeight="1"/>
    <row r="931" ht="8.1" customHeight="1"/>
    <row r="932" ht="8.1" customHeight="1"/>
    <row r="933" ht="8.1" customHeight="1"/>
    <row r="934" ht="8.1" customHeight="1"/>
    <row r="935" ht="8.1" customHeight="1"/>
    <row r="936" ht="8.1" customHeight="1"/>
    <row r="937" ht="8.1" customHeight="1"/>
    <row r="938" ht="8.1" customHeight="1"/>
    <row r="939" ht="8.1" customHeight="1"/>
    <row r="940" ht="8.1" customHeight="1"/>
    <row r="941" ht="8.1" customHeight="1"/>
    <row r="942" ht="8.1" customHeight="1"/>
    <row r="943" ht="8.1" customHeight="1"/>
    <row r="944" ht="8.1" customHeight="1"/>
    <row r="945" ht="8.1" customHeight="1"/>
    <row r="946" ht="8.1" customHeight="1"/>
    <row r="947" ht="8.1" customHeight="1"/>
    <row r="948" ht="8.1" customHeight="1"/>
    <row r="949" ht="8.1" customHeight="1"/>
    <row r="950" ht="8.1" customHeight="1"/>
    <row r="951" ht="8.1" customHeight="1"/>
    <row r="952" ht="8.1" customHeight="1"/>
    <row r="953" ht="8.1" customHeight="1"/>
    <row r="954" ht="8.1" customHeight="1"/>
    <row r="955" ht="8.1" customHeight="1"/>
    <row r="956" ht="8.1" customHeight="1"/>
    <row r="957" ht="8.1" customHeight="1"/>
    <row r="958" ht="8.1" customHeight="1"/>
    <row r="959" ht="8.1" customHeight="1"/>
    <row r="960" ht="8.1" customHeight="1"/>
    <row r="961" ht="8.1" customHeight="1"/>
    <row r="962" ht="8.1" customHeight="1"/>
    <row r="963" ht="8.1" customHeight="1"/>
    <row r="964" ht="8.1" customHeight="1"/>
    <row r="965" ht="8.1" customHeight="1"/>
    <row r="966" ht="8.1" customHeight="1"/>
    <row r="967" ht="8.1" customHeight="1"/>
    <row r="968" ht="8.1" customHeight="1"/>
    <row r="969" ht="8.1" customHeight="1"/>
    <row r="970" ht="8.1" customHeight="1"/>
  </sheetData>
  <sheetProtection algorithmName="SHA-512" hashValue="OiG23lP1E7x2hu4EoPa2V+43/P5anoGGa4EwLCmlcCzyYVaTF/iWW7Z4pJTZka79yG7mssOHjFzg0+EpPWHBCQ==" saltValue="rWavtmEMCxSZI839yxxhDw==" spinCount="100000" sheet="1" formatCells="0"/>
  <mergeCells count="354">
    <mergeCell ref="E103:F107"/>
    <mergeCell ref="G103:M107"/>
    <mergeCell ref="N103:V107"/>
    <mergeCell ref="AP108:BH109"/>
    <mergeCell ref="AP110:AV111"/>
    <mergeCell ref="AW110:BG111"/>
    <mergeCell ref="CF103:CI107"/>
    <mergeCell ref="CF108:CI112"/>
    <mergeCell ref="BQ100:BS101"/>
    <mergeCell ref="BI98:BS99"/>
    <mergeCell ref="BI109:BL110"/>
    <mergeCell ref="BM109:BP110"/>
    <mergeCell ref="BQ109:BS110"/>
    <mergeCell ref="CB108:CE112"/>
    <mergeCell ref="BT91:BW102"/>
    <mergeCell ref="BX91:CA102"/>
    <mergeCell ref="BI63:BK64"/>
    <mergeCell ref="BM63:BP64"/>
    <mergeCell ref="BI65:BK66"/>
    <mergeCell ref="BM65:BP66"/>
    <mergeCell ref="E91:F102"/>
    <mergeCell ref="G91:M102"/>
    <mergeCell ref="N91:V102"/>
    <mergeCell ref="W91:AO102"/>
    <mergeCell ref="CF91:CI102"/>
    <mergeCell ref="BM93:BP94"/>
    <mergeCell ref="BL95:BL96"/>
    <mergeCell ref="BQ93:BS94"/>
    <mergeCell ref="BI78:BK79"/>
    <mergeCell ref="BI80:BK81"/>
    <mergeCell ref="BQ70:BS71"/>
    <mergeCell ref="BQ72:BS73"/>
    <mergeCell ref="CB91:CE102"/>
    <mergeCell ref="AP38:BH42"/>
    <mergeCell ref="BQ51:BS52"/>
    <mergeCell ref="BQ53:BS54"/>
    <mergeCell ref="CF33:CI48"/>
    <mergeCell ref="CF49:CI67"/>
    <mergeCell ref="CF68:CI90"/>
    <mergeCell ref="BM70:BP71"/>
    <mergeCell ref="BI76:BS77"/>
    <mergeCell ref="BM51:BP52"/>
    <mergeCell ref="BM78:BP79"/>
    <mergeCell ref="BM80:BP81"/>
    <mergeCell ref="BM40:BP41"/>
    <mergeCell ref="BQ86:BS87"/>
    <mergeCell ref="BQ88:BS89"/>
    <mergeCell ref="BI70:BK71"/>
    <mergeCell ref="BI84:BS85"/>
    <mergeCell ref="BI86:BK87"/>
    <mergeCell ref="BQ57:BS58"/>
    <mergeCell ref="BQ59:BS60"/>
    <mergeCell ref="CB49:CE67"/>
    <mergeCell ref="CB33:CE48"/>
    <mergeCell ref="BT49:BW67"/>
    <mergeCell ref="BX49:CA67"/>
    <mergeCell ref="BM86:BP87"/>
    <mergeCell ref="BQ78:BS79"/>
    <mergeCell ref="BQ80:BS81"/>
    <mergeCell ref="BT68:BW90"/>
    <mergeCell ref="BX68:CA90"/>
    <mergeCell ref="BQ63:BS64"/>
    <mergeCell ref="BQ65:BS66"/>
    <mergeCell ref="BM59:BP60"/>
    <mergeCell ref="P10:P11"/>
    <mergeCell ref="P12:P13"/>
    <mergeCell ref="AK12:AP13"/>
    <mergeCell ref="AQ12:AZ13"/>
    <mergeCell ref="Q12:AH13"/>
    <mergeCell ref="AP113:BH115"/>
    <mergeCell ref="W5:AG6"/>
    <mergeCell ref="AH5:AS6"/>
    <mergeCell ref="AP96:BG98"/>
    <mergeCell ref="W49:AO67"/>
    <mergeCell ref="AZ64:BD65"/>
    <mergeCell ref="BE64:BG65"/>
    <mergeCell ref="AP43:AY44"/>
    <mergeCell ref="W103:AO107"/>
    <mergeCell ref="AP103:BH107"/>
    <mergeCell ref="AQ100:AX101"/>
    <mergeCell ref="BH12:CE13"/>
    <mergeCell ref="AK8:AP9"/>
    <mergeCell ref="AQ8:AU9"/>
    <mergeCell ref="AP84:AY85"/>
    <mergeCell ref="AP87:AY88"/>
    <mergeCell ref="CB68:CE90"/>
    <mergeCell ref="BM95:BP96"/>
    <mergeCell ref="BQ40:BS41"/>
    <mergeCell ref="BI55:BS56"/>
    <mergeCell ref="BI51:BK52"/>
    <mergeCell ref="BI61:BS62"/>
    <mergeCell ref="AP54:BH59"/>
    <mergeCell ref="BM57:BP58"/>
    <mergeCell ref="BI49:BS50"/>
    <mergeCell ref="BI53:BK54"/>
    <mergeCell ref="AZ46:BD47"/>
    <mergeCell ref="BE46:BG47"/>
    <mergeCell ref="AP46:AY47"/>
    <mergeCell ref="BI46:BL47"/>
    <mergeCell ref="AP49:BH53"/>
    <mergeCell ref="BI59:BK60"/>
    <mergeCell ref="BI14:BP15"/>
    <mergeCell ref="BQ14:CB15"/>
    <mergeCell ref="BJ113:BR114"/>
    <mergeCell ref="E225:N228"/>
    <mergeCell ref="O225:V226"/>
    <mergeCell ref="W225:AC226"/>
    <mergeCell ref="AJ225:AP228"/>
    <mergeCell ref="AQ225:AU228"/>
    <mergeCell ref="O227:V228"/>
    <mergeCell ref="W227:AC228"/>
    <mergeCell ref="BI222:BL223"/>
    <mergeCell ref="BM222:BM223"/>
    <mergeCell ref="BN222:BQ223"/>
    <mergeCell ref="O223:V224"/>
    <mergeCell ref="W223:AC224"/>
    <mergeCell ref="AG224:AI228"/>
    <mergeCell ref="AJ224:AP224"/>
    <mergeCell ref="AQ224:AU224"/>
    <mergeCell ref="AZ221:BC221"/>
    <mergeCell ref="BD221:BH223"/>
    <mergeCell ref="BI221:BL221"/>
    <mergeCell ref="BN221:BQ221"/>
    <mergeCell ref="AL222:AO223"/>
    <mergeCell ref="AP222:AR223"/>
    <mergeCell ref="AS222:AU223"/>
    <mergeCell ref="AV222:AY223"/>
    <mergeCell ref="AZ222:BC223"/>
    <mergeCell ref="O219:AC220"/>
    <mergeCell ref="AG219:BC220"/>
    <mergeCell ref="E221:N224"/>
    <mergeCell ref="O221:V222"/>
    <mergeCell ref="W221:AC222"/>
    <mergeCell ref="AG221:AK223"/>
    <mergeCell ref="AL221:AO221"/>
    <mergeCell ref="AP221:AR221"/>
    <mergeCell ref="AS221:AU221"/>
    <mergeCell ref="AV221:AY221"/>
    <mergeCell ref="E216:N216"/>
    <mergeCell ref="O216:V216"/>
    <mergeCell ref="W216:AC216"/>
    <mergeCell ref="E217:N217"/>
    <mergeCell ref="O217:V217"/>
    <mergeCell ref="W217:AC217"/>
    <mergeCell ref="E214:N214"/>
    <mergeCell ref="O214:V214"/>
    <mergeCell ref="W214:AC214"/>
    <mergeCell ref="E215:N215"/>
    <mergeCell ref="O215:V215"/>
    <mergeCell ref="W215:AC215"/>
    <mergeCell ref="F167:AU168"/>
    <mergeCell ref="E160:G161"/>
    <mergeCell ref="Q160:AE161"/>
    <mergeCell ref="AF160:BC161"/>
    <mergeCell ref="BD160:BY161"/>
    <mergeCell ref="BZ160:CE161"/>
    <mergeCell ref="E162:G163"/>
    <mergeCell ref="Q162:AE163"/>
    <mergeCell ref="AF162:BC163"/>
    <mergeCell ref="BD162:BY163"/>
    <mergeCell ref="BZ162:CE163"/>
    <mergeCell ref="H160:P161"/>
    <mergeCell ref="H162:P163"/>
    <mergeCell ref="E156:G157"/>
    <mergeCell ref="AF156:BC157"/>
    <mergeCell ref="BD156:BY157"/>
    <mergeCell ref="BZ156:CE157"/>
    <mergeCell ref="E158:G159"/>
    <mergeCell ref="Q158:AE159"/>
    <mergeCell ref="AF158:BC159"/>
    <mergeCell ref="BD158:BY159"/>
    <mergeCell ref="BZ158:CE159"/>
    <mergeCell ref="H156:P157"/>
    <mergeCell ref="H158:P159"/>
    <mergeCell ref="Q156:AE157"/>
    <mergeCell ref="E144:CE148"/>
    <mergeCell ref="E149:J151"/>
    <mergeCell ref="E152:G155"/>
    <mergeCell ref="H152:P155"/>
    <mergeCell ref="Q152:AE155"/>
    <mergeCell ref="AF152:BC155"/>
    <mergeCell ref="BD152:BY155"/>
    <mergeCell ref="BZ152:CE155"/>
    <mergeCell ref="BX135:CA138"/>
    <mergeCell ref="CB135:CE138"/>
    <mergeCell ref="E135:F143"/>
    <mergeCell ref="G135:M143"/>
    <mergeCell ref="BK141:BO142"/>
    <mergeCell ref="CF139:CI143"/>
    <mergeCell ref="N139:V143"/>
    <mergeCell ref="W139:AO143"/>
    <mergeCell ref="AP139:BH143"/>
    <mergeCell ref="BT139:BW143"/>
    <mergeCell ref="BX139:CA143"/>
    <mergeCell ref="CB139:CE143"/>
    <mergeCell ref="BX129:CA134"/>
    <mergeCell ref="CB129:CE134"/>
    <mergeCell ref="BK132:BO133"/>
    <mergeCell ref="CF135:CI138"/>
    <mergeCell ref="N135:V138"/>
    <mergeCell ref="W135:AO138"/>
    <mergeCell ref="AP135:BH138"/>
    <mergeCell ref="BT135:BW138"/>
    <mergeCell ref="BI139:BM140"/>
    <mergeCell ref="BN139:BQ140"/>
    <mergeCell ref="BR139:BS140"/>
    <mergeCell ref="BP141:BR142"/>
    <mergeCell ref="BI129:BS130"/>
    <mergeCell ref="CF123:CI128"/>
    <mergeCell ref="BT123:BW128"/>
    <mergeCell ref="BX123:CA128"/>
    <mergeCell ref="CB123:CE128"/>
    <mergeCell ref="BK126:BO127"/>
    <mergeCell ref="CF129:CI134"/>
    <mergeCell ref="E129:F134"/>
    <mergeCell ref="G129:M134"/>
    <mergeCell ref="N129:V134"/>
    <mergeCell ref="W129:AO134"/>
    <mergeCell ref="AP129:BH134"/>
    <mergeCell ref="BT129:BW134"/>
    <mergeCell ref="E123:F128"/>
    <mergeCell ref="G123:M128"/>
    <mergeCell ref="N123:V128"/>
    <mergeCell ref="W123:AO128"/>
    <mergeCell ref="AP123:BH128"/>
    <mergeCell ref="BP126:BR127"/>
    <mergeCell ref="BP132:BR133"/>
    <mergeCell ref="BI123:BS124"/>
    <mergeCell ref="CF113:CI118"/>
    <mergeCell ref="BT113:BW118"/>
    <mergeCell ref="BX113:CA118"/>
    <mergeCell ref="CB113:CE118"/>
    <mergeCell ref="E108:F112"/>
    <mergeCell ref="G108:M112"/>
    <mergeCell ref="N108:V112"/>
    <mergeCell ref="W108:AO112"/>
    <mergeCell ref="E113:F122"/>
    <mergeCell ref="G113:M122"/>
    <mergeCell ref="N113:V118"/>
    <mergeCell ref="W113:AO118"/>
    <mergeCell ref="AS116:AW117"/>
    <mergeCell ref="BJ116:BR117"/>
    <mergeCell ref="BT108:BW112"/>
    <mergeCell ref="BX108:CA112"/>
    <mergeCell ref="CF119:CI122"/>
    <mergeCell ref="N119:V122"/>
    <mergeCell ref="W119:AO122"/>
    <mergeCell ref="AP119:BH122"/>
    <mergeCell ref="BT119:BW122"/>
    <mergeCell ref="AX116:BF117"/>
    <mergeCell ref="BX119:CA122"/>
    <mergeCell ref="CB119:CE122"/>
    <mergeCell ref="BT103:BW107"/>
    <mergeCell ref="BX103:CA107"/>
    <mergeCell ref="CB103:CE107"/>
    <mergeCell ref="AZ100:BD101"/>
    <mergeCell ref="BE100:BG101"/>
    <mergeCell ref="AY100:AY101"/>
    <mergeCell ref="BI91:BS92"/>
    <mergeCell ref="BQ95:BS96"/>
    <mergeCell ref="BI100:BK101"/>
    <mergeCell ref="BL100:BL101"/>
    <mergeCell ref="BM100:BP101"/>
    <mergeCell ref="BI95:BK96"/>
    <mergeCell ref="J49:M90"/>
    <mergeCell ref="N49:V67"/>
    <mergeCell ref="AZ61:BD62"/>
    <mergeCell ref="AP61:AY62"/>
    <mergeCell ref="AP64:AY65"/>
    <mergeCell ref="BM53:BP54"/>
    <mergeCell ref="AP92:BH94"/>
    <mergeCell ref="BI93:BK94"/>
    <mergeCell ref="BL93:BL94"/>
    <mergeCell ref="BE87:BG88"/>
    <mergeCell ref="BI57:BK58"/>
    <mergeCell ref="AZ84:BD85"/>
    <mergeCell ref="BE84:BG85"/>
    <mergeCell ref="BE61:BG62"/>
    <mergeCell ref="BI72:BK73"/>
    <mergeCell ref="BM72:BP73"/>
    <mergeCell ref="BI88:BK89"/>
    <mergeCell ref="BM88:BP89"/>
    <mergeCell ref="N68:V90"/>
    <mergeCell ref="W68:AO90"/>
    <mergeCell ref="BI68:BS69"/>
    <mergeCell ref="AP73:BH81"/>
    <mergeCell ref="AZ87:BD88"/>
    <mergeCell ref="AP69:BH71"/>
    <mergeCell ref="CF22:CI26"/>
    <mergeCell ref="BE25:BG26"/>
    <mergeCell ref="BQ25:BR26"/>
    <mergeCell ref="CB27:CE29"/>
    <mergeCell ref="CF27:CI29"/>
    <mergeCell ref="AP30:BH32"/>
    <mergeCell ref="BT30:BW32"/>
    <mergeCell ref="BX30:CA32"/>
    <mergeCell ref="CB30:CE32"/>
    <mergeCell ref="CF30:CI32"/>
    <mergeCell ref="AP27:BH29"/>
    <mergeCell ref="BT27:BW29"/>
    <mergeCell ref="BX27:CA29"/>
    <mergeCell ref="BI22:BS23"/>
    <mergeCell ref="BJ25:BP26"/>
    <mergeCell ref="AP25:AS26"/>
    <mergeCell ref="AT25:BD26"/>
    <mergeCell ref="BT22:BW26"/>
    <mergeCell ref="BX22:CA26"/>
    <mergeCell ref="CB22:CE26"/>
    <mergeCell ref="BT33:BW48"/>
    <mergeCell ref="BX33:CA48"/>
    <mergeCell ref="W27:AO32"/>
    <mergeCell ref="N27:V32"/>
    <mergeCell ref="BI40:BL41"/>
    <mergeCell ref="BM43:BP44"/>
    <mergeCell ref="BQ43:BS44"/>
    <mergeCell ref="BM46:BP47"/>
    <mergeCell ref="BQ46:BS47"/>
    <mergeCell ref="BI43:BL44"/>
    <mergeCell ref="AP33:BH37"/>
    <mergeCell ref="AZ43:BD44"/>
    <mergeCell ref="BE43:BG44"/>
    <mergeCell ref="E17:M21"/>
    <mergeCell ref="N17:V21"/>
    <mergeCell ref="W17:AO21"/>
    <mergeCell ref="AP17:BH21"/>
    <mergeCell ref="BI17:BS21"/>
    <mergeCell ref="J27:M32"/>
    <mergeCell ref="J33:M48"/>
    <mergeCell ref="N33:V48"/>
    <mergeCell ref="W33:AO48"/>
    <mergeCell ref="F12:O13"/>
    <mergeCell ref="BT17:CE18"/>
    <mergeCell ref="BT19:BW21"/>
    <mergeCell ref="BX19:CA21"/>
    <mergeCell ref="CB19:CE21"/>
    <mergeCell ref="E22:F90"/>
    <mergeCell ref="G22:I90"/>
    <mergeCell ref="Q8:AH11"/>
    <mergeCell ref="E3:CE4"/>
    <mergeCell ref="AT5:BB6"/>
    <mergeCell ref="BC5:BL6"/>
    <mergeCell ref="BM5:BO6"/>
    <mergeCell ref="AV8:AZ9"/>
    <mergeCell ref="BC8:BG9"/>
    <mergeCell ref="BH8:BN9"/>
    <mergeCell ref="AK10:AP11"/>
    <mergeCell ref="AQ10:AU11"/>
    <mergeCell ref="AV10:AZ11"/>
    <mergeCell ref="BH10:BN11"/>
    <mergeCell ref="F10:O11"/>
    <mergeCell ref="J22:M26"/>
    <mergeCell ref="N22:V26"/>
    <mergeCell ref="W22:AO26"/>
    <mergeCell ref="AP22:BH24"/>
  </mergeCells>
  <phoneticPr fontId="2"/>
  <conditionalFormatting sqref="AZ64">
    <cfRule type="cellIs" dxfId="6" priority="9" stopIfTrue="1" operator="equal">
      <formula>"設定無"</formula>
    </cfRule>
  </conditionalFormatting>
  <conditionalFormatting sqref="AZ87">
    <cfRule type="cellIs" dxfId="5" priority="7" stopIfTrue="1" operator="equal">
      <formula>"設定無"</formula>
    </cfRule>
  </conditionalFormatting>
  <conditionalFormatting sqref="AZ100">
    <cfRule type="cellIs" dxfId="4" priority="6" stopIfTrue="1" operator="equal">
      <formula>"設定無"</formula>
    </cfRule>
  </conditionalFormatting>
  <conditionalFormatting sqref="AZ43">
    <cfRule type="cellIs" dxfId="3" priority="5" stopIfTrue="1" operator="equal">
      <formula>"設定無"</formula>
    </cfRule>
  </conditionalFormatting>
  <conditionalFormatting sqref="AZ61">
    <cfRule type="cellIs" dxfId="2" priority="4" stopIfTrue="1" operator="equal">
      <formula>"設定無"</formula>
    </cfRule>
  </conditionalFormatting>
  <conditionalFormatting sqref="AZ84">
    <cfRule type="cellIs" dxfId="1" priority="3" stopIfTrue="1" operator="equal">
      <formula>"設定無"</formula>
    </cfRule>
  </conditionalFormatting>
  <conditionalFormatting sqref="AZ46">
    <cfRule type="cellIs" dxfId="0" priority="1" stopIfTrue="1" operator="equal">
      <formula>"設定無"</formula>
    </cfRule>
  </conditionalFormatting>
  <dataValidations count="15">
    <dataValidation type="list" allowBlank="1" showInputMessage="1" showErrorMessage="1" sqref="CB135:CE138 BT27:BW32 CB27:CE32 BT103:BW107 CB103:CE107 BT119:BW122 CB119:CE122 BT135:BW138" xr:uid="{E0A3FFF9-2533-4409-A0E4-0D1D89FB4436}">
      <formula1>$CK$22:$CK$24</formula1>
    </dataValidation>
    <dataValidation type="list" imeMode="off" allowBlank="1" showInputMessage="1" showErrorMessage="1" sqref="BL16" xr:uid="{76E8C65E-9472-41E7-B1F0-8BC390EBCEEE}">
      <formula1>#REF!</formula1>
    </dataValidation>
    <dataValidation type="list" allowBlank="1" showInputMessage="1" showErrorMessage="1" sqref="BA9" xr:uid="{B4C72612-1146-4D93-8D4A-D3464DD2A578}">
      <formula1>#REF!</formula1>
    </dataValidation>
    <dataValidation imeMode="halfKatakana" allowBlank="1" showInputMessage="1" showErrorMessage="1" sqref="P10 P12" xr:uid="{923FBF8E-D3DA-42FC-A1F4-8B3D695548AE}"/>
    <dataValidation imeMode="off" allowBlank="1" showInputMessage="1" showErrorMessage="1" sqref="BK16 BM40:BP41 BM46:BP47 BM43:BP44 BM109:BP110" xr:uid="{C882E57F-0893-46D7-B05E-1F52C4CC297D}"/>
    <dataValidation type="list" allowBlank="1" showInputMessage="1" showErrorMessage="1" sqref="AQ8:AU9" xr:uid="{FE800C2A-6337-479F-BBB0-FB3AA0BF1D3F}">
      <formula1>$CP$22:$CP$46</formula1>
    </dataValidation>
    <dataValidation type="list" allowBlank="1" showInputMessage="1" showErrorMessage="1" sqref="AQ10:AU11" xr:uid="{07EB3584-4404-48B6-A975-62287F5B88A9}">
      <formula1>$CQ$22:$CQ$27</formula1>
    </dataValidation>
    <dataValidation type="list" allowBlank="1" showInputMessage="1" showErrorMessage="1" sqref="CQ34" xr:uid="{76DD06C9-BAB8-4AAD-9CFA-7B6C338E5BAA}">
      <formula1>$DD$40:$DD$42</formula1>
    </dataValidation>
    <dataValidation type="list" allowBlank="1" showInputMessage="1" showErrorMessage="1" sqref="BI139" xr:uid="{5B0F2A5A-B560-4B6F-BC40-9761023FAC22}">
      <formula1>$CK$28:$CK$31</formula1>
    </dataValidation>
    <dataValidation type="list" allowBlank="1" showInputMessage="1" showErrorMessage="1" sqref="E156:G163" xr:uid="{E6F66BAD-C6C0-47AE-BD36-034821010EE6}">
      <formula1>$CM$138:$CM$146</formula1>
    </dataValidation>
    <dataValidation type="list" allowBlank="1" showInputMessage="1" showErrorMessage="1" sqref="Q156:AE157" xr:uid="{E4BC6960-ED1A-4538-9DF7-7188C5A83FE3}">
      <formula1>$CN$149:$CN$154</formula1>
    </dataValidation>
    <dataValidation type="list" allowBlank="1" showInputMessage="1" showErrorMessage="1" sqref="Q158:AE159" xr:uid="{D41194CB-90B5-4084-9618-9A65C434007D}">
      <formula1>$CO$149:$CO$154</formula1>
    </dataValidation>
    <dataValidation type="list" allowBlank="1" showInputMessage="1" showErrorMessage="1" sqref="Q160:AE161" xr:uid="{70C6715D-F47D-409E-9E14-BCE154B34047}">
      <formula1>$CP$149:$CP$154</formula1>
    </dataValidation>
    <dataValidation type="list" allowBlank="1" showInputMessage="1" showErrorMessage="1" sqref="Q162:AE163" xr:uid="{01911068-2C2C-4D92-9882-0D46B0E5FAFF}">
      <formula1>$CQ$149:$CQ$154</formula1>
    </dataValidation>
    <dataValidation type="list" allowBlank="1" showInputMessage="1" showErrorMessage="1" sqref="AP110:AV111" xr:uid="{1A4073F9-6E4E-42CA-A5A6-0046FF15AB29}">
      <formula1>$CM$110:$CM$113</formula1>
    </dataValidation>
  </dataValidations>
  <printOptions horizontalCentered="1"/>
  <pageMargins left="0.39370078740157483" right="0.19685039370078741" top="0.19685039370078741" bottom="0.19685039370078741" header="0.19685039370078741" footer="0.19685039370078741"/>
  <pageSetup paperSize="9" orientation="portrait" r:id="rId1"/>
  <headerFooter alignWithMargins="0">
    <oddFooter>&amp;C版権所有：日本オーチス・エレベータ株式会社</oddFooter>
  </headerFooter>
  <rowBreaks count="1" manualBreakCount="1">
    <brk id="107" min="4" max="82" man="1"/>
  </rowBreak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9cacca7d-bcd8-47e3-97f8-04daa82fb632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70D8B15339071478869B62FCA354EBA" ma:contentTypeVersion="16" ma:contentTypeDescription="Create a new document." ma:contentTypeScope="" ma:versionID="5487bdc7681d7f0eeb78e6387c0546b6">
  <xsd:schema xmlns:xsd="http://www.w3.org/2001/XMLSchema" xmlns:xs="http://www.w3.org/2001/XMLSchema" xmlns:p="http://schemas.microsoft.com/office/2006/metadata/properties" xmlns:ns3="49117fb1-943f-47bb-9f53-2594fdbd08a5" xmlns:ns4="9cacca7d-bcd8-47e3-97f8-04daa82fb632" targetNamespace="http://schemas.microsoft.com/office/2006/metadata/properties" ma:root="true" ma:fieldsID="daa28d3d1e7a1b5709df36088b8303f9" ns3:_="" ns4:_="">
    <xsd:import namespace="49117fb1-943f-47bb-9f53-2594fdbd08a5"/>
    <xsd:import namespace="9cacca7d-bcd8-47e3-97f8-04daa82fb632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LengthInSeconds" minOccurs="0"/>
                <xsd:element ref="ns4:MediaServiceGenerationTime" minOccurs="0"/>
                <xsd:element ref="ns4:MediaServiceEventHashCode" minOccurs="0"/>
                <xsd:element ref="ns4:MediaServiceObjectDetectorVersions" minOccurs="0"/>
                <xsd:element ref="ns4:MediaServiceOCR" minOccurs="0"/>
                <xsd:element ref="ns4:MediaServiceLocation" minOccurs="0"/>
                <xsd:element ref="ns4:_activity" minOccurs="0"/>
                <xsd:element ref="ns4:MediaServiceSystemTag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117fb1-943f-47bb-9f53-2594fdbd08a5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cacca7d-bcd8-47e3-97f8-04daa82fb63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SystemTags" ma:index="22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71F30A1-BCD4-4B06-AF93-C5C415B8CE22}">
  <ds:schemaRefs>
    <ds:schemaRef ds:uri="http://schemas.microsoft.com/office/2006/metadata/properties"/>
    <ds:schemaRef ds:uri="http://schemas.microsoft.com/office/infopath/2007/PartnerControls"/>
    <ds:schemaRef ds:uri="9cacca7d-bcd8-47e3-97f8-04daa82fb632"/>
  </ds:schemaRefs>
</ds:datastoreItem>
</file>

<file path=customXml/itemProps2.xml><?xml version="1.0" encoding="utf-8"?>
<ds:datastoreItem xmlns:ds="http://schemas.openxmlformats.org/officeDocument/2006/customXml" ds:itemID="{23DBEE48-B86A-4F40-8D4F-06B797DAA54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C004720-FF78-40BD-BB3D-C72C22CB93F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9117fb1-943f-47bb-9f53-2594fdbd08a5"/>
    <ds:schemaRef ds:uri="9cacca7d-bcd8-47e3-97f8-04daa82fb63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9</vt:i4>
      </vt:variant>
    </vt:vector>
  </HeadingPairs>
  <TitlesOfParts>
    <vt:vector size="10" baseType="lpstr">
      <vt:lpstr>ENNNUN-2799_S</vt:lpstr>
      <vt:lpstr>'ENNNUN-2799_S'!Print_Area</vt:lpstr>
      <vt:lpstr>'ENNNUN-2799_S'!Print_Titles</vt:lpstr>
      <vt:lpstr>マシン型式</vt:lpstr>
      <vt:lpstr>月</vt:lpstr>
      <vt:lpstr>積載</vt:lpstr>
      <vt:lpstr>速度</vt:lpstr>
      <vt:lpstr>日</vt:lpstr>
      <vt:lpstr>年</vt:lpstr>
      <vt:lpstr>用途</vt:lpstr>
    </vt:vector>
  </TitlesOfParts>
  <Company>United Technologies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shirahh</dc:creator>
  <cp:lastModifiedBy>Sato, Takayuki</cp:lastModifiedBy>
  <cp:lastPrinted>2024-05-29T02:08:58Z</cp:lastPrinted>
  <dcterms:created xsi:type="dcterms:W3CDTF">2023-06-07T07:19:53Z</dcterms:created>
  <dcterms:modified xsi:type="dcterms:W3CDTF">2024-12-25T05:06:53Z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0x010100D70D8B15339071478869B62FCA354EBA</vt:lpwstr>
  </property>
</Properties>
</file>