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シート見直し/●AMOD_完/"/>
    </mc:Choice>
  </mc:AlternateContent>
  <xr:revisionPtr revIDLastSave="91" documentId="13_ncr:1_{3F6C38D0-03E6-429B-AE21-D2E65D24E266}" xr6:coauthVersionLast="47" xr6:coauthVersionMax="47" xr10:uidLastSave="{9AA1EA8B-1FAA-45B7-BF34-15997A571B9A}"/>
  <bookViews>
    <workbookView xWindow="20370" yWindow="-120" windowWidth="20730" windowHeight="11160" xr2:uid="{BE8AE3EC-C806-4F18-AA60-1E0BD2EFAEA7}"/>
  </bookViews>
  <sheets>
    <sheet name="UCMP-AMOD_Ver.5_S" sheetId="51" r:id="rId1"/>
  </sheets>
  <definedNames>
    <definedName name="_xlnm.Print_Area" localSheetId="0">'UCMP-AMOD_Ver.5_S'!$E$3:$CL$226</definedName>
    <definedName name="_xlnm.Print_Titles" localSheetId="0">'UCMP-AMOD_Ver.5_S'!$3:$13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H61" i="51" l="1"/>
  <c r="BX61" i="51"/>
  <c r="CZ226" i="51"/>
  <c r="CZ224" i="51"/>
  <c r="CZ225" i="51"/>
  <c r="AL104" i="51"/>
  <c r="AQ32" i="51"/>
  <c r="H225" i="51"/>
  <c r="CY226" i="51"/>
  <c r="CX225" i="51"/>
  <c r="CW224" i="51"/>
  <c r="CV225" i="51"/>
  <c r="DB51" i="51"/>
  <c r="H223" i="51"/>
  <c r="CY224" i="51"/>
  <c r="H219" i="51"/>
  <c r="H217" i="51"/>
  <c r="CV224" i="51"/>
  <c r="H221" i="51"/>
  <c r="CX224" i="51"/>
  <c r="CW226" i="51"/>
  <c r="CW225" i="51"/>
  <c r="CV226" i="51"/>
  <c r="CY225" i="51"/>
  <c r="CX226" i="51"/>
  <c r="DB50" i="51"/>
  <c r="DB53" i="51"/>
  <c r="DB52" i="51"/>
  <c r="CZ45" i="51"/>
  <c r="DB56" i="51"/>
  <c r="AM87" i="51"/>
  <c r="BH5" i="51"/>
  <c r="CH128" i="51"/>
  <c r="BX128" i="51"/>
  <c r="DB65" i="51"/>
  <c r="DB64" i="51"/>
  <c r="DC56" i="51"/>
  <c r="BX52" i="51"/>
  <c r="AR63" i="51"/>
  <c r="AT53" i="51"/>
  <c r="CH52" i="51"/>
  <c r="DC58" i="51"/>
  <c r="DC57" i="51"/>
  <c r="DB58" i="51"/>
  <c r="DB57" i="51"/>
  <c r="CZ47" i="51"/>
  <c r="CZ46" i="51"/>
  <c r="AL108" i="51"/>
  <c r="AQ73" i="51"/>
  <c r="CH70" i="51"/>
  <c r="DB78" i="51"/>
  <c r="DA78" i="51"/>
  <c r="DC78" i="51" s="1"/>
  <c r="BX84" i="51"/>
  <c r="BX65" i="51"/>
  <c r="CH104" i="51"/>
  <c r="CC104" i="51"/>
  <c r="BX104" i="51"/>
  <c r="CZ42" i="51"/>
  <c r="CH84" i="51"/>
  <c r="DB71" i="51"/>
  <c r="AQ39" i="51"/>
  <c r="DC71" i="51"/>
  <c r="DC50" i="51"/>
  <c r="DC51" i="51"/>
  <c r="CH65" i="51"/>
  <c r="DC53" i="51"/>
  <c r="DC59" i="51"/>
  <c r="DC60" i="51"/>
  <c r="CH117" i="51"/>
  <c r="BX117" i="51"/>
  <c r="DB59" i="51"/>
  <c r="DB60" i="51"/>
  <c r="BX70" i="51"/>
  <c r="CH28" i="51"/>
  <c r="BX28" i="51"/>
  <c r="DC52" i="51"/>
  <c r="BX90" i="51"/>
  <c r="CH90" i="51"/>
  <c r="CH42" i="51"/>
  <c r="BX42"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M5" authorId="0" shapeId="0" xr:uid="{00000000-0006-0000-0000-000001000000}">
      <text>
        <r>
          <rPr>
            <b/>
            <sz val="9"/>
            <color indexed="81"/>
            <rFont val="ＭＳ Ｐゴシック"/>
            <family val="3"/>
            <charset val="128"/>
          </rPr>
          <t>大臣認定番号を指定すると型式等「？」と表示されているところに必要な数字が入る。</t>
        </r>
      </text>
    </comment>
    <comment ref="BX11" authorId="0" shapeId="0" xr:uid="{00000000-0006-0000-0000-000002000000}">
      <text>
        <r>
          <rPr>
            <b/>
            <sz val="9"/>
            <color indexed="81"/>
            <rFont val="ＭＳ Ｐゴシック"/>
            <family val="3"/>
            <charset val="128"/>
          </rPr>
          <t>手動にて記入</t>
        </r>
      </text>
    </comment>
    <comment ref="BJ22" authorId="0" shapeId="0" xr:uid="{00000000-0006-0000-0000-000003000000}">
      <text>
        <r>
          <rPr>
            <b/>
            <sz val="9"/>
            <color indexed="81"/>
            <rFont val="ＭＳ Ｐゴシック"/>
            <family val="3"/>
            <charset val="128"/>
          </rPr>
          <t>制御盤型式を確認し選択する。
制御盤型式/ドライブ型式</t>
        </r>
      </text>
    </comment>
    <comment ref="BJ32" authorId="0" shapeId="0" xr:uid="{1C300F7B-5256-46E3-9B28-83A9C8D08A87}">
      <text>
        <r>
          <rPr>
            <b/>
            <sz val="9"/>
            <color indexed="81"/>
            <rFont val="ＭＳ Ｐゴシック"/>
            <family val="3"/>
            <charset val="128"/>
          </rPr>
          <t>ロムに貼り付けられた型式を選択する。</t>
        </r>
      </text>
    </comment>
    <comment ref="BJ39" authorId="0" shapeId="0" xr:uid="{06792BB8-8CA5-4EDB-B6DF-B54913ADAAAD}">
      <text>
        <r>
          <rPr>
            <b/>
            <sz val="9"/>
            <color indexed="81"/>
            <rFont val="ＭＳ Ｐゴシック"/>
            <family val="3"/>
            <charset val="128"/>
          </rPr>
          <t>ロムに貼り付けられた型式を選択する。</t>
        </r>
      </text>
    </comment>
    <comment ref="BN54" authorId="0" shapeId="0" xr:uid="{00000000-0006-0000-0000-000006000000}">
      <text>
        <r>
          <rPr>
            <b/>
            <sz val="9"/>
            <color indexed="81"/>
            <rFont val="ＭＳ Ｐゴシック"/>
            <family val="3"/>
            <charset val="128"/>
          </rPr>
          <t>つま先保護板の実測値を記入する。</t>
        </r>
      </text>
    </comment>
    <comment ref="BO62" authorId="0" shapeId="0" xr:uid="{00000000-0006-0000-0000-000007000000}">
      <text>
        <r>
          <rPr>
            <b/>
            <sz val="9"/>
            <color indexed="81"/>
            <rFont val="ＭＳ Ｐゴシック"/>
            <family val="3"/>
            <charset val="128"/>
          </rPr>
          <t>特定距離動作位置を測定し最大のものを記入する。</t>
        </r>
      </text>
    </comment>
    <comment ref="BL72" authorId="0" shapeId="0" xr:uid="{1678335F-4D98-42C3-A34F-678B5C21D79F}">
      <text>
        <r>
          <rPr>
            <b/>
            <sz val="9"/>
            <color indexed="81"/>
            <rFont val="ＭＳ Ｐゴシック"/>
            <family val="3"/>
            <charset val="128"/>
          </rPr>
          <t>巻上機銘板記載の型式を選択する。</t>
        </r>
      </text>
    </comment>
    <comment ref="BJ87" authorId="0" shapeId="0" xr:uid="{00000000-0006-0000-0000-000009000000}">
      <text>
        <r>
          <rPr>
            <b/>
            <sz val="9"/>
            <color indexed="81"/>
            <rFont val="ＭＳ Ｐゴシック"/>
            <family val="3"/>
            <charset val="128"/>
          </rPr>
          <t>ブレーキに貼り付けられた銘板のTYPEを選択する。</t>
        </r>
      </text>
    </comment>
    <comment ref="BO94" authorId="0" shapeId="0" xr:uid="{00000000-0006-0000-0000-00000A000000}">
      <text>
        <r>
          <rPr>
            <b/>
            <sz val="9"/>
            <color indexed="81"/>
            <rFont val="ＭＳ Ｐゴシック"/>
            <family val="3"/>
            <charset val="128"/>
          </rPr>
          <t>知りえる最も直近の数値を記入する。</t>
        </r>
      </text>
    </comment>
    <comment ref="AM100" authorId="0" shapeId="0" xr:uid="{00000000-0006-0000-0000-00000B000000}">
      <text>
        <r>
          <rPr>
            <b/>
            <sz val="9"/>
            <color indexed="81"/>
            <rFont val="ＭＳ Ｐゴシック"/>
            <family val="3"/>
            <charset val="128"/>
          </rPr>
          <t>銘板記載の最小値を記入。もし最小値記載のない場合は”０”を記入</t>
        </r>
      </text>
    </comment>
    <comment ref="AU100" authorId="0" shapeId="0" xr:uid="{00000000-0006-0000-0000-00000C000000}">
      <text>
        <r>
          <rPr>
            <b/>
            <sz val="9"/>
            <color indexed="81"/>
            <rFont val="ＭＳ Ｐゴシック"/>
            <family val="3"/>
            <charset val="128"/>
          </rPr>
          <t>銘板記載の基準値の最大値を記入する。</t>
        </r>
      </text>
    </comment>
    <comment ref="BO101" authorId="0" shapeId="0" xr:uid="{00000000-0006-0000-0000-00000D000000}">
      <text>
        <r>
          <rPr>
            <b/>
            <sz val="9"/>
            <color indexed="81"/>
            <rFont val="ＭＳ Ｐゴシック"/>
            <family val="3"/>
            <charset val="128"/>
          </rPr>
          <t>知りえる最も直近の数値を記入する。</t>
        </r>
      </text>
    </comment>
    <comment ref="BJ106" authorId="0" shapeId="0" xr:uid="{00000000-0006-0000-0000-00000E000000}">
      <text>
        <r>
          <rPr>
            <b/>
            <sz val="9"/>
            <color indexed="81"/>
            <rFont val="ＭＳ Ｐゴシック"/>
            <family val="3"/>
            <charset val="128"/>
          </rPr>
          <t>左側に表示される判定基準により結果を選択する。</t>
        </r>
      </text>
    </comment>
    <comment ref="BN129" authorId="0" shapeId="0" xr:uid="{00000000-0006-0000-0000-00000F000000}">
      <text>
        <r>
          <rPr>
            <b/>
            <sz val="9"/>
            <color indexed="81"/>
            <rFont val="ＭＳ Ｐゴシック"/>
            <family val="3"/>
            <charset val="128"/>
          </rPr>
          <t>かご戸が閉まった位置からスイッチが離れる距離を測定し記入する。
これはかご戸の隙間ではない。</t>
        </r>
      </text>
    </comment>
  </commentList>
</comments>
</file>

<file path=xl/sharedStrings.xml><?xml version="1.0" encoding="utf-8"?>
<sst xmlns="http://schemas.openxmlformats.org/spreadsheetml/2006/main" count="393" uniqueCount="283">
  <si>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</si>
  <si>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</si>
  <si>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</si>
  <si>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</si>
  <si>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</si>
  <si>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</si>
  <si>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</si>
  <si>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</si>
  <si>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</si>
  <si>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</si>
  <si>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</si>
  <si>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</si>
  <si>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</si>
  <si>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</si>
  <si>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</si>
  <si>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</si>
  <si>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</si>
  <si>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規定部品の形式</t>
    <rPh sb="0" eb="2">
      <t>キテイ</t>
    </rPh>
    <rPh sb="2" eb="4">
      <t>ブヒン</t>
    </rPh>
    <rPh sb="5" eb="7">
      <t>ケイシキ</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</si>
  <si>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</si>
  <si>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</si>
  <si>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</si>
  <si>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規定値 :</t>
    <rPh sb="0" eb="2">
      <t>キテイ</t>
    </rPh>
    <rPh sb="2" eb="3">
      <t>チ</t>
    </rPh>
    <phoneticPr fontId="20"/>
  </si>
  <si>
    <t>(4)</t>
    <phoneticPr fontId="20"/>
  </si>
  <si>
    <t>mm</t>
    <phoneticPr fontId="20"/>
  </si>
  <si>
    <t>号機</t>
    <rPh sb="0" eb="2">
      <t>ゴウキ</t>
    </rPh>
    <phoneticPr fontId="20"/>
  </si>
  <si>
    <t>取付けが堅固でないこと｡</t>
    <rPh sb="0" eb="2">
      <t>トリツ</t>
    </rPh>
    <rPh sb="4" eb="5">
      <t>カタ</t>
    </rPh>
    <rPh sb="5" eb="6">
      <t>コ</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</si>
  <si>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</si>
  <si>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</si>
  <si>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</si>
  <si>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ー</t>
    <phoneticPr fontId="20"/>
  </si>
  <si>
    <t>ー</t>
    <phoneticPr fontId="20"/>
  </si>
  <si>
    <t>過度の変形があること。</t>
    <rPh sb="0" eb="2">
      <t>カド</t>
    </rPh>
    <rPh sb="3" eb="5">
      <t>ヘンケイ</t>
    </rPh>
    <phoneticPr fontId="20"/>
  </si>
  <si>
    <t>型式</t>
    <rPh sb="0" eb="2">
      <t>カタシキ</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</si>
  <si>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</si>
  <si>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</si>
  <si>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</si>
  <si>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</si>
  <si>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</si>
  <si>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</si>
  <si>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</si>
  <si>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</si>
  <si>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</si>
  <si>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規定値：</t>
    <rPh sb="0" eb="3">
      <t>キテイチ</t>
    </rPh>
    <phoneticPr fontId="20"/>
  </si>
  <si>
    <t>〇</t>
    <phoneticPr fontId="20"/>
  </si>
  <si>
    <t>ー</t>
    <phoneticPr fontId="20"/>
  </si>
  <si>
    <t>安全制御ﾌﾟﾛｸﾞﾗﾑ</t>
    <rPh sb="0" eb="2">
      <t>アンゼン</t>
    </rPh>
    <rPh sb="2" eb="4">
      <t>セイギョ</t>
    </rPh>
    <phoneticPr fontId="20"/>
  </si>
  <si>
    <t>型式：</t>
    <rPh sb="0" eb="2">
      <t>カタシキ</t>
    </rPh>
    <phoneticPr fontId="20"/>
  </si>
  <si>
    <t>型</t>
    <rPh sb="0" eb="1">
      <t>カタ</t>
    </rPh>
    <phoneticPr fontId="20"/>
  </si>
  <si>
    <t>基板上の表示</t>
    <rPh sb="0" eb="2">
      <t>キバン</t>
    </rPh>
    <rPh sb="2" eb="3">
      <t>ジョウ</t>
    </rPh>
    <rPh sb="4" eb="6">
      <t>ヒョウジ</t>
    </rPh>
    <phoneticPr fontId="20"/>
  </si>
  <si>
    <t>積載</t>
    <rPh sb="0" eb="2">
      <t>セキサイ</t>
    </rPh>
    <phoneticPr fontId="20"/>
  </si>
  <si>
    <t>速度</t>
    <rPh sb="0" eb="2">
      <t>ソクド</t>
    </rPh>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</si>
  <si>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</si>
  <si>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</si>
  <si>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</si>
  <si>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mm</t>
    <phoneticPr fontId="20"/>
  </si>
  <si>
    <t>昭和</t>
    <rPh sb="0" eb="2">
      <t>ショウワ</t>
    </rPh>
    <phoneticPr fontId="20"/>
  </si>
  <si>
    <t>平成</t>
    <rPh sb="0" eb="2">
      <t>ヘイセイ</t>
    </rPh>
    <phoneticPr fontId="20"/>
  </si>
  <si>
    <t>起動回数</t>
    <rPh sb="0" eb="2">
      <t>キドウ</t>
    </rPh>
    <rPh sb="2" eb="4">
      <t>カイスウ</t>
    </rPh>
    <phoneticPr fontId="20"/>
  </si>
  <si>
    <t>年</t>
    <rPh sb="0" eb="1">
      <t>ネン</t>
    </rPh>
    <phoneticPr fontId="20"/>
  </si>
  <si>
    <t>起動回数が150万回を超えていること又は設置後5年を経過していること。</t>
    <rPh sb="0" eb="2">
      <t>キドウ</t>
    </rPh>
    <rPh sb="2" eb="4">
      <t>カイスウ</t>
    </rPh>
    <rPh sb="8" eb="10">
      <t>マンカイ</t>
    </rPh>
    <rPh sb="11" eb="12">
      <t>コ</t>
    </rPh>
    <rPh sb="18" eb="19">
      <t>マタ</t>
    </rPh>
    <rPh sb="20" eb="22">
      <t>セッチ</t>
    </rPh>
    <rPh sb="22" eb="23">
      <t>ゴ</t>
    </rPh>
    <rPh sb="24" eb="25">
      <t>ネン</t>
    </rPh>
    <rPh sb="26" eb="28">
      <t>ケイカ</t>
    </rPh>
    <phoneticPr fontId="20"/>
  </si>
  <si>
    <t>経年を確認する。</t>
    <rPh sb="0" eb="2">
      <t>ケイネン</t>
    </rPh>
    <rPh sb="3" eb="5">
      <t>カクニン</t>
    </rPh>
    <phoneticPr fontId="20"/>
  </si>
  <si>
    <t>S1,S2,UDX</t>
    <phoneticPr fontId="20"/>
  </si>
  <si>
    <t>稼働回数又は経年を確認する。</t>
    <rPh sb="0" eb="2">
      <t>カドウ</t>
    </rPh>
    <rPh sb="2" eb="4">
      <t>カイスウ</t>
    </rPh>
    <rPh sb="4" eb="5">
      <t>マタ</t>
    </rPh>
    <rPh sb="6" eb="8">
      <t>ケイネン</t>
    </rPh>
    <rPh sb="9" eb="11">
      <t>カクニン</t>
    </rPh>
    <phoneticPr fontId="20"/>
  </si>
  <si>
    <t>起動回数がS1,S2 300万回、UDX　1,000万回超えていること又は設置後10年を経過していること。</t>
    <rPh sb="0" eb="2">
      <t>キドウ</t>
    </rPh>
    <rPh sb="2" eb="4">
      <t>カイスウ</t>
    </rPh>
    <rPh sb="14" eb="16">
      <t>マンカイ</t>
    </rPh>
    <rPh sb="26" eb="28">
      <t>マンカイ</t>
    </rPh>
    <rPh sb="28" eb="29">
      <t>コ</t>
    </rPh>
    <rPh sb="35" eb="36">
      <t>マタ</t>
    </rPh>
    <rPh sb="37" eb="39">
      <t>セッチ</t>
    </rPh>
    <rPh sb="39" eb="40">
      <t>ゴ</t>
    </rPh>
    <rPh sb="42" eb="43">
      <t>ネン</t>
    </rPh>
    <rPh sb="44" eb="46">
      <t>ケイカ</t>
    </rPh>
    <phoneticPr fontId="20"/>
  </si>
  <si>
    <t>電磁接触器の経年</t>
    <rPh sb="0" eb="2">
      <t>デンジ</t>
    </rPh>
    <rPh sb="2" eb="4">
      <t>セッショク</t>
    </rPh>
    <rPh sb="4" eb="5">
      <t>キ</t>
    </rPh>
    <rPh sb="6" eb="8">
      <t>ケイネン</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</si>
  <si>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</si>
  <si>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</si>
  <si>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ー</t>
    <phoneticPr fontId="20"/>
  </si>
  <si>
    <t>経年</t>
    <rPh sb="0" eb="2">
      <t>ケイネン</t>
    </rPh>
    <phoneticPr fontId="20"/>
  </si>
  <si>
    <t>実測値</t>
    <rPh sb="0" eb="3">
      <t>ジッソクチ</t>
    </rPh>
    <phoneticPr fontId="20"/>
  </si>
  <si>
    <t>ENNNUN-2187</t>
    <phoneticPr fontId="20"/>
  </si>
  <si>
    <t>ENNNUN-2188</t>
    <phoneticPr fontId="20"/>
  </si>
  <si>
    <t>治工具2段目まで入る。</t>
    <rPh sb="0" eb="3">
      <t>ジコウグ</t>
    </rPh>
    <rPh sb="4" eb="6">
      <t>ダンメ</t>
    </rPh>
    <rPh sb="8" eb="9">
      <t>ハイ</t>
    </rPh>
    <phoneticPr fontId="20"/>
  </si>
  <si>
    <t>治工具1段目は入るが2段目は入らない。</t>
    <rPh sb="0" eb="3">
      <t>ジコウグ</t>
    </rPh>
    <rPh sb="4" eb="6">
      <t>ダンメ</t>
    </rPh>
    <rPh sb="7" eb="8">
      <t>ハイ</t>
    </rPh>
    <rPh sb="11" eb="13">
      <t>ダンメ</t>
    </rPh>
    <rPh sb="14" eb="15">
      <t>ハイ</t>
    </rPh>
    <phoneticPr fontId="20"/>
  </si>
  <si>
    <t>治工具1段目が入らない。</t>
    <rPh sb="0" eb="3">
      <t>ジコウグ</t>
    </rPh>
    <rPh sb="4" eb="6">
      <t>ダンメ</t>
    </rPh>
    <rPh sb="7" eb="8">
      <t>ハイ</t>
    </rPh>
    <phoneticPr fontId="20"/>
  </si>
  <si>
    <t>万回</t>
    <rPh sb="0" eb="1">
      <t>マン</t>
    </rPh>
    <rPh sb="1" eb="2">
      <t>カイ</t>
    </rPh>
    <phoneticPr fontId="20"/>
  </si>
  <si>
    <t>ー</t>
    <phoneticPr fontId="20"/>
  </si>
  <si>
    <t>前回　：</t>
    <rPh sb="0" eb="2">
      <t>ゼンカイ</t>
    </rPh>
    <phoneticPr fontId="20"/>
  </si>
  <si>
    <t>DBNVM-1</t>
    <phoneticPr fontId="20"/>
  </si>
  <si>
    <t>DBNVM-2</t>
    <phoneticPr fontId="20"/>
  </si>
  <si>
    <t>元号</t>
    <rPh sb="0" eb="2">
      <t>ゲンゴウ</t>
    </rPh>
    <phoneticPr fontId="20"/>
  </si>
  <si>
    <t>判定</t>
    <rPh sb="0" eb="2">
      <t>ハンテイ</t>
    </rPh>
    <phoneticPr fontId="20"/>
  </si>
  <si>
    <t>変化基準</t>
    <rPh sb="0" eb="2">
      <t>ヘンカ</t>
    </rPh>
    <rPh sb="2" eb="4">
      <t>キジュン</t>
    </rPh>
    <phoneticPr fontId="20"/>
  </si>
  <si>
    <t>変化量</t>
    <rPh sb="0" eb="2">
      <t>ヘンカ</t>
    </rPh>
    <rPh sb="2" eb="3">
      <t>リョウ</t>
    </rPh>
    <phoneticPr fontId="20"/>
  </si>
  <si>
    <t>変化合否</t>
    <rPh sb="0" eb="2">
      <t>ヘンカ</t>
    </rPh>
    <rPh sb="2" eb="4">
      <t>ゴウヒ</t>
    </rPh>
    <phoneticPr fontId="20"/>
  </si>
  <si>
    <t>目視により確認する。</t>
    <rPh sb="0" eb="2">
      <t>モクシ</t>
    </rPh>
    <rPh sb="5" eb="7">
      <t>カクニン</t>
    </rPh>
    <phoneticPr fontId="20"/>
  </si>
  <si>
    <t>右</t>
    <rPh sb="0" eb="1">
      <t>ミギ</t>
    </rPh>
    <phoneticPr fontId="20"/>
  </si>
  <si>
    <t>左</t>
    <rPh sb="0" eb="1">
      <t>ヒダリ</t>
    </rPh>
    <phoneticPr fontId="20"/>
  </si>
  <si>
    <t>総合判定</t>
    <rPh sb="0" eb="2">
      <t>ソウゴウ</t>
    </rPh>
    <rPh sb="2" eb="4">
      <t>ハンテイ</t>
    </rPh>
    <phoneticPr fontId="20"/>
  </si>
  <si>
    <t>目視及び触手により
確認する｡</t>
    <rPh sb="0" eb="2">
      <t>モクシ</t>
    </rPh>
    <rPh sb="2" eb="3">
      <t>オヨ</t>
    </rPh>
    <rPh sb="4" eb="6">
      <t>ショクシュ</t>
    </rPh>
    <rPh sb="10" eb="12">
      <t>カクニン</t>
    </rPh>
    <phoneticPr fontId="20"/>
  </si>
  <si>
    <t>S1,S2</t>
    <phoneticPr fontId="20"/>
  </si>
  <si>
    <t>万回</t>
    <rPh sb="0" eb="2">
      <t>マンカイ</t>
    </rPh>
    <phoneticPr fontId="20"/>
  </si>
  <si>
    <t>UDX</t>
    <phoneticPr fontId="20"/>
  </si>
  <si>
    <t>回数</t>
    <rPh sb="0" eb="2">
      <t>カイスウ</t>
    </rPh>
    <phoneticPr fontId="20"/>
  </si>
  <si>
    <t>BS</t>
    <phoneticPr fontId="20"/>
  </si>
  <si>
    <t>ﾌﾞﾚｰｷ停止距離規定値の写真</t>
    <phoneticPr fontId="20"/>
  </si>
  <si>
    <t>油排出場所の写真</t>
    <rPh sb="0" eb="1">
      <t>アブラ</t>
    </rPh>
    <rPh sb="1" eb="3">
      <t>ハイシュツ</t>
    </rPh>
    <rPh sb="3" eb="5">
      <t>バショ</t>
    </rPh>
    <phoneticPr fontId="20"/>
  </si>
  <si>
    <t>規定値、左右の制動距離、前回値を入力すると自動で判定される。</t>
    <rPh sb="0" eb="3">
      <t>キテイチ</t>
    </rPh>
    <rPh sb="4" eb="6">
      <t>サユウ</t>
    </rPh>
    <rPh sb="7" eb="9">
      <t>セイドウ</t>
    </rPh>
    <rPh sb="9" eb="11">
      <t>キョリ</t>
    </rPh>
    <rPh sb="12" eb="14">
      <t>ゼンカイ</t>
    </rPh>
    <rPh sb="14" eb="15">
      <t>チ</t>
    </rPh>
    <rPh sb="16" eb="18">
      <t>ニュウリョク</t>
    </rPh>
    <rPh sb="21" eb="23">
      <t>ジドウ</t>
    </rPh>
    <rPh sb="24" eb="26">
      <t>ハンテイ</t>
    </rPh>
    <phoneticPr fontId="20"/>
  </si>
  <si>
    <t>結果</t>
    <rPh sb="0" eb="2">
      <t>ケッカ</t>
    </rPh>
    <phoneticPr fontId="20"/>
  </si>
  <si>
    <t>結果を選択すると自動で判定される。</t>
    <rPh sb="0" eb="2">
      <t>ケッカ</t>
    </rPh>
    <rPh sb="3" eb="5">
      <t>センタク</t>
    </rPh>
    <rPh sb="8" eb="10">
      <t>ジドウ</t>
    </rPh>
    <rPh sb="11" eb="13">
      <t>ハンテイ</t>
    </rPh>
    <phoneticPr fontId="20"/>
  </si>
  <si>
    <t>起動回数及び経年を入力すると自動で判定される。</t>
    <rPh sb="0" eb="2">
      <t>キドウ</t>
    </rPh>
    <rPh sb="2" eb="4">
      <t>カイスウ</t>
    </rPh>
    <rPh sb="4" eb="5">
      <t>オヨ</t>
    </rPh>
    <rPh sb="6" eb="8">
      <t>ケイネン</t>
    </rPh>
    <rPh sb="9" eb="11">
      <t>ニュウリョク</t>
    </rPh>
    <rPh sb="14" eb="16">
      <t>ジドウ</t>
    </rPh>
    <rPh sb="17" eb="19">
      <t>ハンテイ</t>
    </rPh>
    <phoneticPr fontId="20"/>
  </si>
  <si>
    <t>手動で判定する。</t>
    <rPh sb="0" eb="2">
      <t>シュドウ</t>
    </rPh>
    <rPh sb="3" eb="5">
      <t>ハンテイ</t>
    </rPh>
    <phoneticPr fontId="20"/>
  </si>
  <si>
    <t>各リレーの起動回数及び経年を入力すると自動で判定される。</t>
    <rPh sb="0" eb="1">
      <t>カク</t>
    </rPh>
    <rPh sb="5" eb="7">
      <t>キドウ</t>
    </rPh>
    <rPh sb="7" eb="9">
      <t>カイスウ</t>
    </rPh>
    <rPh sb="9" eb="10">
      <t>オヨ</t>
    </rPh>
    <rPh sb="11" eb="13">
      <t>ケイネン</t>
    </rPh>
    <rPh sb="14" eb="16">
      <t>ニュウリョク</t>
    </rPh>
    <rPh sb="19" eb="21">
      <t>ジドウ</t>
    </rPh>
    <rPh sb="22" eb="24">
      <t>ハンテイ</t>
    </rPh>
    <phoneticPr fontId="20"/>
  </si>
  <si>
    <t>実測値を入力すると自動で判定される。</t>
    <rPh sb="0" eb="3">
      <t>ジッソクチ</t>
    </rPh>
    <rPh sb="4" eb="6">
      <t>ニュウリョク</t>
    </rPh>
    <rPh sb="9" eb="11">
      <t>ジドウ</t>
    </rPh>
    <rPh sb="12" eb="14">
      <t>ハンテイ</t>
    </rPh>
    <phoneticPr fontId="20"/>
  </si>
  <si>
    <t>動作位置を入力すると自動で判定される。</t>
    <rPh sb="0" eb="2">
      <t>ドウサ</t>
    </rPh>
    <rPh sb="2" eb="4">
      <t>イチ</t>
    </rPh>
    <rPh sb="5" eb="7">
      <t>ニュウリョク</t>
    </rPh>
    <rPh sb="10" eb="12">
      <t>ジドウ</t>
    </rPh>
    <rPh sb="13" eb="15">
      <t>ハンテイ</t>
    </rPh>
    <phoneticPr fontId="20"/>
  </si>
  <si>
    <t>経年を入力すると自動で判定される。</t>
    <rPh sb="0" eb="2">
      <t>ケイネン</t>
    </rPh>
    <rPh sb="3" eb="5">
      <t>ニュウリョク</t>
    </rPh>
    <rPh sb="8" eb="10">
      <t>ジドウ</t>
    </rPh>
    <rPh sb="11" eb="13">
      <t>ハンテイ</t>
    </rPh>
    <phoneticPr fontId="20"/>
  </si>
  <si>
    <r>
      <rPr>
        <sz val="9"/>
        <rFont val="ＭＳ Ｐゴシック"/>
        <family val="3"/>
        <charset val="128"/>
      </rPr>
      <t>型式が、大臣認定番号を受けたものと異なること。　</t>
    </r>
    <r>
      <rPr>
        <sz val="8"/>
        <rFont val="ＭＳ Ｐゴシック"/>
        <family val="3"/>
        <charset val="128"/>
      </rPr>
      <t>　　　　　　　　　　　　　</t>
    </r>
    <rPh sb="0" eb="2">
      <t>カタシキ</t>
    </rPh>
    <rPh sb="4" eb="6">
      <t>ダイジン</t>
    </rPh>
    <rPh sb="6" eb="8">
      <t>ニンテイ</t>
    </rPh>
    <rPh sb="8" eb="10">
      <t>バンゴウ</t>
    </rPh>
    <rPh sb="11" eb="12">
      <t>ウ</t>
    </rPh>
    <rPh sb="17" eb="18">
      <t>コト</t>
    </rPh>
    <phoneticPr fontId="20"/>
  </si>
  <si>
    <t>B型式</t>
    <rPh sb="1" eb="3">
      <t>カタシキ</t>
    </rPh>
    <phoneticPr fontId="20"/>
  </si>
  <si>
    <t>EC-5415SM-C-130</t>
    <phoneticPr fontId="20"/>
  </si>
  <si>
    <t>巻上機</t>
    <rPh sb="0" eb="2">
      <t>マキアゲ</t>
    </rPh>
    <rPh sb="2" eb="3">
      <t>キ</t>
    </rPh>
    <phoneticPr fontId="20"/>
  </si>
  <si>
    <t>制動距離：</t>
    <rPh sb="0" eb="2">
      <t>セイドウ</t>
    </rPh>
    <rPh sb="2" eb="4">
      <t>キョリ</t>
    </rPh>
    <phoneticPr fontId="20"/>
  </si>
  <si>
    <t>B検査判定</t>
    <rPh sb="1" eb="3">
      <t>ケンサ</t>
    </rPh>
    <rPh sb="3" eb="5">
      <t>ハンテイ</t>
    </rPh>
    <phoneticPr fontId="20"/>
  </si>
  <si>
    <t>B検査測定</t>
    <rPh sb="1" eb="3">
      <t>ケンサ</t>
    </rPh>
    <rPh sb="3" eb="5">
      <t>ソクテイ</t>
    </rPh>
    <phoneticPr fontId="20"/>
  </si>
  <si>
    <t>型式</t>
    <rPh sb="0" eb="2">
      <t>カタシキ</t>
    </rPh>
    <phoneticPr fontId="20"/>
  </si>
  <si>
    <t>型式を選択すると自動で判定される。</t>
    <rPh sb="0" eb="2">
      <t>カタシキ</t>
    </rPh>
    <rPh sb="3" eb="5">
      <t>センタク</t>
    </rPh>
    <rPh sb="8" eb="10">
      <t>ジドウ</t>
    </rPh>
    <rPh sb="11" eb="13">
      <t>ハンテイ</t>
    </rPh>
    <phoneticPr fontId="20"/>
  </si>
  <si>
    <t>DBNVM-3</t>
    <phoneticPr fontId="20"/>
  </si>
  <si>
    <t>パッドの溝が見えない。</t>
    <rPh sb="4" eb="5">
      <t>ミゾ</t>
    </rPh>
    <rPh sb="6" eb="7">
      <t>ミ</t>
    </rPh>
    <phoneticPr fontId="20"/>
  </si>
  <si>
    <t>・取り付けが強固でないこと。</t>
    <phoneticPr fontId="20"/>
  </si>
  <si>
    <t>・著しい変形、破損、錆、腐食があること。</t>
    <phoneticPr fontId="20"/>
  </si>
  <si>
    <t>要重点点検：パッド溝深さがが0.5mm未満であること。（0.5mmのピアノ線が入らないこと。）</t>
    <rPh sb="0" eb="1">
      <t>ヨウ</t>
    </rPh>
    <rPh sb="1" eb="3">
      <t>ジュウテン</t>
    </rPh>
    <rPh sb="3" eb="5">
      <t>テンケン</t>
    </rPh>
    <rPh sb="9" eb="10">
      <t>ミゾ</t>
    </rPh>
    <rPh sb="10" eb="11">
      <t>フカ</t>
    </rPh>
    <rPh sb="19" eb="21">
      <t>ミマン</t>
    </rPh>
    <rPh sb="37" eb="38">
      <t>セン</t>
    </rPh>
    <rPh sb="39" eb="40">
      <t>ハイ</t>
    </rPh>
    <phoneticPr fontId="20"/>
  </si>
  <si>
    <t>規定部品の型式が適正なものでないこと｡</t>
    <rPh sb="0" eb="2">
      <t>キテイ</t>
    </rPh>
    <rPh sb="2" eb="4">
      <t>ブヒン</t>
    </rPh>
    <rPh sb="5" eb="7">
      <t>カタシキ</t>
    </rPh>
    <rPh sb="8" eb="10">
      <t>テキセイ</t>
    </rPh>
    <phoneticPr fontId="20"/>
  </si>
  <si>
    <t>UDX:</t>
    <phoneticPr fontId="20"/>
  </si>
  <si>
    <t>S1,S2:</t>
    <phoneticPr fontId="20"/>
  </si>
  <si>
    <t>作動の状況</t>
    <rPh sb="0" eb="2">
      <t>サドウ</t>
    </rPh>
    <rPh sb="3" eb="5">
      <t>ジョウキョウ</t>
    </rPh>
    <phoneticPr fontId="20"/>
  </si>
  <si>
    <t>寿命</t>
    <rPh sb="0" eb="2">
      <t>ジュミョウ</t>
    </rPh>
    <phoneticPr fontId="20"/>
  </si>
  <si>
    <t>(8)</t>
    <phoneticPr fontId="20"/>
  </si>
  <si>
    <t>金尺等により測定する。</t>
    <rPh sb="0" eb="1">
      <t>カナ</t>
    </rPh>
    <rPh sb="1" eb="2">
      <t>ジャク</t>
    </rPh>
    <rPh sb="2" eb="3">
      <t>トウ</t>
    </rPh>
    <rPh sb="6" eb="8">
      <t>ソクテイ</t>
    </rPh>
    <phoneticPr fontId="20"/>
  </si>
  <si>
    <t>規定値を超えていること。</t>
    <rPh sb="0" eb="3">
      <t>キテイチ</t>
    </rPh>
    <rPh sb="4" eb="5">
      <t>コ</t>
    </rPh>
    <phoneticPr fontId="20"/>
  </si>
  <si>
    <t>測定値を入力すると自動で判定される。</t>
    <rPh sb="0" eb="3">
      <t>ソクテイチ</t>
    </rPh>
    <rPh sb="4" eb="6">
      <t>ニュウリョク</t>
    </rPh>
    <rPh sb="9" eb="11">
      <t>ジドウ</t>
    </rPh>
    <rPh sb="12" eb="14">
      <t>ハンテイ</t>
    </rPh>
    <phoneticPr fontId="20"/>
  </si>
  <si>
    <t>(1)</t>
    <phoneticPr fontId="20"/>
  </si>
  <si>
    <t>制御盤型式</t>
    <rPh sb="0" eb="3">
      <t>セイギョバン</t>
    </rPh>
    <rPh sb="3" eb="5">
      <t>カタシキ</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</si>
  <si>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</si>
  <si>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</si>
  <si>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ー</t>
    <phoneticPr fontId="20"/>
  </si>
  <si>
    <t>(2)</t>
    <phoneticPr fontId="20"/>
  </si>
  <si>
    <t>(3)</t>
    <phoneticPr fontId="20"/>
  </si>
  <si>
    <t>(5)</t>
    <phoneticPr fontId="20"/>
  </si>
  <si>
    <t>(6)</t>
    <phoneticPr fontId="20"/>
  </si>
  <si>
    <t>(7)</t>
    <phoneticPr fontId="20"/>
  </si>
  <si>
    <t>(9)</t>
    <phoneticPr fontId="20"/>
  </si>
  <si>
    <t>制御盤  型式</t>
    <rPh sb="0" eb="3">
      <t>セイギョバン</t>
    </rPh>
    <rPh sb="5" eb="7">
      <t>カタシキ</t>
    </rPh>
    <phoneticPr fontId="20"/>
  </si>
  <si>
    <t>part no.</t>
    <phoneticPr fontId="20"/>
  </si>
  <si>
    <t>JAA26807CEZ164</t>
    <phoneticPr fontId="20"/>
  </si>
  <si>
    <t>JAA31414LAA</t>
    <phoneticPr fontId="20"/>
  </si>
  <si>
    <t>JAA31414LAA</t>
    <phoneticPr fontId="20"/>
  </si>
  <si>
    <t>JAA31414AAA</t>
    <phoneticPr fontId="20"/>
  </si>
  <si>
    <t>JAA31414HAA</t>
    <phoneticPr fontId="20"/>
  </si>
  <si>
    <t>JAA31414KAA</t>
    <phoneticPr fontId="20"/>
  </si>
  <si>
    <t>JAA31414CAA</t>
    <phoneticPr fontId="20"/>
  </si>
  <si>
    <t>JAA31414BAA</t>
    <phoneticPr fontId="20"/>
  </si>
  <si>
    <t>JAA31414DAA</t>
    <phoneticPr fontId="20"/>
  </si>
  <si>
    <t>JAA31414JAA</t>
    <phoneticPr fontId="20"/>
  </si>
  <si>
    <t>JAA31414EAA</t>
    <phoneticPr fontId="20"/>
  </si>
  <si>
    <t>JAA31414FAA</t>
    <phoneticPr fontId="20"/>
  </si>
  <si>
    <t>JAA31414GAA</t>
    <phoneticPr fontId="20"/>
  </si>
  <si>
    <t>JAA26807CEZ104</t>
    <phoneticPr fontId="20"/>
  </si>
  <si>
    <t>JAA26807CEZ124</t>
    <phoneticPr fontId="20"/>
  </si>
  <si>
    <t>JAA26807CEZ144</t>
    <phoneticPr fontId="20"/>
  </si>
  <si>
    <t>JAA26807CEZ204</t>
    <phoneticPr fontId="20"/>
  </si>
  <si>
    <t>JAA26807CEZ304</t>
    <phoneticPr fontId="20"/>
  </si>
  <si>
    <t>JAA26807CEZ404</t>
    <phoneticPr fontId="20"/>
  </si>
  <si>
    <t>JAA26807CEZ424</t>
    <phoneticPr fontId="20"/>
  </si>
  <si>
    <t>JAA26807CEZ512</t>
    <phoneticPr fontId="20"/>
  </si>
  <si>
    <t>JAA26807CEZ612</t>
    <phoneticPr fontId="20"/>
  </si>
  <si>
    <t>JAA26807CEZ622</t>
    <phoneticPr fontId="20"/>
  </si>
  <si>
    <t>パート</t>
    <phoneticPr fontId="20"/>
  </si>
  <si>
    <t>ソフト</t>
    <phoneticPr fontId="20"/>
  </si>
  <si>
    <t>21311ACF/21310ACT</t>
  </si>
  <si>
    <t>目視もしくは保守ツールにて確認した表示を入力すると自動で判定される。（両方又は片方でも判定）</t>
    <rPh sb="0" eb="2">
      <t>モクシ</t>
    </rPh>
    <rPh sb="6" eb="8">
      <t>ホシュ</t>
    </rPh>
    <rPh sb="13" eb="15">
      <t>カクニン</t>
    </rPh>
    <rPh sb="17" eb="19">
      <t>ヒョウジ</t>
    </rPh>
    <rPh sb="20" eb="22">
      <t>ニュウリョク</t>
    </rPh>
    <rPh sb="25" eb="27">
      <t>ジドウ</t>
    </rPh>
    <rPh sb="28" eb="30">
      <t>ハンテイ</t>
    </rPh>
    <rPh sb="35" eb="37">
      <t>リョウホウ</t>
    </rPh>
    <rPh sb="37" eb="38">
      <t>マタ</t>
    </rPh>
    <rPh sb="39" eb="41">
      <t>カタホウ</t>
    </rPh>
    <rPh sb="43" eb="45">
      <t>ハンテイ</t>
    </rPh>
    <phoneticPr fontId="20"/>
  </si>
  <si>
    <t>しゅう動面の油の付着の状況</t>
    <rPh sb="3" eb="4">
      <t>ドウ</t>
    </rPh>
    <rPh sb="4" eb="5">
      <t>メン</t>
    </rPh>
    <rPh sb="6" eb="7">
      <t>アブラ</t>
    </rPh>
    <rPh sb="8" eb="10">
      <t>フチャク</t>
    </rPh>
    <rPh sb="11" eb="13">
      <t>ジョウキョウ</t>
    </rPh>
    <phoneticPr fontId="20"/>
  </si>
  <si>
    <t>しゅう動面に油が付着していること。</t>
    <rPh sb="3" eb="4">
      <t>ドウ</t>
    </rPh>
    <rPh sb="4" eb="5">
      <t>メン</t>
    </rPh>
    <rPh sb="6" eb="7">
      <t>アブラ</t>
    </rPh>
    <rPh sb="8" eb="10">
      <t>フチャク</t>
    </rPh>
    <phoneticPr fontId="20"/>
  </si>
  <si>
    <t>油の流出状況</t>
    <rPh sb="0" eb="1">
      <t>アブラ</t>
    </rPh>
    <rPh sb="1" eb="2">
      <t>ハイユ</t>
    </rPh>
    <rPh sb="2" eb="4">
      <t>リュウシュツ</t>
    </rPh>
    <rPh sb="4" eb="6">
      <t>ジョウキョウ</t>
    </rPh>
    <phoneticPr fontId="20"/>
  </si>
  <si>
    <t>型式が、大臣認定を受けたものと異なること。</t>
    <rPh sb="0" eb="2">
      <t>カタシキ</t>
    </rPh>
    <rPh sb="4" eb="6">
      <t>ダイジン</t>
    </rPh>
    <rPh sb="6" eb="8">
      <t>ニンテイ</t>
    </rPh>
    <rPh sb="9" eb="10">
      <t>ウ</t>
    </rPh>
    <rPh sb="15" eb="16">
      <t>コト</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</si>
  <si>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</si>
  <si>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実測値：</t>
    <rPh sb="0" eb="3">
      <t>ジッソクチ</t>
    </rPh>
    <phoneticPr fontId="20"/>
  </si>
  <si>
    <t>経過：</t>
    <rPh sb="0" eb="2">
      <t>ケイカ</t>
    </rPh>
    <phoneticPr fontId="20"/>
  </si>
  <si>
    <t>EC-5421SM-C-112</t>
    <phoneticPr fontId="20"/>
  </si>
  <si>
    <t>21311ACF/21310ACV</t>
    <phoneticPr fontId="20"/>
  </si>
  <si>
    <t>21311ACF/21310ACT</t>
    <phoneticPr fontId="20"/>
  </si>
  <si>
    <t>：</t>
    <phoneticPr fontId="20"/>
  </si>
  <si>
    <t>M型式</t>
    <rPh sb="1" eb="3">
      <t>カタシキ</t>
    </rPh>
    <phoneticPr fontId="20"/>
  </si>
  <si>
    <t>20229AAB</t>
    <phoneticPr fontId="20"/>
  </si>
  <si>
    <t>20229AAC</t>
    <phoneticPr fontId="20"/>
  </si>
  <si>
    <t>銘板</t>
    <rPh sb="0" eb="2">
      <t>メイバン</t>
    </rPh>
    <phoneticPr fontId="20"/>
  </si>
  <si>
    <t>ENNNUN-2289</t>
    <phoneticPr fontId="20"/>
  </si>
  <si>
    <t>巻上機下部ドレンプラグを取り外した状態での写真貼り付け</t>
    <rPh sb="0" eb="2">
      <t>マキアゲ</t>
    </rPh>
    <rPh sb="2" eb="3">
      <t>キ</t>
    </rPh>
    <rPh sb="3" eb="5">
      <t>カブ</t>
    </rPh>
    <rPh sb="12" eb="13">
      <t>ト</t>
    </rPh>
    <rPh sb="14" eb="15">
      <t>ハズ</t>
    </rPh>
    <rPh sb="17" eb="19">
      <t>ジョウタイ</t>
    </rPh>
    <rPh sb="21" eb="23">
      <t>シャシン</t>
    </rPh>
    <rPh sb="23" eb="24">
      <t>ハ</t>
    </rPh>
    <rPh sb="25" eb="26">
      <t>ツ</t>
    </rPh>
    <phoneticPr fontId="20"/>
  </si>
  <si>
    <t>ブレーキの銘板の写真貼り付け（右側）</t>
    <rPh sb="5" eb="7">
      <t>メイバン</t>
    </rPh>
    <rPh sb="8" eb="10">
      <t>シャシン</t>
    </rPh>
    <rPh sb="10" eb="11">
      <t>ハ</t>
    </rPh>
    <rPh sb="12" eb="13">
      <t>ツ</t>
    </rPh>
    <rPh sb="15" eb="17">
      <t>ミギガワ</t>
    </rPh>
    <phoneticPr fontId="20"/>
  </si>
  <si>
    <t>制御盤に取り付けられた銘板の物件毎に指定された速度からの停止距離が基準値を超えていること。又は停止距離の変化量が基準値の15% を超えていること。</t>
    <rPh sb="0" eb="3">
      <t>セイギョバン</t>
    </rPh>
    <rPh sb="4" eb="5">
      <t>ト</t>
    </rPh>
    <rPh sb="6" eb="7">
      <t>ツ</t>
    </rPh>
    <rPh sb="11" eb="13">
      <t>メイバン</t>
    </rPh>
    <rPh sb="14" eb="16">
      <t>ブッケン</t>
    </rPh>
    <rPh sb="16" eb="17">
      <t>マイ</t>
    </rPh>
    <rPh sb="18" eb="20">
      <t>シテイ</t>
    </rPh>
    <rPh sb="23" eb="25">
      <t>ソクド</t>
    </rPh>
    <rPh sb="28" eb="30">
      <t>テイシ</t>
    </rPh>
    <rPh sb="30" eb="32">
      <t>キョリ</t>
    </rPh>
    <rPh sb="33" eb="36">
      <t>キジュンチ</t>
    </rPh>
    <rPh sb="37" eb="38">
      <t>コ</t>
    </rPh>
    <rPh sb="45" eb="46">
      <t>マタ</t>
    </rPh>
    <rPh sb="47" eb="49">
      <t>テイシ</t>
    </rPh>
    <rPh sb="49" eb="51">
      <t>キョリ</t>
    </rPh>
    <rPh sb="52" eb="54">
      <t>ヘンカ</t>
    </rPh>
    <rPh sb="54" eb="55">
      <t>リョウ</t>
    </rPh>
    <rPh sb="56" eb="59">
      <t>キジュンチ</t>
    </rPh>
    <rPh sb="65" eb="66">
      <t>コ</t>
    </rPh>
    <phoneticPr fontId="20"/>
  </si>
  <si>
    <t>基準値:</t>
    <rPh sb="0" eb="3">
      <t>キジュンチ</t>
    </rPh>
    <phoneticPr fontId="20"/>
  </si>
  <si>
    <t>mm 未満であること｡</t>
    <rPh sb="3" eb="5">
      <t>ミマン</t>
    </rPh>
    <phoneticPr fontId="20"/>
  </si>
  <si>
    <t>制御盤に取り付けられた物件毎に指定された速度からの停止距離基準値の写真貼り付け</t>
    <rPh sb="0" eb="3">
      <t>セイギョバン</t>
    </rPh>
    <rPh sb="4" eb="5">
      <t>ト</t>
    </rPh>
    <rPh sb="6" eb="7">
      <t>ツ</t>
    </rPh>
    <rPh sb="11" eb="13">
      <t>ブッケン</t>
    </rPh>
    <rPh sb="13" eb="14">
      <t>マイ</t>
    </rPh>
    <rPh sb="15" eb="17">
      <t>シテイ</t>
    </rPh>
    <rPh sb="20" eb="22">
      <t>ソクド</t>
    </rPh>
    <rPh sb="25" eb="27">
      <t>テイシ</t>
    </rPh>
    <rPh sb="27" eb="29">
      <t>キョリ</t>
    </rPh>
    <rPh sb="29" eb="32">
      <t>キジュンチ</t>
    </rPh>
    <rPh sb="33" eb="35">
      <t>シャシン</t>
    </rPh>
    <rPh sb="35" eb="36">
      <t>ハ</t>
    </rPh>
    <rPh sb="37" eb="38">
      <t>ツ</t>
    </rPh>
    <phoneticPr fontId="20"/>
  </si>
  <si>
    <t>ブレーキの銘板の写真貼り付け（左側）</t>
    <rPh sb="15" eb="16">
      <t>ヒダリ</t>
    </rPh>
    <phoneticPr fontId="20"/>
  </si>
  <si>
    <t>±60</t>
    <phoneticPr fontId="20"/>
  </si>
  <si>
    <t>±60</t>
    <phoneticPr fontId="20"/>
  </si>
  <si>
    <t>目視及び触診により確認する｡</t>
    <rPh sb="0" eb="2">
      <t>モクシ</t>
    </rPh>
    <rPh sb="2" eb="3">
      <t>オヨ</t>
    </rPh>
    <rPh sb="4" eb="6">
      <t>ショクシン</t>
    </rPh>
    <rPh sb="9" eb="11">
      <t>カクニン</t>
    </rPh>
    <phoneticPr fontId="20"/>
  </si>
  <si>
    <t>令和</t>
    <rPh sb="0" eb="1">
      <t>レイ</t>
    </rPh>
    <rPh sb="1" eb="2">
      <t>ワ</t>
    </rPh>
    <phoneticPr fontId="20"/>
  </si>
  <si>
    <t>ENNNUN-2462</t>
    <phoneticPr fontId="20"/>
  </si>
  <si>
    <t>DBNVM-1A</t>
    <phoneticPr fontId="20"/>
  </si>
  <si>
    <t>20229AAA</t>
    <phoneticPr fontId="20"/>
  </si>
  <si>
    <t>ENNNUN-2463</t>
    <phoneticPr fontId="20"/>
  </si>
  <si>
    <t>DBNVM-2A</t>
    <phoneticPr fontId="20"/>
  </si>
  <si>
    <t>JAA26807CEZ164</t>
    <phoneticPr fontId="20"/>
  </si>
  <si>
    <t>S1,S2,UDX</t>
    <phoneticPr fontId="20"/>
  </si>
  <si>
    <t>20229AAA</t>
    <phoneticPr fontId="20"/>
  </si>
  <si>
    <t>～</t>
    <phoneticPr fontId="20"/>
  </si>
  <si>
    <t>要是正：隙間が3mm未満であること。（治工具1段目が入らないこと。）</t>
    <rPh sb="0" eb="1">
      <t>ヨウ</t>
    </rPh>
    <rPh sb="1" eb="3">
      <t>ゼセイ</t>
    </rPh>
    <rPh sb="4" eb="6">
      <t>スキマ</t>
    </rPh>
    <rPh sb="10" eb="12">
      <t>ミマン</t>
    </rPh>
    <rPh sb="19" eb="22">
      <t>ジコウグ</t>
    </rPh>
    <rPh sb="23" eb="25">
      <t>ダンメ</t>
    </rPh>
    <rPh sb="26" eb="27">
      <t>ハイ</t>
    </rPh>
    <phoneticPr fontId="20"/>
  </si>
  <si>
    <t>要是正：ﾊﾟｯﾄﾞ溝深さが０mm未満であること。（パッド溝が見れないこと。）</t>
    <rPh sb="0" eb="1">
      <t>ヨウ</t>
    </rPh>
    <rPh sb="1" eb="3">
      <t>ゼセイ</t>
    </rPh>
    <rPh sb="9" eb="10">
      <t>ミゾ</t>
    </rPh>
    <rPh sb="10" eb="11">
      <t>フカ</t>
    </rPh>
    <rPh sb="16" eb="18">
      <t>ミマン</t>
    </rPh>
    <rPh sb="28" eb="29">
      <t>ミゾ</t>
    </rPh>
    <rPh sb="30" eb="31">
      <t>ミ</t>
    </rPh>
    <phoneticPr fontId="20"/>
  </si>
  <si>
    <t>要重点点検：隙間が3.5mm未満であること。（治工具1段目が入るが2段目が入らないこと。）</t>
    <rPh sb="0" eb="1">
      <t>ヨウ</t>
    </rPh>
    <rPh sb="1" eb="3">
      <t>ジュウテン</t>
    </rPh>
    <rPh sb="3" eb="5">
      <t>テンケン</t>
    </rPh>
    <rPh sb="6" eb="8">
      <t>スキマ</t>
    </rPh>
    <rPh sb="14" eb="16">
      <t>ミマン</t>
    </rPh>
    <rPh sb="23" eb="26">
      <t>ジコウグ</t>
    </rPh>
    <rPh sb="27" eb="29">
      <t>ダンメ</t>
    </rPh>
    <rPh sb="30" eb="31">
      <t>ハイ</t>
    </rPh>
    <rPh sb="34" eb="36">
      <t>ダンメ</t>
    </rPh>
    <rPh sb="37" eb="38">
      <t>ハイ</t>
    </rPh>
    <phoneticPr fontId="20"/>
  </si>
  <si>
    <t>発行 :令和　3年　1月　6日Ver.5</t>
    <rPh sb="4" eb="5">
      <t>レイ</t>
    </rPh>
    <rPh sb="5" eb="6">
      <t>ワ</t>
    </rPh>
    <phoneticPr fontId="20"/>
  </si>
  <si>
    <t>基盤等に記載されたﾌﾟﾛｸﾞﾗﾑ型式が、大臣認定をうけたものと異なること。（目視）</t>
    <rPh sb="0" eb="2">
      <t>キバン</t>
    </rPh>
    <rPh sb="2" eb="3">
      <t>トウ</t>
    </rPh>
    <rPh sb="4" eb="6">
      <t>キサイ</t>
    </rPh>
    <rPh sb="16" eb="18">
      <t>カタシキ</t>
    </rPh>
    <rPh sb="20" eb="22">
      <t>ダイジン</t>
    </rPh>
    <rPh sb="22" eb="24">
      <t>ニンテイ</t>
    </rPh>
    <rPh sb="31" eb="32">
      <t>コト</t>
    </rPh>
    <rPh sb="38" eb="40">
      <t>モクシ</t>
    </rPh>
    <phoneticPr fontId="20"/>
  </si>
  <si>
    <t>基盤等に記載されたﾌﾟﾛｸﾞﾗﾑ型式が、大臣認定をうけたものと異なること。（保守ﾂｰﾙ）</t>
    <rPh sb="0" eb="2">
      <t>キバン</t>
    </rPh>
    <rPh sb="2" eb="3">
      <t>トウ</t>
    </rPh>
    <rPh sb="4" eb="6">
      <t>キサイ</t>
    </rPh>
    <rPh sb="16" eb="18">
      <t>カタシキ</t>
    </rPh>
    <rPh sb="20" eb="22">
      <t>ダイジン</t>
    </rPh>
    <rPh sb="22" eb="24">
      <t>ニンテイ</t>
    </rPh>
    <rPh sb="31" eb="32">
      <t>コト</t>
    </rPh>
    <rPh sb="38" eb="40">
      <t>ホシュ</t>
    </rPh>
    <phoneticPr fontId="20"/>
  </si>
  <si>
    <t>安全制御ﾌﾟﾛｸﾞﾗﾑの型式を確認する。(目視又は保守ﾂｰﾙ）</t>
    <rPh sb="0" eb="2">
      <t>アンゼン</t>
    </rPh>
    <rPh sb="2" eb="4">
      <t>セイギョ</t>
    </rPh>
    <rPh sb="12" eb="14">
      <t>カタシキ</t>
    </rPh>
    <rPh sb="15" eb="17">
      <t>カクニン</t>
    </rPh>
    <rPh sb="21" eb="23">
      <t>モクシ</t>
    </rPh>
    <rPh sb="23" eb="24">
      <t>マタ</t>
    </rPh>
    <rPh sb="25" eb="27">
      <t>ホシュ</t>
    </rPh>
    <phoneticPr fontId="20"/>
  </si>
  <si>
    <t>ｼｰﾙ部から油が流出していること。</t>
    <rPh sb="3" eb="4">
      <t>ブ</t>
    </rPh>
    <rPh sb="6" eb="7">
      <t>アブラ</t>
    </rPh>
    <rPh sb="8" eb="10">
      <t>リュウシュツ</t>
    </rPh>
    <phoneticPr fontId="20"/>
  </si>
  <si>
    <t>ﾌｪﾙﾄに油が付着していること。</t>
    <rPh sb="5" eb="6">
      <t>アブラ</t>
    </rPh>
    <rPh sb="7" eb="9">
      <t>フチャク</t>
    </rPh>
    <phoneticPr fontId="20"/>
  </si>
  <si>
    <t>ﾌｪﾙﾄを目視により確認する。</t>
    <rPh sb="5" eb="7">
      <t>モクシ</t>
    </rPh>
    <rPh sb="10" eb="12">
      <t>カクニン</t>
    </rPh>
    <phoneticPr fontId="20"/>
  </si>
  <si>
    <t>ﾌﾞﾚｰｷ</t>
    <phoneticPr fontId="20"/>
  </si>
  <si>
    <t>ﾊﾟｯﾄﾞの厚さの状況</t>
    <rPh sb="6" eb="7">
      <t>アツ</t>
    </rPh>
    <rPh sb="9" eb="11">
      <t>ジョウキョウ</t>
    </rPh>
    <phoneticPr fontId="20"/>
  </si>
  <si>
    <t>厚さ治工具によりﾊﾟｯﾄﾞの厚さを確認する。</t>
    <rPh sb="0" eb="1">
      <t>アツ</t>
    </rPh>
    <rPh sb="2" eb="5">
      <t>ジコウグ</t>
    </rPh>
    <rPh sb="14" eb="15">
      <t>アツ</t>
    </rPh>
    <rPh sb="17" eb="19">
      <t>カクニン</t>
    </rPh>
    <phoneticPr fontId="20"/>
  </si>
  <si>
    <t>片側ﾌﾞﾚｰｷによる無負荷上昇時のかご停止距離を測定し、前回の定期検査時からの変化量を確認する。</t>
    <rPh sb="0" eb="2">
      <t>カタガワ</t>
    </rPh>
    <rPh sb="10" eb="13">
      <t>ムフカ</t>
    </rPh>
    <rPh sb="13" eb="15">
      <t>ジョウショウ</t>
    </rPh>
    <rPh sb="15" eb="16">
      <t>ジ</t>
    </rPh>
    <rPh sb="19" eb="21">
      <t>テイシ</t>
    </rPh>
    <rPh sb="21" eb="23">
      <t>キョリ</t>
    </rPh>
    <rPh sb="24" eb="26">
      <t>ソクテイ</t>
    </rPh>
    <rPh sb="28" eb="30">
      <t>ゼンカイ</t>
    </rPh>
    <rPh sb="31" eb="33">
      <t>テイキ</t>
    </rPh>
    <rPh sb="33" eb="35">
      <t>ケンサ</t>
    </rPh>
    <rPh sb="35" eb="36">
      <t>ジ</t>
    </rPh>
    <rPh sb="39" eb="41">
      <t>ヘンカ</t>
    </rPh>
    <rPh sb="41" eb="42">
      <t>リョウ</t>
    </rPh>
    <rPh sb="43" eb="45">
      <t>カクニン</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</si>
  <si>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</si>
  <si>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t>ﾌﾞﾚｰｷﾊﾟｯﾄﾞの動作感知装置</t>
    <rPh sb="11" eb="13">
      <t>ドウサ</t>
    </rPh>
    <rPh sb="13" eb="15">
      <t>カンチ</t>
    </rPh>
    <rPh sb="15" eb="17">
      <t>ソウチ</t>
    </rPh>
    <phoneticPr fontId="20"/>
  </si>
  <si>
    <t>ﾌﾞﾚｰｷの開閉と接点信号が一致していないこと。</t>
    <rPh sb="6" eb="8">
      <t>カイヘイ</t>
    </rPh>
    <rPh sb="9" eb="11">
      <t>セッテン</t>
    </rPh>
    <rPh sb="11" eb="13">
      <t>シンゴウ</t>
    </rPh>
    <rPh sb="14" eb="16">
      <t>イッチ</t>
    </rPh>
    <phoneticPr fontId="20"/>
  </si>
  <si>
    <t>かご戸ｽｲｯﾁ</t>
    <rPh sb="2" eb="3">
      <t>ト</t>
    </rPh>
    <phoneticPr fontId="20"/>
  </si>
  <si>
    <t>ｽｲｯﾁ全閉位置からの距離</t>
    <rPh sb="4" eb="6">
      <t>ゼンペイ</t>
    </rPh>
    <rPh sb="6" eb="8">
      <t>イチ</t>
    </rPh>
    <rPh sb="11" eb="13">
      <t>キョリ</t>
    </rPh>
    <phoneticPr fontId="20"/>
  </si>
  <si>
    <t>（横開き）　ﾄﾞｱ全閉　2～ 6.5 mm</t>
    <rPh sb="1" eb="2">
      <t>ヨコ</t>
    </rPh>
    <rPh sb="2" eb="3">
      <t>ビラ</t>
    </rPh>
    <rPh sb="9" eb="11">
      <t>ゼンペイ</t>
    </rPh>
    <phoneticPr fontId="20"/>
  </si>
  <si>
    <t>ﾌﾞﾚｰｷ銘板（左）</t>
    <rPh sb="5" eb="7">
      <t>メイバン</t>
    </rPh>
    <rPh sb="8" eb="9">
      <t>ヒダリ</t>
    </rPh>
    <phoneticPr fontId="20"/>
  </si>
  <si>
    <t>　ﾌﾞﾚｰｷ銘板（右）</t>
    <rPh sb="6" eb="8">
      <t>メイバン</t>
    </rPh>
    <rPh sb="9" eb="10">
      <t>ミギ</t>
    </rPh>
    <phoneticPr fontId="20"/>
  </si>
  <si>
    <t>ｿﾌﾄVer.</t>
    <phoneticPr fontId="20"/>
  </si>
  <si>
    <t>型式</t>
    <phoneticPr fontId="20"/>
  </si>
  <si>
    <t>規定部品の形式</t>
  </si>
  <si>
    <t>通番</t>
    <rPh sb="0" eb="2">
      <t>ツウバン</t>
    </rPh>
    <phoneticPr fontId="29"/>
  </si>
  <si>
    <t>(2)</t>
  </si>
  <si>
    <t>(3)</t>
  </si>
  <si>
    <t>ソフトVer.</t>
    <phoneticPr fontId="20"/>
  </si>
  <si>
    <t>T3.5</t>
    <phoneticPr fontId="20"/>
  </si>
  <si>
    <t>T5.2</t>
    <phoneticPr fontId="20"/>
  </si>
  <si>
    <t>T6.8</t>
    <phoneticPr fontId="20"/>
  </si>
  <si>
    <t>パッド溝に0.5mmのピアノ線が入る。</t>
    <rPh sb="3" eb="4">
      <t>ミゾ</t>
    </rPh>
    <rPh sb="14" eb="15">
      <t>セン</t>
    </rPh>
    <rPh sb="16" eb="17">
      <t>ハイ</t>
    </rPh>
    <phoneticPr fontId="20"/>
  </si>
  <si>
    <t>パッド溝が見えるが0.5mmのピアノ線は入らない。</t>
    <rPh sb="3" eb="4">
      <t>ミゾ</t>
    </rPh>
    <rPh sb="5" eb="6">
      <t>ミ</t>
    </rPh>
    <rPh sb="18" eb="19">
      <t>セン</t>
    </rPh>
    <rPh sb="20" eb="21">
      <t>ハイ</t>
    </rPh>
    <phoneticPr fontId="20"/>
  </si>
  <si>
    <t>21311ACF/21310ACW</t>
    <phoneticPr fontId="20"/>
  </si>
  <si>
    <t>入力規制</t>
    <rPh sb="0" eb="2">
      <t>ニュウリョク</t>
    </rPh>
    <rPh sb="2" eb="4">
      <t>キセイ</t>
    </rPh>
    <phoneticPr fontId="20"/>
  </si>
  <si>
    <t>数式</t>
    <rPh sb="0" eb="2">
      <t>スウシキ</t>
    </rPh>
    <phoneticPr fontId="20"/>
  </si>
  <si>
    <t>■番号■</t>
    <rPh sb="1" eb="3">
      <t>バンゴウ</t>
    </rPh>
    <phoneticPr fontId="20"/>
  </si>
  <si>
    <t>検査項目</t>
    <phoneticPr fontId="20"/>
  </si>
  <si>
    <t>検査事項1</t>
    <phoneticPr fontId="20"/>
  </si>
  <si>
    <t>検査事項2</t>
  </si>
  <si>
    <t>検査事項3</t>
  </si>
  <si>
    <t>安全制御ﾌﾟﾛｸﾞﾗﾑ</t>
    <phoneticPr fontId="20"/>
  </si>
  <si>
    <t>型式</t>
  </si>
  <si>
    <t>なし</t>
    <phoneticPr fontId="20"/>
  </si>
  <si>
    <t>つま先保護板</t>
    <phoneticPr fontId="20"/>
  </si>
  <si>
    <t>取付けの状況</t>
    <phoneticPr fontId="20"/>
  </si>
  <si>
    <t>長さ</t>
    <phoneticPr fontId="20"/>
  </si>
  <si>
    <t>特定距離感知装置</t>
    <phoneticPr fontId="20"/>
  </si>
  <si>
    <t>動作確認</t>
    <phoneticPr fontId="20"/>
  </si>
  <si>
    <t>(4)</t>
  </si>
  <si>
    <t>部品</t>
    <phoneticPr fontId="20"/>
  </si>
  <si>
    <t>(5)</t>
  </si>
  <si>
    <t>(6)</t>
  </si>
  <si>
    <t>検査項目プルダウン(1)</t>
    <phoneticPr fontId="20"/>
  </si>
  <si>
    <t>検査項目プルダウン(2)</t>
  </si>
  <si>
    <t>検査項目プルダウン(3)</t>
  </si>
  <si>
    <t>検査項目プルダウン(4)</t>
  </si>
  <si>
    <t>検査項目プルダウン(5)</t>
  </si>
  <si>
    <t>(7)</t>
  </si>
  <si>
    <t>(8)</t>
  </si>
  <si>
    <t>制御盤  型式</t>
    <phoneticPr fontId="20"/>
  </si>
  <si>
    <t>巻上機</t>
  </si>
  <si>
    <t>ﾌﾞﾚｰｷﾊﾟｯﾄﾞの動作感知装置</t>
    <phoneticPr fontId="20"/>
  </si>
  <si>
    <t>電磁接触器の経年</t>
    <phoneticPr fontId="20"/>
  </si>
  <si>
    <t>劣化の状況</t>
    <phoneticPr fontId="20"/>
  </si>
  <si>
    <t>しゅう動面の油の付着の状況</t>
    <phoneticPr fontId="20"/>
  </si>
  <si>
    <t>油の流出状況</t>
    <phoneticPr fontId="20"/>
  </si>
  <si>
    <t>制動力の状況</t>
    <phoneticPr fontId="20"/>
  </si>
  <si>
    <t>ﾊﾟｯﾄﾞの厚さの状況</t>
    <phoneticPr fontId="20"/>
  </si>
  <si>
    <t>作動の状況</t>
    <phoneticPr fontId="20"/>
  </si>
  <si>
    <t>寿命</t>
    <phoneticPr fontId="20"/>
  </si>
  <si>
    <t>(9)</t>
  </si>
  <si>
    <t>かご戸ｽｲｯﾁ</t>
  </si>
  <si>
    <t>スイッチ全閉位置からの距離</t>
    <phoneticPr fontId="20"/>
  </si>
  <si>
    <t>上記(1)～(9)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32" eb="34">
      <t>ベッキ</t>
    </rPh>
    <rPh sb="34" eb="35">
      <t>ダイ</t>
    </rPh>
    <rPh sb="35" eb="37">
      <t>イチゴウ</t>
    </rPh>
    <rPh sb="57" eb="59">
      <t>ケンサ</t>
    </rPh>
    <rPh sb="59" eb="61">
      <t>ケッカ</t>
    </rPh>
    <rPh sb="63" eb="64">
      <t>ヨウ</t>
    </rPh>
    <rPh sb="64" eb="66">
      <t>ゼセイ</t>
    </rPh>
    <rPh sb="67" eb="68">
      <t>マタ</t>
    </rPh>
    <rPh sb="70" eb="71">
      <t>ヨウ</t>
    </rPh>
    <rPh sb="71" eb="73">
      <t>ジュウテン</t>
    </rPh>
    <rPh sb="73" eb="75">
      <t>テンケン</t>
    </rPh>
    <rPh sb="77" eb="79">
      <t>ハンテイ</t>
    </rPh>
    <rPh sb="82" eb="84">
      <t>バアイ</t>
    </rPh>
    <rPh sb="86" eb="88">
      <t>ベッキ</t>
    </rPh>
    <rPh sb="88" eb="89">
      <t>ダイ</t>
    </rPh>
    <rPh sb="89" eb="91">
      <t>イチゴウ</t>
    </rPh>
    <rPh sb="97" eb="98">
      <t>ト</t>
    </rPh>
    <rPh sb="98" eb="99">
      <t>カイ</t>
    </rPh>
    <rPh sb="99" eb="101">
      <t>ソウコウ</t>
    </rPh>
    <rPh sb="101" eb="103">
      <t>ホゴ</t>
    </rPh>
    <rPh sb="103" eb="105">
      <t>ソウチ</t>
    </rPh>
    <rPh sb="107" eb="109">
      <t>ケンサ</t>
    </rPh>
    <rPh sb="109" eb="111">
      <t>ケッカ</t>
    </rPh>
    <rPh sb="113" eb="114">
      <t>ヨウ</t>
    </rPh>
    <rPh sb="114" eb="116">
      <t>ゼセイ</t>
    </rPh>
    <rPh sb="117" eb="118">
      <t>マタ</t>
    </rPh>
    <rPh sb="120" eb="121">
      <t>ヨウ</t>
    </rPh>
    <rPh sb="121" eb="123">
      <t>ジュウテン</t>
    </rPh>
    <rPh sb="123" eb="125">
      <t>テンケン</t>
    </rPh>
    <rPh sb="127" eb="129">
      <t>ハンテイ</t>
    </rPh>
    <phoneticPr fontId="20"/>
  </si>
  <si>
    <t>21311ACF/21310ACW型(DBNVM-1,2,1A,2A)、
21311ACF/21310ACT型(DBNVM-1,2,3,1A,2A)、
21311ACF/21310ACV型 (DBNVM-3)</t>
    <rPh sb="17" eb="18">
      <t>カタ</t>
    </rPh>
    <rPh sb="54" eb="55">
      <t>カタ</t>
    </rPh>
    <rPh sb="93" eb="94">
      <t>カタ</t>
    </rPh>
    <phoneticPr fontId="20"/>
  </si>
  <si>
    <t>規定値以内の位置で動作しないこと。　　　　　　　　　　</t>
    <rPh sb="0" eb="2">
      <t>キテイ</t>
    </rPh>
    <rPh sb="2" eb="3">
      <t>チ</t>
    </rPh>
    <rPh sb="3" eb="5">
      <t>イナイ</t>
    </rPh>
    <rPh sb="6" eb="8">
      <t>イチ</t>
    </rPh>
    <rPh sb="9" eb="11">
      <t>ドウサ</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</si>
</sst>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1"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6"/>
      <name val="ＭＳ Ｐゴシック"/>
      <family val="3"/>
      <charset val="128"/>
      <scheme val="minor"/>
    </font>
    <font>
      <sz val="11"/>
      <color theme="1"/>
      <name val="ＭＳ Ｐゴシック"/>
      <family val="2"/>
      <scheme val="minor"/>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9" tint="0.79998168889431442"/>
        <bgColor indexed="64"/>
      </patternFill>
    </fill>
  </fills>
  <borders count="1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hair">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bottom style="thin">
        <color indexed="64"/>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hair">
        <color indexed="64"/>
      </right>
      <top/>
      <bottom/>
      <diagonal/>
    </border>
    <border>
      <left style="hair">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hair">
        <color indexed="64"/>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medium">
        <color indexed="64"/>
      </bottom>
      <diagonal/>
    </border>
    <border>
      <left style="thin">
        <color theme="1"/>
      </left>
      <right/>
      <top/>
      <bottom/>
      <diagonal/>
    </border>
    <border>
      <left style="thin">
        <color theme="1"/>
      </left>
      <right/>
      <top/>
      <bottom style="hair">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indexed="64"/>
      </left>
      <right/>
      <top/>
      <bottom style="hair">
        <color theme="1"/>
      </bottom>
      <diagonal/>
    </border>
    <border>
      <left/>
      <right/>
      <top/>
      <bottom style="hair">
        <color theme="1"/>
      </bottom>
      <diagonal/>
    </border>
    <border>
      <left/>
      <right style="thin">
        <color indexed="64"/>
      </right>
      <top/>
      <bottom style="hair">
        <color theme="1"/>
      </bottom>
      <diagonal/>
    </border>
    <border>
      <left style="thin">
        <color indexed="64"/>
      </left>
      <right/>
      <top style="hair">
        <color theme="1"/>
      </top>
      <bottom style="hair">
        <color indexed="64"/>
      </bottom>
      <diagonal/>
    </border>
    <border>
      <left/>
      <right/>
      <top style="hair">
        <color theme="1"/>
      </top>
      <bottom style="hair">
        <color indexed="64"/>
      </bottom>
      <diagonal/>
    </border>
    <border>
      <left/>
      <right style="thin">
        <color indexed="64"/>
      </right>
      <top style="hair">
        <color theme="1"/>
      </top>
      <bottom style="hair">
        <color indexed="64"/>
      </bottom>
      <diagonal/>
    </border>
    <border>
      <left style="thin">
        <color theme="1"/>
      </left>
      <right/>
      <top style="hair">
        <color indexed="64"/>
      </top>
      <bottom/>
      <diagonal/>
    </border>
    <border>
      <left style="thin">
        <color indexed="64"/>
      </left>
      <right/>
      <top style="hair">
        <color theme="1"/>
      </top>
      <bottom/>
      <diagonal/>
    </border>
    <border>
      <left/>
      <right/>
      <top style="hair">
        <color theme="1"/>
      </top>
      <bottom/>
      <diagonal/>
    </border>
    <border>
      <left/>
      <right style="thin">
        <color indexed="64"/>
      </right>
      <top style="hair">
        <color theme="1"/>
      </top>
      <bottom/>
      <diagonal/>
    </border>
    <border>
      <left/>
      <right/>
      <top/>
      <bottom style="thin">
        <color theme="1"/>
      </bottom>
      <diagonal/>
    </border>
    <border>
      <left/>
      <right/>
      <top style="thin">
        <color theme="1"/>
      </top>
      <bottom/>
      <diagonal/>
    </border>
    <border>
      <left style="medium">
        <color indexed="64"/>
      </left>
      <right style="hair">
        <color theme="1"/>
      </right>
      <top style="medium">
        <color indexed="64"/>
      </top>
      <bottom style="hair">
        <color theme="1"/>
      </bottom>
      <diagonal/>
    </border>
    <border>
      <left style="hair">
        <color theme="1"/>
      </left>
      <right style="hair">
        <color theme="1"/>
      </right>
      <top style="medium">
        <color indexed="64"/>
      </top>
      <bottom style="hair">
        <color theme="1"/>
      </bottom>
      <diagonal/>
    </border>
    <border>
      <left style="hair">
        <color theme="1"/>
      </left>
      <right style="medium">
        <color indexed="64"/>
      </right>
      <top style="medium">
        <color indexed="64"/>
      </top>
      <bottom style="hair">
        <color theme="1"/>
      </bottom>
      <diagonal/>
    </border>
    <border>
      <left style="medium">
        <color indexed="64"/>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medium">
        <color indexed="64"/>
      </right>
      <top style="hair">
        <color theme="1"/>
      </top>
      <bottom style="hair">
        <color theme="1"/>
      </bottom>
      <diagonal/>
    </border>
    <border>
      <left style="medium">
        <color indexed="64"/>
      </left>
      <right style="hair">
        <color theme="1"/>
      </right>
      <top style="hair">
        <color theme="1"/>
      </top>
      <bottom style="medium">
        <color indexed="64"/>
      </bottom>
      <diagonal/>
    </border>
    <border>
      <left style="hair">
        <color theme="1"/>
      </left>
      <right style="hair">
        <color theme="1"/>
      </right>
      <top style="hair">
        <color theme="1"/>
      </top>
      <bottom style="medium">
        <color indexed="64"/>
      </bottom>
      <diagonal/>
    </border>
    <border>
      <left style="hair">
        <color theme="1"/>
      </left>
      <right style="medium">
        <color indexed="64"/>
      </right>
      <top style="hair">
        <color theme="1"/>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bottom style="hair">
        <color theme="1"/>
      </bottom>
      <diagonal/>
    </border>
    <border>
      <left style="hair">
        <color indexed="64"/>
      </left>
      <right style="hair">
        <color indexed="64"/>
      </right>
      <top/>
      <bottom style="hair">
        <color theme="1"/>
      </bottom>
      <diagonal/>
    </border>
    <border>
      <left style="hair">
        <color indexed="64"/>
      </left>
      <right style="medium">
        <color indexed="64"/>
      </right>
      <top/>
      <bottom style="hair">
        <color theme="1"/>
      </bottom>
      <diagonal/>
    </border>
    <border>
      <left style="hair">
        <color indexed="64"/>
      </left>
      <right style="hair">
        <color indexed="64"/>
      </right>
      <top style="hair">
        <color theme="1"/>
      </top>
      <bottom/>
      <diagonal/>
    </border>
    <border>
      <left style="hair">
        <color indexed="64"/>
      </left>
      <right style="medium">
        <color indexed="64"/>
      </right>
      <top style="hair">
        <color theme="1"/>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0" fillId="0" borderId="0"/>
    <xf numFmtId="0" fontId="30" fillId="0" borderId="0"/>
  </cellStyleXfs>
  <cellXfs count="578">
    <xf numFmtId="0" fontId="0" fillId="0" borderId="0" xfId="0">
      <alignment vertical="center"/>
    </xf>
    <xf numFmtId="0" fontId="1" fillId="0" borderId="0" xfId="0" applyFont="1">
      <alignment vertical="center"/>
    </xf>
    <xf numFmtId="0" fontId="21" fillId="0" borderId="0" xfId="0" applyFont="1" applyBorder="1" applyAlignment="1">
      <alignment vertical="center"/>
    </xf>
    <xf numFmtId="0" fontId="1" fillId="0" borderId="0" xfId="0" applyFont="1" applyAlignment="1">
      <alignment vertical="center"/>
    </xf>
    <xf numFmtId="0" fontId="21" fillId="0" borderId="0" xfId="0" applyFont="1" applyBorder="1">
      <alignment vertical="center"/>
    </xf>
    <xf numFmtId="0" fontId="0" fillId="0" borderId="0" xfId="0" applyFont="1">
      <alignment vertical="center"/>
    </xf>
    <xf numFmtId="0" fontId="0" fillId="0" borderId="0" xfId="0" applyFont="1" applyBorder="1">
      <alignment vertical="center"/>
    </xf>
    <xf numFmtId="0" fontId="21" fillId="0" borderId="0" xfId="0" applyFont="1" applyBorder="1" applyAlignment="1" applyProtection="1">
      <alignment horizontal="center" vertical="center"/>
      <protection locked="0"/>
    </xf>
    <xf numFmtId="0" fontId="22" fillId="0" borderId="0" xfId="0" applyFont="1">
      <alignment vertical="center"/>
    </xf>
    <xf numFmtId="0" fontId="22" fillId="0" borderId="0" xfId="0" applyFont="1" applyBorder="1" applyAlignment="1">
      <alignment vertical="center"/>
    </xf>
    <xf numFmtId="3" fontId="22" fillId="0" borderId="0" xfId="0" applyNumberFormat="1" applyFont="1">
      <alignment vertical="center"/>
    </xf>
    <xf numFmtId="0" fontId="22" fillId="0" borderId="14" xfId="0" applyFont="1" applyBorder="1">
      <alignment vertical="center"/>
    </xf>
    <xf numFmtId="3" fontId="22" fillId="0" borderId="14" xfId="0" applyNumberFormat="1" applyFont="1" applyBorder="1">
      <alignment vertical="center"/>
    </xf>
    <xf numFmtId="0" fontId="22" fillId="0" borderId="14" xfId="0" applyFont="1" applyFill="1" applyBorder="1">
      <alignment vertical="center"/>
    </xf>
    <xf numFmtId="0" fontId="22" fillId="0" borderId="14" xfId="0" applyFont="1" applyBorder="1" applyAlignment="1">
      <alignment vertical="center"/>
    </xf>
    <xf numFmtId="0" fontId="22" fillId="0" borderId="14" xfId="0" applyFont="1" applyFill="1" applyBorder="1" applyAlignment="1">
      <alignment vertical="center"/>
    </xf>
    <xf numFmtId="0" fontId="22" fillId="0" borderId="0" xfId="0" applyFont="1" applyFill="1" applyBorder="1">
      <alignment vertical="center"/>
    </xf>
    <xf numFmtId="0" fontId="22" fillId="0" borderId="0" xfId="0" applyFont="1" applyBorder="1">
      <alignment vertical="center"/>
    </xf>
    <xf numFmtId="0" fontId="22" fillId="0" borderId="80" xfId="0" applyFont="1" applyBorder="1">
      <alignment vertical="center"/>
    </xf>
    <xf numFmtId="0" fontId="22" fillId="0" borderId="81" xfId="0" applyFont="1" applyBorder="1">
      <alignment vertical="center"/>
    </xf>
    <xf numFmtId="3" fontId="22" fillId="0" borderId="0" xfId="0" applyNumberFormat="1" applyFont="1" applyBorder="1">
      <alignment vertical="center"/>
    </xf>
    <xf numFmtId="0" fontId="22" fillId="0" borderId="0" xfId="0" applyFont="1" applyAlignment="1">
      <alignment vertical="center"/>
    </xf>
    <xf numFmtId="0" fontId="22" fillId="0" borderId="15" xfId="0" applyFont="1" applyBorder="1">
      <alignment vertical="center"/>
    </xf>
    <xf numFmtId="176" fontId="22" fillId="0" borderId="15" xfId="0" applyNumberFormat="1" applyFont="1" applyBorder="1">
      <alignment vertical="center"/>
    </xf>
    <xf numFmtId="0" fontId="20" fillId="24" borderId="0" xfId="0" applyFont="1" applyFill="1">
      <alignment vertical="center"/>
    </xf>
    <xf numFmtId="0" fontId="20" fillId="25" borderId="0" xfId="0" applyFont="1" applyFill="1">
      <alignment vertical="center"/>
    </xf>
    <xf numFmtId="0" fontId="22" fillId="25" borderId="14" xfId="0" applyFont="1" applyFill="1" applyBorder="1">
      <alignment vertical="center"/>
    </xf>
    <xf numFmtId="0" fontId="22" fillId="26" borderId="14" xfId="0" applyFont="1" applyFill="1" applyBorder="1">
      <alignment vertical="center"/>
    </xf>
    <xf numFmtId="0" fontId="22" fillId="26" borderId="15" xfId="0" applyFont="1" applyFill="1" applyBorder="1">
      <alignment vertical="center"/>
    </xf>
    <xf numFmtId="0" fontId="22" fillId="27" borderId="14" xfId="0" applyFont="1" applyFill="1" applyBorder="1">
      <alignment vertical="center"/>
    </xf>
    <xf numFmtId="0" fontId="22" fillId="27" borderId="15" xfId="0" applyFont="1" applyFill="1" applyBorder="1">
      <alignment vertical="center"/>
    </xf>
    <xf numFmtId="0" fontId="22" fillId="27" borderId="16" xfId="0" applyFont="1" applyFill="1" applyBorder="1">
      <alignment vertical="center"/>
    </xf>
    <xf numFmtId="0" fontId="22" fillId="27" borderId="20" xfId="0" applyFont="1" applyFill="1" applyBorder="1">
      <alignment vertical="center"/>
    </xf>
    <xf numFmtId="176" fontId="22" fillId="27" borderId="14" xfId="0" applyNumberFormat="1" applyFont="1" applyFill="1" applyBorder="1">
      <alignment vertical="center"/>
    </xf>
    <xf numFmtId="176" fontId="22" fillId="27" borderId="15" xfId="0" applyNumberFormat="1" applyFont="1" applyFill="1" applyBorder="1">
      <alignment vertical="center"/>
    </xf>
    <xf numFmtId="0" fontId="22" fillId="27" borderId="14" xfId="0" applyFont="1" applyFill="1" applyBorder="1" applyAlignment="1">
      <alignment vertical="center"/>
    </xf>
    <xf numFmtId="0" fontId="20" fillId="0" borderId="14" xfId="0" applyFont="1" applyBorder="1">
      <alignment vertical="center"/>
    </xf>
    <xf numFmtId="0" fontId="20" fillId="0" borderId="0" xfId="0" applyFont="1">
      <alignment vertical="center"/>
    </xf>
    <xf numFmtId="0" fontId="20" fillId="25" borderId="14" xfId="0" applyFont="1" applyFill="1" applyBorder="1">
      <alignment vertical="center"/>
    </xf>
    <xf numFmtId="0" fontId="20" fillId="0" borderId="74" xfId="0" applyFont="1" applyBorder="1">
      <alignment vertical="center"/>
    </xf>
    <xf numFmtId="49" fontId="20" fillId="0" borderId="74" xfId="0" applyNumberFormat="1" applyFont="1" applyBorder="1">
      <alignment vertical="center"/>
    </xf>
    <xf numFmtId="0" fontId="1" fillId="0" borderId="0" xfId="0" applyFont="1" applyProtection="1">
      <alignment vertical="center"/>
      <protection hidden="1"/>
    </xf>
    <xf numFmtId="0" fontId="1" fillId="0" borderId="0" xfId="0" applyFont="1" applyFill="1" applyProtection="1">
      <alignment vertical="center"/>
      <protection hidden="1"/>
    </xf>
    <xf numFmtId="0" fontId="25" fillId="0" borderId="0" xfId="0"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 fillId="0" borderId="0" xfId="0" applyFont="1" applyFill="1" applyBorder="1" applyProtection="1">
      <alignment vertical="center"/>
      <protection hidden="1"/>
    </xf>
    <xf numFmtId="0" fontId="27" fillId="0" borderId="0" xfId="0" applyFont="1" applyFill="1" applyBorder="1" applyAlignment="1" applyProtection="1">
      <alignment vertical="center"/>
      <protection hidden="1"/>
    </xf>
    <xf numFmtId="0" fontId="1" fillId="0" borderId="0" xfId="0" applyFont="1" applyFill="1" applyAlignment="1" applyProtection="1">
      <alignment vertical="center"/>
      <protection hidden="1"/>
    </xf>
    <xf numFmtId="0" fontId="21" fillId="0" borderId="0" xfId="0" applyFont="1" applyFill="1" applyBorder="1" applyAlignment="1" applyProtection="1">
      <protection hidden="1"/>
    </xf>
    <xf numFmtId="0" fontId="0" fillId="0" borderId="0" xfId="0" applyFill="1" applyBorder="1" applyAlignment="1" applyProtection="1">
      <alignment vertical="center"/>
      <protection hidden="1"/>
    </xf>
    <xf numFmtId="0" fontId="1" fillId="0" borderId="0" xfId="0" applyFont="1" applyFill="1" applyBorder="1" applyAlignment="1" applyProtection="1">
      <protection hidden="1"/>
    </xf>
    <xf numFmtId="0" fontId="21" fillId="0" borderId="0" xfId="0" applyFont="1" applyFill="1" applyBorder="1" applyAlignment="1" applyProtection="1">
      <alignment horizontal="right" vertical="center"/>
      <protection hidden="1"/>
    </xf>
    <xf numFmtId="0" fontId="21" fillId="0" borderId="0" xfId="0" applyFont="1" applyFill="1" applyBorder="1" applyAlignment="1" applyProtection="1">
      <alignment vertical="center"/>
      <protection hidden="1"/>
    </xf>
    <xf numFmtId="0" fontId="1" fillId="0" borderId="27" xfId="0" applyFont="1" applyFill="1" applyBorder="1" applyProtection="1">
      <alignment vertical="center"/>
      <protection hidden="1"/>
    </xf>
    <xf numFmtId="0" fontId="21" fillId="0" borderId="77"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hidden="1"/>
    </xf>
    <xf numFmtId="0" fontId="1" fillId="0" borderId="0" xfId="0" applyFont="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1" fillId="0" borderId="22" xfId="0" applyFont="1" applyFill="1" applyBorder="1" applyProtection="1">
      <alignment vertical="center"/>
      <protection hidden="1"/>
    </xf>
    <xf numFmtId="0" fontId="21" fillId="0" borderId="22" xfId="0" applyFont="1" applyFill="1" applyBorder="1" applyAlignment="1" applyProtection="1">
      <alignment vertical="center"/>
      <protection hidden="1"/>
    </xf>
    <xf numFmtId="0" fontId="21" fillId="0" borderId="23" xfId="0" applyFont="1" applyFill="1" applyBorder="1" applyAlignment="1" applyProtection="1">
      <alignment vertical="center"/>
      <protection hidden="1"/>
    </xf>
    <xf numFmtId="0" fontId="1" fillId="0" borderId="10"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1" fillId="0" borderId="11" xfId="0" applyFont="1" applyFill="1" applyBorder="1" applyAlignment="1" applyProtection="1">
      <alignment horizontal="center" vertical="center"/>
      <protection hidden="1"/>
    </xf>
    <xf numFmtId="0" fontId="21" fillId="0" borderId="0" xfId="0" applyFont="1" applyFill="1" applyBorder="1" applyAlignment="1" applyProtection="1">
      <alignment horizontal="left" vertical="center"/>
      <protection hidden="1"/>
    </xf>
    <xf numFmtId="0" fontId="1" fillId="0" borderId="10" xfId="0" applyFont="1" applyFill="1" applyBorder="1" applyAlignment="1" applyProtection="1">
      <alignment vertical="center"/>
      <protection hidden="1"/>
    </xf>
    <xf numFmtId="0" fontId="1" fillId="0" borderId="11" xfId="0" applyFont="1" applyFill="1" applyBorder="1" applyAlignment="1" applyProtection="1">
      <alignment vertical="center"/>
      <protection hidden="1"/>
    </xf>
    <xf numFmtId="0" fontId="1" fillId="0" borderId="24" xfId="0" applyFont="1" applyFill="1" applyBorder="1" applyAlignment="1" applyProtection="1">
      <alignment vertical="center"/>
      <protection hidden="1"/>
    </xf>
    <xf numFmtId="0" fontId="1" fillId="0" borderId="13" xfId="0" applyFont="1" applyFill="1" applyBorder="1" applyProtection="1">
      <alignment vertical="center"/>
      <protection hidden="1"/>
    </xf>
    <xf numFmtId="0" fontId="28" fillId="0" borderId="13"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1" fillId="0" borderId="13" xfId="0" applyFont="1" applyFill="1" applyBorder="1" applyAlignment="1" applyProtection="1">
      <alignment vertical="center"/>
      <protection hidden="1"/>
    </xf>
    <xf numFmtId="0" fontId="1" fillId="0" borderId="25" xfId="0" applyFont="1" applyFill="1" applyBorder="1" applyAlignment="1" applyProtection="1">
      <alignment vertical="center"/>
      <protection hidden="1"/>
    </xf>
    <xf numFmtId="0" fontId="21" fillId="0" borderId="20" xfId="0" applyFont="1" applyFill="1" applyBorder="1" applyAlignment="1" applyProtection="1">
      <alignment vertical="center"/>
      <protection hidden="1"/>
    </xf>
    <xf numFmtId="0" fontId="21" fillId="0" borderId="18" xfId="0" applyFont="1" applyFill="1" applyBorder="1" applyAlignment="1" applyProtection="1">
      <alignment vertical="center"/>
      <protection hidden="1"/>
    </xf>
    <xf numFmtId="0" fontId="21" fillId="0" borderId="21" xfId="0" applyFont="1" applyFill="1" applyBorder="1" applyAlignment="1" applyProtection="1">
      <alignment vertical="center"/>
      <protection hidden="1"/>
    </xf>
    <xf numFmtId="0" fontId="21" fillId="0" borderId="17" xfId="0" applyFont="1" applyFill="1" applyBorder="1" applyAlignment="1" applyProtection="1">
      <alignment vertical="center"/>
      <protection hidden="1"/>
    </xf>
    <xf numFmtId="0" fontId="21" fillId="0" borderId="12" xfId="0" applyFont="1" applyFill="1" applyBorder="1" applyAlignment="1" applyProtection="1">
      <alignment vertical="center"/>
      <protection hidden="1"/>
    </xf>
    <xf numFmtId="0" fontId="21" fillId="0" borderId="19" xfId="0" applyFont="1" applyFill="1" applyBorder="1" applyAlignment="1" applyProtection="1">
      <alignment vertical="center"/>
      <protection hidden="1"/>
    </xf>
    <xf numFmtId="0" fontId="1" fillId="0" borderId="12" xfId="0" applyFont="1" applyFill="1" applyBorder="1" applyAlignment="1" applyProtection="1">
      <alignment vertical="center"/>
      <protection hidden="1"/>
    </xf>
    <xf numFmtId="0" fontId="1" fillId="0" borderId="19" xfId="0" applyFont="1" applyFill="1" applyBorder="1" applyAlignment="1" applyProtection="1">
      <alignment vertical="center"/>
      <protection hidden="1"/>
    </xf>
    <xf numFmtId="0" fontId="1" fillId="0" borderId="10" xfId="0" applyFont="1" applyFill="1" applyBorder="1" applyProtection="1">
      <alignment vertical="center"/>
      <protection hidden="1"/>
    </xf>
    <xf numFmtId="0" fontId="0" fillId="0" borderId="0" xfId="0" applyFill="1" applyBorder="1" applyAlignment="1" applyProtection="1">
      <alignment horizontal="center" vertical="center"/>
      <protection hidden="1"/>
    </xf>
    <xf numFmtId="0" fontId="23" fillId="0" borderId="11" xfId="0" applyFont="1"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1" fillId="0" borderId="18" xfId="0" applyFont="1" applyFill="1" applyBorder="1" applyAlignment="1" applyProtection="1">
      <alignment horizontal="center" vertical="center"/>
      <protection hidden="1"/>
    </xf>
    <xf numFmtId="0" fontId="1" fillId="0" borderId="21" xfId="0" applyFont="1" applyFill="1" applyBorder="1" applyAlignment="1" applyProtection="1">
      <alignment horizontal="center" vertical="center"/>
      <protection hidden="1"/>
    </xf>
    <xf numFmtId="0" fontId="1" fillId="0" borderId="20" xfId="0" applyFont="1" applyFill="1" applyBorder="1" applyAlignment="1" applyProtection="1">
      <alignment vertical="center"/>
      <protection hidden="1"/>
    </xf>
    <xf numFmtId="0" fontId="1" fillId="0" borderId="18" xfId="0" applyFont="1" applyFill="1" applyBorder="1" applyAlignment="1" applyProtection="1">
      <alignment vertical="center"/>
      <protection hidden="1"/>
    </xf>
    <xf numFmtId="0" fontId="1" fillId="0" borderId="21" xfId="0" applyFont="1" applyFill="1" applyBorder="1" applyAlignment="1" applyProtection="1">
      <alignment vertical="center"/>
      <protection hidden="1"/>
    </xf>
    <xf numFmtId="0" fontId="1" fillId="0" borderId="17" xfId="0" applyFont="1" applyFill="1" applyBorder="1" applyAlignment="1" applyProtection="1">
      <alignment vertical="center"/>
      <protection hidden="1"/>
    </xf>
    <xf numFmtId="0" fontId="21" fillId="0" borderId="12" xfId="0" applyFont="1" applyFill="1" applyBorder="1" applyAlignment="1" applyProtection="1">
      <protection hidden="1"/>
    </xf>
    <xf numFmtId="0" fontId="1" fillId="0" borderId="12" xfId="0" applyFont="1" applyFill="1" applyBorder="1" applyProtection="1">
      <alignment vertical="center"/>
      <protection hidden="1"/>
    </xf>
    <xf numFmtId="0" fontId="22" fillId="0" borderId="12" xfId="0" applyFont="1" applyFill="1" applyBorder="1" applyAlignment="1" applyProtection="1">
      <protection hidden="1"/>
    </xf>
    <xf numFmtId="0" fontId="21" fillId="0" borderId="11"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center"/>
      <protection hidden="1"/>
    </xf>
    <xf numFmtId="0" fontId="21" fillId="0" borderId="13" xfId="0" applyFont="1" applyFill="1" applyBorder="1" applyAlignment="1" applyProtection="1">
      <alignment horizontal="center"/>
      <protection hidden="1"/>
    </xf>
    <xf numFmtId="0" fontId="22" fillId="0" borderId="13" xfId="0" applyFont="1" applyFill="1" applyBorder="1" applyAlignment="1" applyProtection="1">
      <alignment horizontal="center"/>
      <protection hidden="1"/>
    </xf>
    <xf numFmtId="0" fontId="21" fillId="0" borderId="18" xfId="0" applyFont="1" applyFill="1" applyBorder="1" applyAlignment="1" applyProtection="1">
      <protection hidden="1"/>
    </xf>
    <xf numFmtId="0" fontId="22" fillId="0" borderId="18" xfId="0" applyFont="1" applyFill="1" applyBorder="1" applyAlignment="1" applyProtection="1">
      <protection hidden="1"/>
    </xf>
    <xf numFmtId="0" fontId="21" fillId="0" borderId="26" xfId="0" applyFont="1" applyFill="1" applyBorder="1" applyAlignment="1" applyProtection="1">
      <alignment vertical="center"/>
      <protection hidden="1"/>
    </xf>
    <xf numFmtId="0" fontId="21" fillId="0" borderId="1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24" xfId="0" applyFont="1" applyFill="1" applyBorder="1" applyAlignment="1" applyProtection="1">
      <alignment vertical="center" wrapText="1"/>
      <protection hidden="1"/>
    </xf>
    <xf numFmtId="0" fontId="21" fillId="0" borderId="25" xfId="0" applyFont="1" applyFill="1" applyBorder="1" applyAlignment="1" applyProtection="1">
      <alignment vertical="center" wrapText="1"/>
      <protection hidden="1"/>
    </xf>
    <xf numFmtId="0" fontId="21" fillId="0" borderId="24" xfId="0" applyFont="1" applyFill="1" applyBorder="1" applyAlignment="1" applyProtection="1">
      <alignment vertical="center"/>
      <protection hidden="1"/>
    </xf>
    <xf numFmtId="0" fontId="21" fillId="0" borderId="25" xfId="0" applyFont="1" applyFill="1" applyBorder="1" applyAlignment="1" applyProtection="1">
      <alignment vertical="center"/>
      <protection hidden="1"/>
    </xf>
    <xf numFmtId="0" fontId="21" fillId="0" borderId="26" xfId="0" applyFont="1" applyFill="1" applyBorder="1" applyAlignment="1" applyProtection="1">
      <alignment vertical="top"/>
      <protection hidden="1"/>
    </xf>
    <xf numFmtId="0" fontId="21" fillId="0" borderId="22" xfId="0" applyFont="1" applyFill="1" applyBorder="1" applyAlignment="1" applyProtection="1">
      <alignment vertical="top"/>
      <protection hidden="1"/>
    </xf>
    <xf numFmtId="0" fontId="21" fillId="0" borderId="23" xfId="0" applyFont="1" applyFill="1" applyBorder="1" applyAlignment="1" applyProtection="1">
      <alignment vertical="top"/>
      <protection hidden="1"/>
    </xf>
    <xf numFmtId="0" fontId="21" fillId="0" borderId="10" xfId="0" applyFont="1" applyFill="1" applyBorder="1" applyAlignment="1" applyProtection="1">
      <alignment vertical="top"/>
      <protection hidden="1"/>
    </xf>
    <xf numFmtId="0" fontId="21" fillId="0" borderId="11" xfId="0" applyFont="1" applyFill="1" applyBorder="1" applyAlignment="1" applyProtection="1">
      <alignment vertical="top"/>
      <protection hidden="1"/>
    </xf>
    <xf numFmtId="0" fontId="22" fillId="0" borderId="10" xfId="0" applyFont="1" applyFill="1" applyBorder="1" applyAlignment="1" applyProtection="1">
      <alignment vertical="top" wrapText="1"/>
      <protection hidden="1"/>
    </xf>
    <xf numFmtId="0" fontId="22" fillId="0" borderId="11" xfId="0" applyFont="1" applyFill="1" applyBorder="1" applyAlignment="1" applyProtection="1">
      <alignment vertical="top" wrapText="1"/>
      <protection hidden="1"/>
    </xf>
    <xf numFmtId="0" fontId="22" fillId="0" borderId="0" xfId="0" applyFont="1" applyFill="1" applyBorder="1" applyAlignment="1" applyProtection="1">
      <alignment vertical="top" wrapText="1"/>
      <protection hidden="1"/>
    </xf>
    <xf numFmtId="0" fontId="21" fillId="0" borderId="0" xfId="0" applyFont="1" applyFill="1" applyBorder="1" applyAlignment="1" applyProtection="1">
      <alignment vertical="top"/>
      <protection hidden="1"/>
    </xf>
    <xf numFmtId="0" fontId="23" fillId="0" borderId="12" xfId="0" applyFont="1" applyFill="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176" fontId="21" fillId="0" borderId="0" xfId="0" applyNumberFormat="1" applyFont="1" applyFill="1" applyBorder="1" applyAlignment="1" applyProtection="1">
      <protection hidden="1"/>
    </xf>
    <xf numFmtId="0" fontId="21" fillId="0" borderId="78" xfId="0" applyFont="1" applyFill="1" applyBorder="1" applyAlignment="1" applyProtection="1">
      <protection hidden="1"/>
    </xf>
    <xf numFmtId="0" fontId="21" fillId="0" borderId="11" xfId="0" applyFont="1" applyFill="1" applyBorder="1" applyAlignment="1" applyProtection="1">
      <alignment horizontal="center" vertical="center"/>
      <protection hidden="1"/>
    </xf>
    <xf numFmtId="0" fontId="21" fillId="0" borderId="79"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78"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protection hidden="1"/>
    </xf>
    <xf numFmtId="0" fontId="1" fillId="0" borderId="0" xfId="0" applyFont="1" applyFill="1" applyBorder="1" applyAlignment="1" applyProtection="1">
      <alignment vertical="center" wrapText="1"/>
      <protection hidden="1"/>
    </xf>
    <xf numFmtId="0" fontId="7" fillId="0" borderId="0" xfId="0" applyFont="1" applyFill="1" applyBorder="1" applyAlignment="1" applyProtection="1">
      <protection locked="0" hidden="1"/>
    </xf>
    <xf numFmtId="0" fontId="1" fillId="0" borderId="10" xfId="0" applyFont="1" applyFill="1" applyBorder="1" applyAlignment="1" applyProtection="1">
      <alignment vertical="center" wrapText="1"/>
      <protection hidden="1"/>
    </xf>
    <xf numFmtId="0" fontId="1" fillId="0" borderId="11" xfId="0" applyFont="1" applyFill="1" applyBorder="1" applyAlignment="1" applyProtection="1">
      <alignment vertical="center" wrapText="1"/>
      <protection hidden="1"/>
    </xf>
    <xf numFmtId="0" fontId="21" fillId="0" borderId="10" xfId="0" applyFont="1" applyFill="1" applyBorder="1" applyProtection="1">
      <alignment vertical="center"/>
      <protection hidden="1"/>
    </xf>
    <xf numFmtId="0" fontId="21" fillId="0" borderId="0" xfId="0" applyFont="1" applyFill="1" applyBorder="1" applyProtection="1">
      <alignment vertical="center"/>
      <protection hidden="1"/>
    </xf>
    <xf numFmtId="0" fontId="7" fillId="0" borderId="0" xfId="0" applyFont="1" applyFill="1" applyBorder="1" applyAlignment="1" applyProtection="1">
      <alignment vertical="center"/>
      <protection hidden="1"/>
    </xf>
    <xf numFmtId="0" fontId="24" fillId="0" borderId="0" xfId="0" applyFont="1" applyFill="1" applyBorder="1" applyAlignment="1" applyProtection="1">
      <alignment vertical="center"/>
      <protection hidden="1"/>
    </xf>
    <xf numFmtId="0" fontId="21" fillId="0" borderId="11" xfId="0" applyFont="1" applyFill="1" applyBorder="1" applyProtection="1">
      <alignment vertical="center"/>
      <protection hidden="1"/>
    </xf>
    <xf numFmtId="0" fontId="21" fillId="0" borderId="17" xfId="0" applyFont="1" applyFill="1" applyBorder="1" applyAlignment="1" applyProtection="1">
      <alignment vertical="top"/>
      <protection hidden="1"/>
    </xf>
    <xf numFmtId="0" fontId="21" fillId="0" borderId="12"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21" fillId="0" borderId="0" xfId="0" applyFont="1" applyFill="1" applyBorder="1" applyAlignment="1" applyProtection="1">
      <alignment wrapText="1"/>
      <protection hidden="1"/>
    </xf>
    <xf numFmtId="0" fontId="21" fillId="0" borderId="20" xfId="0" applyFont="1" applyFill="1" applyBorder="1" applyAlignment="1" applyProtection="1">
      <alignment vertical="top"/>
      <protection hidden="1"/>
    </xf>
    <xf numFmtId="0" fontId="21" fillId="0" borderId="18" xfId="0" applyFont="1" applyFill="1" applyBorder="1" applyAlignment="1" applyProtection="1">
      <alignment vertical="top"/>
      <protection hidden="1"/>
    </xf>
    <xf numFmtId="0" fontId="21" fillId="0" borderId="29" xfId="0" applyFont="1" applyFill="1" applyBorder="1" applyAlignment="1" applyProtection="1">
      <alignment vertical="top"/>
      <protection hidden="1"/>
    </xf>
    <xf numFmtId="0" fontId="21" fillId="0" borderId="21" xfId="0" applyFont="1" applyFill="1" applyBorder="1" applyAlignment="1" applyProtection="1">
      <alignment vertical="top"/>
      <protection hidden="1"/>
    </xf>
    <xf numFmtId="0" fontId="21" fillId="0" borderId="0" xfId="0" applyFont="1" applyFill="1" applyBorder="1" applyAlignment="1" applyProtection="1">
      <alignment horizontal="center" vertical="top"/>
      <protection hidden="1"/>
    </xf>
    <xf numFmtId="0" fontId="21" fillId="0" borderId="30" xfId="0" applyFont="1" applyFill="1" applyBorder="1" applyAlignment="1" applyProtection="1">
      <alignment vertical="top"/>
      <protection hidden="1"/>
    </xf>
    <xf numFmtId="0" fontId="21" fillId="0" borderId="27" xfId="0" applyFont="1" applyFill="1" applyBorder="1" applyAlignment="1" applyProtection="1">
      <alignment vertical="top"/>
      <protection hidden="1"/>
    </xf>
    <xf numFmtId="0" fontId="21" fillId="0" borderId="28" xfId="0" applyFont="1" applyFill="1" applyBorder="1" applyAlignment="1" applyProtection="1">
      <alignment horizontal="center" vertical="top"/>
      <protection hidden="1"/>
    </xf>
    <xf numFmtId="49" fontId="21" fillId="0" borderId="0" xfId="0" applyNumberFormat="1" applyFont="1" applyFill="1" applyBorder="1" applyAlignment="1" applyProtection="1">
      <alignment vertical="center"/>
      <protection hidden="1"/>
    </xf>
    <xf numFmtId="0" fontId="0" fillId="0" borderId="0" xfId="0" applyFont="1" applyFill="1" applyBorder="1" applyAlignment="1" applyProtection="1">
      <alignment vertical="center"/>
      <protection hidden="1"/>
    </xf>
    <xf numFmtId="0" fontId="21" fillId="0" borderId="0" xfId="0" applyFont="1" applyFill="1" applyBorder="1" applyAlignment="1" applyProtection="1">
      <alignment vertical="top"/>
      <protection locked="0" hidden="1"/>
    </xf>
    <xf numFmtId="0" fontId="21" fillId="0" borderId="31" xfId="0" applyFont="1" applyFill="1" applyBorder="1" applyAlignment="1" applyProtection="1">
      <alignment vertical="top"/>
      <protection hidden="1"/>
    </xf>
    <xf numFmtId="0" fontId="21" fillId="0" borderId="32"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0" xfId="0" applyFont="1" applyFill="1" applyProtection="1">
      <alignment vertical="center"/>
      <protection hidden="1"/>
    </xf>
    <xf numFmtId="0" fontId="0" fillId="0" borderId="109" xfId="0" applyFont="1" applyFill="1" applyBorder="1" applyAlignment="1" applyProtection="1">
      <alignment horizontal="center" vertical="center"/>
      <protection hidden="1"/>
    </xf>
    <xf numFmtId="0" fontId="0" fillId="0" borderId="111" xfId="0" applyFont="1" applyFill="1" applyBorder="1" applyAlignment="1" applyProtection="1">
      <alignment horizontal="center" vertical="center"/>
      <protection hidden="1"/>
    </xf>
    <xf numFmtId="0" fontId="0" fillId="0" borderId="110" xfId="0" applyFont="1" applyFill="1" applyBorder="1" applyAlignment="1" applyProtection="1">
      <alignment horizontal="center" vertical="center"/>
      <protection hidden="1"/>
    </xf>
    <xf numFmtId="0" fontId="0" fillId="0" borderId="112" xfId="0" applyFont="1" applyFill="1" applyBorder="1" applyAlignment="1" applyProtection="1">
      <alignment horizontal="center" vertical="center"/>
      <protection hidden="1"/>
    </xf>
    <xf numFmtId="0" fontId="0" fillId="0" borderId="113" xfId="0" applyFont="1" applyFill="1" applyBorder="1" applyAlignment="1" applyProtection="1">
      <alignment horizontal="center" vertical="center"/>
      <protection hidden="1"/>
    </xf>
    <xf numFmtId="0" fontId="0" fillId="0" borderId="114" xfId="0" applyFont="1" applyFill="1" applyBorder="1" applyAlignment="1" applyProtection="1">
      <alignment horizontal="center" vertical="center"/>
      <protection hidden="1"/>
    </xf>
    <xf numFmtId="0" fontId="0" fillId="0" borderId="103" xfId="0" applyFont="1" applyFill="1" applyBorder="1" applyAlignment="1" applyProtection="1">
      <alignment horizontal="center" vertical="center"/>
      <protection hidden="1"/>
    </xf>
    <xf numFmtId="0" fontId="1" fillId="0" borderId="104" xfId="0" applyFont="1" applyFill="1" applyBorder="1" applyAlignment="1" applyProtection="1">
      <alignment horizontal="center" vertical="center"/>
      <protection hidden="1"/>
    </xf>
    <xf numFmtId="0" fontId="1" fillId="0" borderId="105" xfId="0" applyFont="1" applyFill="1" applyBorder="1" applyAlignment="1" applyProtection="1">
      <alignment horizontal="center" vertical="center"/>
      <protection hidden="1"/>
    </xf>
    <xf numFmtId="0" fontId="1" fillId="0" borderId="106" xfId="0" applyFont="1" applyFill="1" applyBorder="1" applyAlignment="1" applyProtection="1">
      <alignment horizontal="center" vertical="center"/>
      <protection hidden="1"/>
    </xf>
    <xf numFmtId="0" fontId="1" fillId="0" borderId="107" xfId="0" applyFont="1" applyFill="1" applyBorder="1" applyAlignment="1" applyProtection="1">
      <alignment horizontal="center" vertical="center"/>
      <protection hidden="1"/>
    </xf>
    <xf numFmtId="0" fontId="1" fillId="0" borderId="108" xfId="0" applyFont="1" applyFill="1" applyBorder="1" applyAlignment="1" applyProtection="1">
      <alignment horizontal="center" vertical="center"/>
      <protection hidden="1"/>
    </xf>
    <xf numFmtId="0" fontId="22" fillId="0" borderId="109" xfId="0" applyFont="1" applyFill="1" applyBorder="1" applyAlignment="1" applyProtection="1">
      <alignment horizontal="center" vertical="center" wrapText="1"/>
      <protection hidden="1"/>
    </xf>
    <xf numFmtId="0" fontId="22" fillId="0" borderId="110" xfId="0" applyFont="1" applyFill="1" applyBorder="1" applyAlignment="1" applyProtection="1">
      <alignment horizontal="center" vertical="center" wrapText="1"/>
      <protection hidden="1"/>
    </xf>
    <xf numFmtId="0" fontId="22" fillId="0" borderId="107" xfId="0" applyFont="1" applyFill="1" applyBorder="1" applyAlignment="1" applyProtection="1">
      <alignment horizontal="center" vertical="center" wrapText="1"/>
      <protection hidden="1"/>
    </xf>
    <xf numFmtId="0" fontId="22" fillId="0" borderId="69" xfId="0" applyFont="1" applyFill="1" applyBorder="1" applyAlignment="1" applyProtection="1">
      <alignment horizontal="center" vertical="center"/>
      <protection hidden="1"/>
    </xf>
    <xf numFmtId="0" fontId="1" fillId="0" borderId="70" xfId="0" applyFont="1" applyFill="1" applyBorder="1" applyAlignment="1" applyProtection="1">
      <alignment vertical="center"/>
      <protection hidden="1"/>
    </xf>
    <xf numFmtId="0" fontId="1" fillId="0" borderId="69" xfId="0" applyFont="1" applyFill="1" applyBorder="1" applyAlignment="1" applyProtection="1">
      <alignment vertical="center"/>
      <protection hidden="1"/>
    </xf>
    <xf numFmtId="0" fontId="22" fillId="0" borderId="70" xfId="0" applyFont="1" applyFill="1" applyBorder="1" applyAlignment="1" applyProtection="1">
      <alignment horizontal="center" vertical="center"/>
      <protection hidden="1"/>
    </xf>
    <xf numFmtId="0" fontId="1" fillId="0" borderId="71" xfId="0" applyFont="1" applyFill="1" applyBorder="1" applyAlignment="1" applyProtection="1">
      <alignment vertical="center"/>
      <protection hidden="1"/>
    </xf>
    <xf numFmtId="0" fontId="21" fillId="0" borderId="0" xfId="0" applyFont="1" applyFill="1" applyBorder="1" applyAlignment="1" applyProtection="1">
      <alignment horizontal="center"/>
      <protection hidden="1"/>
    </xf>
    <xf numFmtId="0" fontId="21" fillId="0" borderId="18" xfId="0" applyFont="1" applyFill="1" applyBorder="1" applyAlignment="1" applyProtection="1">
      <alignment horizontal="center"/>
      <protection hidden="1"/>
    </xf>
    <xf numFmtId="177" fontId="21" fillId="0" borderId="0" xfId="0" applyNumberFormat="1" applyFont="1" applyFill="1" applyBorder="1" applyAlignment="1" applyProtection="1">
      <alignment horizontal="center" vertical="center" shrinkToFit="1"/>
      <protection locked="0" hidden="1"/>
    </xf>
    <xf numFmtId="177" fontId="21" fillId="0" borderId="18" xfId="0" applyNumberFormat="1" applyFont="1" applyFill="1" applyBorder="1" applyAlignment="1" applyProtection="1">
      <alignment horizontal="center" vertical="center" shrinkToFit="1"/>
      <protection locked="0" hidden="1"/>
    </xf>
    <xf numFmtId="0" fontId="21" fillId="0" borderId="0" xfId="0" applyFont="1" applyFill="1" applyBorder="1" applyAlignment="1" applyProtection="1">
      <alignment horizontal="center" vertical="center"/>
      <protection locked="0" hidden="1"/>
    </xf>
    <xf numFmtId="0" fontId="21" fillId="0" borderId="18" xfId="0" applyFont="1" applyFill="1" applyBorder="1" applyAlignment="1" applyProtection="1">
      <alignment horizontal="center" vertical="center"/>
      <protection locked="0" hidden="1"/>
    </xf>
    <xf numFmtId="0" fontId="0" fillId="0" borderId="59" xfId="0" applyFont="1" applyFill="1" applyBorder="1" applyAlignment="1" applyProtection="1">
      <alignment horizontal="center" vertical="center"/>
      <protection hidden="1"/>
    </xf>
    <xf numFmtId="0" fontId="0" fillId="0" borderId="106" xfId="0" applyFont="1" applyFill="1" applyBorder="1" applyAlignment="1" applyProtection="1">
      <alignment horizontal="center" vertical="center"/>
      <protection hidden="1"/>
    </xf>
    <xf numFmtId="0" fontId="0" fillId="0" borderId="107" xfId="0" applyFont="1" applyFill="1" applyBorder="1" applyAlignment="1" applyProtection="1">
      <alignment horizontal="center" vertical="center"/>
      <protection hidden="1"/>
    </xf>
    <xf numFmtId="0" fontId="21" fillId="0" borderId="48" xfId="0" applyFont="1" applyFill="1" applyBorder="1" applyAlignment="1" applyProtection="1">
      <alignment vertical="center" wrapText="1"/>
      <protection hidden="1"/>
    </xf>
    <xf numFmtId="0" fontId="21" fillId="0" borderId="55" xfId="0" applyFont="1" applyFill="1" applyBorder="1" applyAlignment="1" applyProtection="1">
      <alignment vertical="center" wrapText="1"/>
      <protection hidden="1"/>
    </xf>
    <xf numFmtId="0" fontId="21" fillId="0" borderId="10"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hidden="1"/>
    </xf>
    <xf numFmtId="0" fontId="0" fillId="0" borderId="109" xfId="0" applyFont="1" applyFill="1" applyBorder="1" applyAlignment="1" applyProtection="1">
      <alignment horizontal="center" vertical="center"/>
      <protection locked="0" hidden="1"/>
    </xf>
    <xf numFmtId="0" fontId="0" fillId="0" borderId="111" xfId="0" applyFont="1" applyFill="1" applyBorder="1" applyAlignment="1" applyProtection="1">
      <alignment horizontal="center" vertical="center"/>
      <protection locked="0" hidden="1"/>
    </xf>
    <xf numFmtId="0" fontId="0" fillId="0" borderId="110" xfId="0" applyFont="1" applyFill="1" applyBorder="1" applyAlignment="1" applyProtection="1">
      <alignment horizontal="center" vertical="center"/>
      <protection locked="0" hidden="1"/>
    </xf>
    <xf numFmtId="0" fontId="0" fillId="0" borderId="112" xfId="0" applyFont="1" applyFill="1" applyBorder="1" applyAlignment="1" applyProtection="1">
      <alignment horizontal="center" vertical="center"/>
      <protection locked="0" hidden="1"/>
    </xf>
    <xf numFmtId="0" fontId="0" fillId="0" borderId="116" xfId="0" applyFont="1" applyFill="1" applyBorder="1" applyAlignment="1" applyProtection="1">
      <alignment horizontal="center" vertical="center"/>
      <protection hidden="1"/>
    </xf>
    <xf numFmtId="0" fontId="1" fillId="0" borderId="116" xfId="0" applyFont="1" applyFill="1" applyBorder="1" applyAlignment="1" applyProtection="1">
      <alignment horizontal="center" vertical="center"/>
      <protection hidden="1"/>
    </xf>
    <xf numFmtId="0" fontId="1" fillId="0" borderId="110" xfId="0" applyFont="1" applyFill="1" applyBorder="1" applyAlignment="1" applyProtection="1">
      <alignment horizontal="center" vertical="center"/>
      <protection hidden="1"/>
    </xf>
    <xf numFmtId="0" fontId="0" fillId="0" borderId="117" xfId="0" applyFont="1" applyFill="1" applyBorder="1" applyAlignment="1" applyProtection="1">
      <alignment horizontal="center" vertical="center"/>
      <protection hidden="1"/>
    </xf>
    <xf numFmtId="0" fontId="0" fillId="0" borderId="108"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0" fillId="0" borderId="115" xfId="0" applyFont="1" applyFill="1" applyBorder="1" applyAlignment="1" applyProtection="1">
      <alignment horizontal="center" vertical="center"/>
      <protection hidden="1"/>
    </xf>
    <xf numFmtId="0" fontId="0" fillId="0" borderId="58" xfId="0" applyFont="1" applyFill="1" applyBorder="1" applyAlignment="1" applyProtection="1">
      <alignment horizontal="center" vertical="center"/>
      <protection locked="0" hidden="1"/>
    </xf>
    <xf numFmtId="0" fontId="0" fillId="0" borderId="59" xfId="0" applyFont="1" applyFill="1" applyBorder="1" applyAlignment="1" applyProtection="1">
      <alignment horizontal="center" vertical="center"/>
      <protection locked="0" hidden="1"/>
    </xf>
    <xf numFmtId="0" fontId="0" fillId="0" borderId="58" xfId="0" applyFont="1" applyFill="1" applyBorder="1" applyAlignment="1" applyProtection="1">
      <alignment horizontal="center" vertical="center"/>
      <protection hidden="1"/>
    </xf>
    <xf numFmtId="0" fontId="0" fillId="0" borderId="60" xfId="0" applyFont="1" applyFill="1" applyBorder="1" applyAlignment="1" applyProtection="1">
      <alignment horizontal="center" vertical="center"/>
      <protection hidden="1"/>
    </xf>
    <xf numFmtId="0" fontId="21" fillId="0" borderId="61" xfId="0" applyFont="1" applyFill="1" applyBorder="1" applyAlignment="1" applyProtection="1">
      <alignment horizontal="center" vertical="center" wrapText="1"/>
      <protection hidden="1"/>
    </xf>
    <xf numFmtId="0" fontId="21" fillId="0" borderId="31" xfId="0" applyFont="1" applyFill="1" applyBorder="1" applyAlignment="1" applyProtection="1">
      <alignment horizontal="center" vertical="center" wrapText="1"/>
      <protection hidden="1"/>
    </xf>
    <xf numFmtId="0" fontId="21" fillId="0" borderId="32" xfId="0" applyFont="1" applyFill="1" applyBorder="1" applyAlignment="1" applyProtection="1">
      <alignment horizontal="center" vertical="center" wrapText="1"/>
      <protection hidden="1"/>
    </xf>
    <xf numFmtId="0" fontId="21" fillId="0" borderId="10"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center" vertical="center" wrapText="1"/>
      <protection hidden="1"/>
    </xf>
    <xf numFmtId="0" fontId="21" fillId="0" borderId="11" xfId="0" applyFont="1" applyFill="1" applyBorder="1" applyAlignment="1" applyProtection="1">
      <alignment horizontal="center" vertical="center" wrapText="1"/>
      <protection hidden="1"/>
    </xf>
    <xf numFmtId="0" fontId="21" fillId="0" borderId="63" xfId="0" applyFont="1" applyFill="1" applyBorder="1" applyAlignment="1" applyProtection="1">
      <alignment horizontal="left" vertical="center" wrapText="1"/>
      <protection hidden="1"/>
    </xf>
    <xf numFmtId="0" fontId="21" fillId="0" borderId="48" xfId="0" applyFont="1" applyFill="1" applyBorder="1" applyAlignment="1" applyProtection="1">
      <alignment horizontal="left" vertical="center" wrapText="1"/>
      <protection hidden="1"/>
    </xf>
    <xf numFmtId="0" fontId="21" fillId="0" borderId="26" xfId="0" applyFont="1" applyFill="1" applyBorder="1" applyAlignment="1" applyProtection="1">
      <alignment vertical="center"/>
      <protection hidden="1"/>
    </xf>
    <xf numFmtId="0" fontId="21" fillId="0" borderId="22" xfId="0" applyFont="1" applyFill="1" applyBorder="1" applyAlignment="1" applyProtection="1">
      <alignment vertical="center"/>
      <protection hidden="1"/>
    </xf>
    <xf numFmtId="0" fontId="21" fillId="0" borderId="23" xfId="0" applyFont="1" applyFill="1" applyBorder="1" applyAlignment="1" applyProtection="1">
      <alignment vertical="center"/>
      <protection hidden="1"/>
    </xf>
    <xf numFmtId="0" fontId="21" fillId="0" borderId="24"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25" xfId="0" applyFont="1" applyFill="1" applyBorder="1" applyAlignment="1" applyProtection="1">
      <alignment vertical="center"/>
      <protection hidden="1"/>
    </xf>
    <xf numFmtId="0" fontId="21" fillId="0" borderId="13" xfId="0" applyFont="1" applyFill="1" applyBorder="1" applyAlignment="1" applyProtection="1">
      <alignment horizontal="center" vertical="center" wrapText="1"/>
      <protection hidden="1"/>
    </xf>
    <xf numFmtId="0" fontId="25" fillId="0" borderId="0" xfId="0" applyFont="1" applyFill="1" applyBorder="1" applyAlignment="1" applyProtection="1">
      <alignment horizontal="center" vertical="center" wrapText="1"/>
      <protection hidden="1"/>
    </xf>
    <xf numFmtId="0" fontId="25" fillId="0" borderId="13" xfId="0" applyFont="1" applyFill="1" applyBorder="1" applyAlignment="1" applyProtection="1">
      <alignment horizontal="center" vertical="center" wrapText="1"/>
      <protection hidden="1"/>
    </xf>
    <xf numFmtId="0" fontId="21" fillId="0" borderId="17"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30" xfId="0" applyFont="1" applyFill="1" applyBorder="1" applyAlignment="1" applyProtection="1">
      <alignment horizontal="left" vertical="center" wrapText="1"/>
      <protection hidden="1"/>
    </xf>
    <xf numFmtId="0" fontId="21" fillId="0" borderId="27" xfId="0" applyFont="1" applyFill="1" applyBorder="1" applyAlignment="1" applyProtection="1">
      <alignment horizontal="left" vertical="center" wrapText="1"/>
      <protection hidden="1"/>
    </xf>
    <xf numFmtId="0" fontId="21" fillId="0" borderId="28" xfId="0" applyFont="1" applyFill="1" applyBorder="1" applyAlignment="1" applyProtection="1">
      <alignment horizontal="left" vertical="center" wrapText="1"/>
      <protection hidden="1"/>
    </xf>
    <xf numFmtId="0" fontId="21" fillId="0" borderId="64" xfId="0" applyFont="1" applyFill="1" applyBorder="1" applyAlignment="1" applyProtection="1">
      <alignment horizontal="left" vertical="center" wrapText="1"/>
      <protection hidden="1"/>
    </xf>
    <xf numFmtId="0" fontId="21" fillId="0" borderId="14" xfId="0" applyFont="1" applyFill="1" applyBorder="1" applyAlignment="1" applyProtection="1">
      <alignment horizontal="left" vertical="center" wrapText="1"/>
      <protection hidden="1"/>
    </xf>
    <xf numFmtId="0" fontId="21" fillId="0" borderId="65" xfId="0" applyFont="1" applyFill="1" applyBorder="1" applyAlignment="1" applyProtection="1">
      <alignment horizontal="left" vertical="center" wrapText="1"/>
      <protection hidden="1"/>
    </xf>
    <xf numFmtId="0" fontId="21" fillId="0" borderId="64"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protection hidden="1"/>
    </xf>
    <xf numFmtId="0" fontId="21" fillId="0" borderId="65" xfId="0" applyFont="1" applyFill="1" applyBorder="1" applyAlignment="1" applyProtection="1">
      <alignment horizontal="left" vertical="center"/>
      <protection hidden="1"/>
    </xf>
    <xf numFmtId="0" fontId="21" fillId="0" borderId="26" xfId="0" applyFont="1" applyFill="1" applyBorder="1" applyAlignment="1" applyProtection="1">
      <alignment horizontal="left" vertical="center"/>
      <protection hidden="1"/>
    </xf>
    <xf numFmtId="0" fontId="21" fillId="0" borderId="22" xfId="0" applyFont="1" applyFill="1" applyBorder="1" applyAlignment="1" applyProtection="1">
      <alignment horizontal="left" vertical="center"/>
      <protection hidden="1"/>
    </xf>
    <xf numFmtId="0" fontId="21" fillId="0" borderId="23"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protection hidden="1"/>
    </xf>
    <xf numFmtId="0" fontId="21" fillId="0" borderId="21"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26" xfId="0" applyFont="1" applyFill="1" applyBorder="1" applyAlignment="1" applyProtection="1">
      <alignment horizontal="left" vertical="center" wrapText="1"/>
      <protection hidden="1"/>
    </xf>
    <xf numFmtId="0" fontId="21" fillId="0" borderId="22" xfId="0" applyFont="1" applyFill="1" applyBorder="1" applyAlignment="1" applyProtection="1">
      <alignment horizontal="left" vertical="center" wrapText="1"/>
      <protection hidden="1"/>
    </xf>
    <xf numFmtId="0" fontId="21" fillId="0" borderId="23" xfId="0" applyFont="1" applyFill="1" applyBorder="1" applyAlignment="1" applyProtection="1">
      <alignment horizontal="left" vertical="center" wrapText="1"/>
      <protection hidden="1"/>
    </xf>
    <xf numFmtId="0" fontId="21" fillId="0" borderId="24" xfId="0" applyFont="1" applyFill="1" applyBorder="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25" xfId="0" applyFont="1" applyFill="1" applyBorder="1" applyAlignment="1" applyProtection="1">
      <alignment horizontal="left" vertical="center" wrapText="1"/>
      <protection hidden="1"/>
    </xf>
    <xf numFmtId="0" fontId="21" fillId="0" borderId="24" xfId="0" applyFont="1" applyFill="1" applyBorder="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25" xfId="0" applyFont="1" applyFill="1" applyBorder="1" applyAlignment="1" applyProtection="1">
      <alignment horizontal="left" vertical="center"/>
      <protection hidden="1"/>
    </xf>
    <xf numFmtId="0" fontId="21" fillId="0" borderId="61" xfId="0" applyFont="1" applyFill="1" applyBorder="1" applyAlignment="1" applyProtection="1">
      <alignment horizontal="left" vertical="center" wrapText="1"/>
      <protection hidden="1"/>
    </xf>
    <xf numFmtId="0" fontId="21" fillId="0" borderId="31" xfId="0" applyFont="1" applyFill="1" applyBorder="1" applyAlignment="1" applyProtection="1">
      <alignment horizontal="left" vertical="center" wrapText="1"/>
      <protection hidden="1"/>
    </xf>
    <xf numFmtId="0" fontId="21" fillId="0" borderId="32" xfId="0" applyFont="1" applyFill="1" applyBorder="1" applyAlignment="1" applyProtection="1">
      <alignment horizontal="left" vertical="center" wrapText="1"/>
      <protection hidden="1"/>
    </xf>
    <xf numFmtId="0" fontId="22" fillId="0" borderId="14" xfId="0" applyFont="1" applyFill="1" applyBorder="1" applyAlignment="1">
      <alignment horizontal="center" vertical="center"/>
    </xf>
    <xf numFmtId="0" fontId="22" fillId="0" borderId="14" xfId="0" applyFont="1" applyBorder="1" applyAlignment="1">
      <alignment horizontal="center" vertical="center"/>
    </xf>
    <xf numFmtId="0" fontId="21" fillId="0" borderId="18" xfId="0" applyFont="1" applyFill="1" applyBorder="1" applyAlignment="1" applyProtection="1">
      <alignment horizontal="left" vertical="center" wrapText="1"/>
      <protection hidden="1"/>
    </xf>
    <xf numFmtId="0" fontId="21" fillId="0" borderId="21" xfId="0" applyFont="1" applyFill="1" applyBorder="1" applyAlignment="1" applyProtection="1">
      <alignment horizontal="left" vertical="center" wrapText="1"/>
      <protection hidden="1"/>
    </xf>
    <xf numFmtId="0" fontId="21" fillId="0" borderId="33" xfId="0" applyFont="1" applyFill="1" applyBorder="1" applyAlignment="1" applyProtection="1">
      <alignment vertical="center" wrapText="1"/>
      <protection hidden="1"/>
    </xf>
    <xf numFmtId="0" fontId="21" fillId="0" borderId="22" xfId="0" applyFont="1" applyFill="1" applyBorder="1" applyAlignment="1" applyProtection="1">
      <alignment vertical="center" wrapText="1"/>
      <protection hidden="1"/>
    </xf>
    <xf numFmtId="0" fontId="21" fillId="0" borderId="23" xfId="0" applyFont="1" applyFill="1" applyBorder="1" applyAlignment="1" applyProtection="1">
      <alignment vertical="center" wrapText="1"/>
      <protection hidden="1"/>
    </xf>
    <xf numFmtId="0" fontId="21" fillId="0" borderId="34"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0" fillId="0" borderId="118" xfId="0" applyFont="1" applyFill="1" applyBorder="1" applyAlignment="1" applyProtection="1">
      <alignment horizontal="center" vertical="center"/>
      <protection hidden="1"/>
    </xf>
    <xf numFmtId="0" fontId="1" fillId="0" borderId="118" xfId="0" applyFont="1" applyFill="1" applyBorder="1" applyAlignment="1" applyProtection="1">
      <alignment horizontal="center" vertical="center"/>
      <protection hidden="1"/>
    </xf>
    <xf numFmtId="0" fontId="1" fillId="0" borderId="70" xfId="0"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4" xfId="0" applyFont="1" applyFill="1" applyBorder="1" applyAlignment="1" applyProtection="1">
      <alignment horizontal="center" vertical="center"/>
      <protection hidden="1"/>
    </xf>
    <xf numFmtId="0" fontId="0" fillId="0" borderId="75" xfId="0" applyFont="1" applyFill="1" applyBorder="1" applyAlignment="1" applyProtection="1">
      <alignment horizontal="center" vertical="center"/>
      <protection locked="0" hidden="1"/>
    </xf>
    <xf numFmtId="0" fontId="0" fillId="0" borderId="118" xfId="0" applyFont="1" applyFill="1" applyBorder="1" applyAlignment="1" applyProtection="1">
      <alignment horizontal="center" vertical="center"/>
      <protection locked="0" hidden="1"/>
    </xf>
    <xf numFmtId="0" fontId="0" fillId="0" borderId="69" xfId="0" applyFont="1" applyFill="1" applyBorder="1" applyAlignment="1" applyProtection="1">
      <alignment horizontal="center" vertical="center"/>
      <protection locked="0" hidden="1"/>
    </xf>
    <xf numFmtId="0" fontId="0" fillId="0" borderId="70" xfId="0" applyFont="1" applyFill="1" applyBorder="1" applyAlignment="1" applyProtection="1">
      <alignment horizontal="center" vertical="center"/>
      <protection locked="0" hidden="1"/>
    </xf>
    <xf numFmtId="0" fontId="0" fillId="0" borderId="60" xfId="0" applyFont="1" applyFill="1" applyBorder="1" applyAlignment="1" applyProtection="1">
      <alignment horizontal="center" vertical="center"/>
      <protection locked="0" hidden="1"/>
    </xf>
    <xf numFmtId="0" fontId="0" fillId="0" borderId="113" xfId="0" applyFont="1" applyFill="1" applyBorder="1" applyAlignment="1" applyProtection="1">
      <alignment horizontal="center" vertical="center"/>
      <protection locked="0" hidden="1"/>
    </xf>
    <xf numFmtId="0" fontId="1" fillId="0" borderId="109" xfId="0" applyFont="1" applyFill="1" applyBorder="1" applyAlignment="1" applyProtection="1">
      <alignment horizontal="center" vertical="center"/>
      <protection hidden="1"/>
    </xf>
    <xf numFmtId="0" fontId="1" fillId="0" borderId="113" xfId="0" applyFont="1" applyFill="1" applyBorder="1" applyAlignment="1" applyProtection="1">
      <alignment horizontal="center" vertical="center"/>
      <protection hidden="1"/>
    </xf>
    <xf numFmtId="0" fontId="21" fillId="0" borderId="33" xfId="0" applyFont="1" applyFill="1" applyBorder="1" applyAlignment="1" applyProtection="1">
      <alignment horizontal="left" vertical="center" wrapText="1"/>
      <protection hidden="1"/>
    </xf>
    <xf numFmtId="0" fontId="21" fillId="0" borderId="34" xfId="0" applyFont="1" applyFill="1" applyBorder="1" applyAlignment="1" applyProtection="1">
      <alignment horizontal="left" vertical="center" wrapText="1"/>
      <protection hidden="1"/>
    </xf>
    <xf numFmtId="0" fontId="21" fillId="0" borderId="35" xfId="0" applyFont="1" applyFill="1" applyBorder="1" applyAlignment="1" applyProtection="1">
      <alignment horizontal="left" vertical="center" wrapText="1"/>
      <protection hidden="1"/>
    </xf>
    <xf numFmtId="0" fontId="0" fillId="0" borderId="119" xfId="0" applyFont="1" applyFill="1" applyBorder="1" applyAlignment="1" applyProtection="1">
      <alignment horizontal="center" vertical="center"/>
      <protection locked="0" hidden="1"/>
    </xf>
    <xf numFmtId="0" fontId="0" fillId="0" borderId="71" xfId="0" applyFont="1" applyFill="1" applyBorder="1" applyAlignment="1" applyProtection="1">
      <alignment horizontal="center" vertical="center"/>
      <protection locked="0" hidden="1"/>
    </xf>
    <xf numFmtId="0" fontId="0" fillId="0" borderId="120" xfId="0" applyFont="1" applyFill="1" applyBorder="1" applyAlignment="1" applyProtection="1">
      <alignment horizontal="center" vertical="center"/>
      <protection locked="0" hidden="1"/>
    </xf>
    <xf numFmtId="0" fontId="0" fillId="0" borderId="121" xfId="0" applyFont="1" applyFill="1" applyBorder="1" applyAlignment="1" applyProtection="1">
      <alignment horizontal="center" vertical="center"/>
      <protection locked="0" hidden="1"/>
    </xf>
    <xf numFmtId="0" fontId="0" fillId="0" borderId="76" xfId="0" applyFont="1" applyFill="1" applyBorder="1" applyAlignment="1" applyProtection="1">
      <alignment horizontal="center" vertical="center"/>
      <protection locked="0" hidden="1"/>
    </xf>
    <xf numFmtId="0" fontId="22" fillId="0" borderId="15" xfId="0" applyFont="1" applyBorder="1" applyAlignment="1">
      <alignment horizontal="center" vertical="center"/>
    </xf>
    <xf numFmtId="0" fontId="22" fillId="0" borderId="29" xfId="0" applyFont="1" applyBorder="1" applyAlignment="1">
      <alignment horizontal="center" vertical="center"/>
    </xf>
    <xf numFmtId="0" fontId="22" fillId="0" borderId="74" xfId="0" applyFont="1" applyBorder="1" applyAlignment="1">
      <alignment horizontal="center" vertical="center"/>
    </xf>
    <xf numFmtId="0" fontId="22" fillId="0" borderId="26" xfId="0" applyFont="1" applyFill="1" applyBorder="1" applyAlignment="1" applyProtection="1">
      <alignment horizontal="left" vertical="center" wrapText="1"/>
      <protection hidden="1"/>
    </xf>
    <xf numFmtId="0" fontId="22" fillId="0" borderId="22" xfId="0" applyFont="1" applyFill="1" applyBorder="1" applyAlignment="1" applyProtection="1">
      <alignment horizontal="left" vertical="center" wrapText="1"/>
      <protection hidden="1"/>
    </xf>
    <xf numFmtId="0" fontId="22" fillId="0" borderId="23" xfId="0" applyFont="1" applyFill="1" applyBorder="1" applyAlignment="1" applyProtection="1">
      <alignment horizontal="left" vertical="center" wrapText="1"/>
      <protection hidden="1"/>
    </xf>
    <xf numFmtId="0" fontId="22" fillId="0" borderId="10" xfId="0" applyFont="1" applyFill="1" applyBorder="1" applyAlignment="1" applyProtection="1">
      <alignment horizontal="left" vertical="center" wrapText="1"/>
      <protection hidden="1"/>
    </xf>
    <xf numFmtId="0" fontId="22" fillId="0" borderId="0" xfId="0" applyFont="1" applyFill="1" applyBorder="1" applyAlignment="1" applyProtection="1">
      <alignment horizontal="left" vertical="center" wrapText="1"/>
      <protection hidden="1"/>
    </xf>
    <xf numFmtId="0" fontId="22" fillId="0" borderId="11" xfId="0" applyFont="1" applyFill="1" applyBorder="1" applyAlignment="1" applyProtection="1">
      <alignment horizontal="left" vertical="center" wrapText="1"/>
      <protection hidden="1"/>
    </xf>
    <xf numFmtId="0" fontId="0" fillId="0" borderId="107" xfId="0" applyFont="1" applyFill="1" applyBorder="1" applyAlignment="1" applyProtection="1">
      <alignment horizontal="center" vertical="center"/>
      <protection locked="0" hidden="1"/>
    </xf>
    <xf numFmtId="0" fontId="0" fillId="0" borderId="108" xfId="0" applyFont="1" applyFill="1" applyBorder="1" applyAlignment="1" applyProtection="1">
      <alignment horizontal="center" vertical="center"/>
      <protection locked="0" hidden="1"/>
    </xf>
    <xf numFmtId="0" fontId="0" fillId="0" borderId="106" xfId="0" applyFont="1" applyFill="1" applyBorder="1" applyAlignment="1" applyProtection="1">
      <alignment horizontal="center" vertical="center"/>
      <protection locked="0" hidden="1"/>
    </xf>
    <xf numFmtId="0" fontId="22" fillId="0" borderId="0" xfId="0" applyFont="1" applyFill="1" applyBorder="1" applyAlignment="1" applyProtection="1">
      <alignment horizontal="center"/>
      <protection hidden="1"/>
    </xf>
    <xf numFmtId="0" fontId="0" fillId="0" borderId="70" xfId="0" applyFont="1" applyFill="1" applyBorder="1" applyAlignment="1" applyProtection="1">
      <alignment horizontal="center" vertical="center"/>
      <protection hidden="1"/>
    </xf>
    <xf numFmtId="0" fontId="21" fillId="0" borderId="64" xfId="0" applyFont="1" applyFill="1" applyBorder="1" applyAlignment="1" applyProtection="1">
      <alignment horizontal="center" vertical="center"/>
      <protection hidden="1"/>
    </xf>
    <xf numFmtId="0" fontId="21" fillId="0" borderId="65" xfId="0" applyFont="1" applyFill="1" applyBorder="1" applyAlignment="1" applyProtection="1">
      <alignment horizontal="center" vertical="center"/>
      <protection hidden="1"/>
    </xf>
    <xf numFmtId="0" fontId="0" fillId="0" borderId="114" xfId="0" applyFont="1" applyFill="1" applyBorder="1" applyAlignment="1" applyProtection="1">
      <alignment horizontal="center" vertical="center"/>
      <protection locked="0" hidden="1"/>
    </xf>
    <xf numFmtId="0" fontId="21" fillId="0" borderId="12" xfId="0" applyFont="1" applyFill="1" applyBorder="1" applyAlignment="1" applyProtection="1">
      <alignment horizontal="center"/>
      <protection hidden="1"/>
    </xf>
    <xf numFmtId="0" fontId="22" fillId="0" borderId="0"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locked="0" hidden="1"/>
    </xf>
    <xf numFmtId="0" fontId="1" fillId="0" borderId="18" xfId="0" applyFont="1" applyFill="1" applyBorder="1" applyAlignment="1" applyProtection="1">
      <alignment horizontal="center" vertical="center"/>
      <protection locked="0" hidden="1"/>
    </xf>
    <xf numFmtId="0" fontId="1" fillId="0" borderId="48" xfId="0" applyFont="1" applyFill="1" applyBorder="1" applyAlignment="1" applyProtection="1">
      <alignment vertical="center"/>
      <protection hidden="1"/>
    </xf>
    <xf numFmtId="0" fontId="1" fillId="0" borderId="55" xfId="0" applyFont="1" applyFill="1" applyBorder="1" applyAlignment="1" applyProtection="1">
      <alignment vertical="center"/>
      <protection hidden="1"/>
    </xf>
    <xf numFmtId="0" fontId="21" fillId="0" borderId="39" xfId="0" applyFont="1" applyFill="1" applyBorder="1" applyAlignment="1" applyProtection="1">
      <alignment horizontal="center" vertical="center" wrapText="1"/>
      <protection hidden="1"/>
    </xf>
    <xf numFmtId="0" fontId="21" fillId="0" borderId="20" xfId="0" applyFont="1" applyFill="1" applyBorder="1" applyAlignment="1" applyProtection="1">
      <alignment horizontal="center" vertical="center" wrapText="1"/>
      <protection hidden="1"/>
    </xf>
    <xf numFmtId="0" fontId="21" fillId="0" borderId="18" xfId="0" applyFont="1" applyFill="1" applyBorder="1" applyAlignment="1" applyProtection="1">
      <alignment horizontal="center" vertical="center" wrapText="1"/>
      <protection hidden="1"/>
    </xf>
    <xf numFmtId="0" fontId="21" fillId="0" borderId="40" xfId="0" applyFont="1" applyFill="1" applyBorder="1" applyAlignment="1" applyProtection="1">
      <alignment horizontal="center" vertical="center" wrapText="1"/>
      <protection hidden="1"/>
    </xf>
    <xf numFmtId="0" fontId="27" fillId="0" borderId="94" xfId="0" applyFont="1" applyFill="1" applyBorder="1" applyAlignment="1" applyProtection="1">
      <alignment horizontal="center" vertical="center"/>
      <protection hidden="1"/>
    </xf>
    <xf numFmtId="0" fontId="27" fillId="0" borderId="95" xfId="0" applyFont="1" applyFill="1" applyBorder="1" applyAlignment="1" applyProtection="1">
      <alignment horizontal="center" vertical="center"/>
      <protection hidden="1"/>
    </xf>
    <xf numFmtId="0" fontId="27" fillId="0" borderId="96" xfId="0" applyFont="1" applyFill="1" applyBorder="1" applyAlignment="1" applyProtection="1">
      <alignment horizontal="center" vertical="center"/>
      <protection hidden="1"/>
    </xf>
    <xf numFmtId="0" fontId="27" fillId="0" borderId="97" xfId="0" applyFont="1" applyFill="1" applyBorder="1" applyAlignment="1" applyProtection="1">
      <alignment horizontal="center" vertical="center"/>
      <protection hidden="1"/>
    </xf>
    <xf numFmtId="0" fontId="27" fillId="0" borderId="98" xfId="0" applyFont="1" applyFill="1" applyBorder="1" applyAlignment="1" applyProtection="1">
      <alignment horizontal="center" vertical="center"/>
      <protection hidden="1"/>
    </xf>
    <xf numFmtId="0" fontId="27" fillId="0" borderId="99" xfId="0" applyFont="1" applyFill="1" applyBorder="1" applyAlignment="1" applyProtection="1">
      <alignment horizontal="center" vertical="center"/>
      <protection hidden="1"/>
    </xf>
    <xf numFmtId="0" fontId="27" fillId="0" borderId="100" xfId="0" applyFont="1" applyFill="1" applyBorder="1" applyAlignment="1" applyProtection="1">
      <alignment horizontal="center" vertical="center"/>
      <protection hidden="1"/>
    </xf>
    <xf numFmtId="0" fontId="27" fillId="0" borderId="101" xfId="0" applyFont="1" applyFill="1" applyBorder="1" applyAlignment="1" applyProtection="1">
      <alignment horizontal="center" vertical="center"/>
      <protection hidden="1"/>
    </xf>
    <xf numFmtId="0" fontId="27" fillId="0" borderId="102" xfId="0" applyFont="1" applyFill="1" applyBorder="1" applyAlignment="1" applyProtection="1">
      <alignment horizontal="center" vertical="center"/>
      <protection hidden="1"/>
    </xf>
    <xf numFmtId="0" fontId="7" fillId="0" borderId="34" xfId="0" applyFont="1" applyFill="1" applyBorder="1" applyAlignment="1" applyProtection="1">
      <alignment horizontal="center" vertical="center" wrapText="1"/>
      <protection locked="0" hidden="1"/>
    </xf>
    <xf numFmtId="0" fontId="7" fillId="0" borderId="0" xfId="0" applyFont="1" applyFill="1" applyBorder="1" applyAlignment="1" applyProtection="1">
      <alignment horizontal="center" vertical="center" wrapText="1"/>
      <protection locked="0" hidden="1"/>
    </xf>
    <xf numFmtId="0" fontId="7" fillId="0" borderId="39" xfId="0" applyFont="1" applyFill="1" applyBorder="1" applyAlignment="1" applyProtection="1">
      <alignment horizontal="center" vertical="center" wrapText="1"/>
      <protection locked="0" hidden="1"/>
    </xf>
    <xf numFmtId="0" fontId="7" fillId="0" borderId="41" xfId="0" applyFont="1" applyFill="1" applyBorder="1" applyAlignment="1" applyProtection="1">
      <alignment horizontal="center" vertical="center" wrapText="1"/>
      <protection locked="0" hidden="1"/>
    </xf>
    <xf numFmtId="0" fontId="7" fillId="0" borderId="27" xfId="0" applyFont="1" applyFill="1" applyBorder="1" applyAlignment="1" applyProtection="1">
      <alignment horizontal="center" vertical="center" wrapText="1"/>
      <protection locked="0" hidden="1"/>
    </xf>
    <xf numFmtId="0" fontId="7" fillId="0" borderId="72" xfId="0" applyFont="1" applyFill="1" applyBorder="1" applyAlignment="1" applyProtection="1">
      <alignment horizontal="center" vertical="center" wrapText="1"/>
      <protection locked="0" hidden="1"/>
    </xf>
    <xf numFmtId="0" fontId="27" fillId="0" borderId="67" xfId="0" applyFont="1" applyFill="1" applyBorder="1" applyAlignment="1" applyProtection="1">
      <alignment horizontal="center" vertical="center"/>
      <protection hidden="1"/>
    </xf>
    <xf numFmtId="0" fontId="27" fillId="0" borderId="31" xfId="0" applyFont="1" applyFill="1" applyBorder="1" applyAlignment="1" applyProtection="1">
      <alignment horizontal="center" vertical="center"/>
      <protection hidden="1"/>
    </xf>
    <xf numFmtId="0" fontId="27" fillId="0" borderId="57" xfId="0" applyFont="1" applyFill="1" applyBorder="1" applyAlignment="1" applyProtection="1">
      <alignment horizontal="center" vertical="center"/>
      <protection hidden="1"/>
    </xf>
    <xf numFmtId="0" fontId="27" fillId="0" borderId="34"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protection hidden="1"/>
    </xf>
    <xf numFmtId="0" fontId="27" fillId="0" borderId="39" xfId="0" applyFont="1" applyFill="1" applyBorder="1" applyAlignment="1" applyProtection="1">
      <alignment horizontal="center" vertical="center"/>
      <protection hidden="1"/>
    </xf>
    <xf numFmtId="0" fontId="27" fillId="0" borderId="41" xfId="0" applyFont="1" applyFill="1" applyBorder="1" applyAlignment="1" applyProtection="1">
      <alignment horizontal="center" vertical="center"/>
      <protection hidden="1"/>
    </xf>
    <xf numFmtId="0" fontId="27" fillId="0" borderId="27" xfId="0" applyFont="1" applyFill="1" applyBorder="1" applyAlignment="1" applyProtection="1">
      <alignment horizontal="center" vertical="center"/>
      <protection hidden="1"/>
    </xf>
    <xf numFmtId="0" fontId="27" fillId="0" borderId="72"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top"/>
      <protection hidden="1"/>
    </xf>
    <xf numFmtId="0" fontId="21" fillId="0" borderId="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24" xfId="0" applyFont="1" applyFill="1" applyBorder="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25" xfId="0" applyFont="1" applyFill="1" applyBorder="1" applyAlignment="1" applyProtection="1">
      <alignment horizontal="center" vertical="top"/>
      <protection hidden="1"/>
    </xf>
    <xf numFmtId="0" fontId="21" fillId="0" borderId="56" xfId="0" applyFont="1" applyFill="1" applyBorder="1" applyAlignment="1" applyProtection="1">
      <alignment horizontal="center" vertical="center"/>
      <protection hidden="1"/>
    </xf>
    <xf numFmtId="0" fontId="21" fillId="0" borderId="31" xfId="0" applyFont="1" applyFill="1" applyBorder="1" applyAlignment="1" applyProtection="1">
      <alignment horizontal="center" vertical="center"/>
      <protection hidden="1"/>
    </xf>
    <xf numFmtId="0" fontId="21" fillId="0" borderId="66" xfId="0" applyFont="1" applyFill="1" applyBorder="1" applyAlignment="1" applyProtection="1">
      <alignment horizontal="center" vertical="center"/>
      <protection hidden="1"/>
    </xf>
    <xf numFmtId="0" fontId="21" fillId="0" borderId="37" xfId="0" applyFont="1" applyFill="1" applyBorder="1" applyAlignment="1" applyProtection="1">
      <alignment horizontal="center" vertical="center"/>
      <protection hidden="1"/>
    </xf>
    <xf numFmtId="0" fontId="21" fillId="0" borderId="36" xfId="0" applyFont="1" applyFill="1" applyBorder="1" applyAlignment="1" applyProtection="1">
      <alignment horizontal="center" vertical="center"/>
      <protection hidden="1"/>
    </xf>
    <xf numFmtId="0" fontId="0" fillId="0" borderId="128" xfId="0" applyFont="1" applyFill="1" applyBorder="1" applyAlignment="1" applyProtection="1">
      <alignment horizontal="center" vertical="center"/>
      <protection hidden="1"/>
    </xf>
    <xf numFmtId="0" fontId="0" fillId="0" borderId="129" xfId="0" applyFont="1" applyFill="1" applyBorder="1" applyAlignment="1" applyProtection="1">
      <alignment horizontal="center" vertical="center"/>
      <protection hidden="1"/>
    </xf>
    <xf numFmtId="0" fontId="21" fillId="0" borderId="12" xfId="0" applyFont="1" applyFill="1" applyBorder="1" applyAlignment="1" applyProtection="1">
      <alignment horizontal="center"/>
      <protection locked="0" hidden="1"/>
    </xf>
    <xf numFmtId="0" fontId="21" fillId="0" borderId="18" xfId="0" applyFont="1" applyFill="1" applyBorder="1" applyAlignment="1" applyProtection="1">
      <alignment horizontal="center"/>
      <protection locked="0" hidden="1"/>
    </xf>
    <xf numFmtId="0" fontId="27" fillId="0" borderId="62" xfId="0" applyFont="1" applyFill="1" applyBorder="1" applyAlignment="1" applyProtection="1">
      <alignment horizontal="center" vertical="center"/>
      <protection hidden="1"/>
    </xf>
    <xf numFmtId="0" fontId="27" fillId="0" borderId="63" xfId="0" applyFont="1" applyFill="1" applyBorder="1" applyAlignment="1" applyProtection="1">
      <alignment horizontal="center" vertical="center"/>
      <protection hidden="1"/>
    </xf>
    <xf numFmtId="0" fontId="27" fillId="0" borderId="73" xfId="0" applyFont="1" applyFill="1" applyBorder="1" applyAlignment="1" applyProtection="1">
      <alignment horizontal="center" vertical="center"/>
      <protection hidden="1"/>
    </xf>
    <xf numFmtId="0" fontId="27" fillId="0" borderId="50" xfId="0" applyFont="1" applyFill="1" applyBorder="1" applyAlignment="1" applyProtection="1">
      <alignment horizontal="center" vertical="center"/>
      <protection hidden="1"/>
    </xf>
    <xf numFmtId="0" fontId="27" fillId="0" borderId="14" xfId="0" applyFont="1" applyFill="1" applyBorder="1" applyAlignment="1" applyProtection="1">
      <alignment horizontal="center" vertical="center"/>
      <protection hidden="1"/>
    </xf>
    <xf numFmtId="0" fontId="27" fillId="0" borderId="51" xfId="0" applyFont="1" applyFill="1" applyBorder="1" applyAlignment="1" applyProtection="1">
      <alignment horizontal="center" vertical="center"/>
      <protection hidden="1"/>
    </xf>
    <xf numFmtId="0" fontId="27" fillId="0" borderId="52" xfId="0" applyFont="1" applyFill="1" applyBorder="1" applyAlignment="1" applyProtection="1">
      <alignment horizontal="center" vertical="center"/>
      <protection hidden="1"/>
    </xf>
    <xf numFmtId="0" fontId="27" fillId="0" borderId="53" xfId="0" applyFont="1" applyFill="1" applyBorder="1" applyAlignment="1" applyProtection="1">
      <alignment horizontal="center" vertical="center"/>
      <protection hidden="1"/>
    </xf>
    <xf numFmtId="0" fontId="27" fillId="0" borderId="54"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1" fillId="0" borderId="57" xfId="0" applyFont="1" applyFill="1" applyBorder="1" applyAlignment="1" applyProtection="1">
      <alignment horizontal="center" vertical="center" wrapText="1"/>
      <protection hidden="1"/>
    </xf>
    <xf numFmtId="0" fontId="21" fillId="0" borderId="110" xfId="0" applyFont="1" applyFill="1" applyBorder="1" applyAlignment="1" applyProtection="1">
      <alignment horizontal="center" vertical="center"/>
      <protection hidden="1"/>
    </xf>
    <xf numFmtId="0" fontId="21" fillId="0" borderId="113" xfId="0" applyFont="1" applyFill="1" applyBorder="1" applyAlignment="1" applyProtection="1">
      <alignment horizontal="center" vertical="center"/>
      <protection hidden="1"/>
    </xf>
    <xf numFmtId="0" fontId="21" fillId="0" borderId="0" xfId="0" applyFont="1" applyFill="1" applyBorder="1" applyAlignment="1" applyProtection="1">
      <alignment horizontal="left"/>
      <protection hidden="1"/>
    </xf>
    <xf numFmtId="0" fontId="0" fillId="0" borderId="123" xfId="0" applyFont="1" applyFill="1" applyBorder="1" applyAlignment="1" applyProtection="1">
      <alignment horizontal="center" vertical="center"/>
      <protection hidden="1"/>
    </xf>
    <xf numFmtId="176" fontId="21" fillId="0" borderId="0" xfId="0" applyNumberFormat="1" applyFont="1" applyFill="1" applyBorder="1" applyAlignment="1" applyProtection="1">
      <alignment horizontal="left"/>
      <protection hidden="1"/>
    </xf>
    <xf numFmtId="0" fontId="21" fillId="0" borderId="38" xfId="0" applyFont="1" applyFill="1" applyBorder="1" applyAlignment="1" applyProtection="1">
      <alignment horizontal="left" vertical="center" wrapText="1"/>
      <protection hidden="1"/>
    </xf>
    <xf numFmtId="0" fontId="21" fillId="0" borderId="39" xfId="0" applyFont="1" applyFill="1" applyBorder="1" applyAlignment="1" applyProtection="1">
      <alignment horizontal="left" vertical="center" wrapText="1"/>
      <protection hidden="1"/>
    </xf>
    <xf numFmtId="0" fontId="21" fillId="0" borderId="41" xfId="0" applyFont="1" applyFill="1" applyBorder="1" applyAlignment="1" applyProtection="1">
      <alignment horizontal="left" vertical="center" wrapText="1"/>
      <protection hidden="1"/>
    </xf>
    <xf numFmtId="0" fontId="21" fillId="0" borderId="72" xfId="0" applyFont="1" applyFill="1" applyBorder="1" applyAlignment="1" applyProtection="1">
      <alignment horizontal="left" vertical="center" wrapText="1"/>
      <protection hidden="1"/>
    </xf>
    <xf numFmtId="0" fontId="25" fillId="0" borderId="0" xfId="0" applyFont="1" applyFill="1" applyBorder="1" applyAlignment="1" applyProtection="1">
      <alignment horizontal="center" vertical="top" wrapText="1"/>
      <protection hidden="1"/>
    </xf>
    <xf numFmtId="0" fontId="25" fillId="0" borderId="18" xfId="0" applyFont="1" applyFill="1" applyBorder="1" applyAlignment="1" applyProtection="1">
      <alignment horizontal="center" vertical="top" wrapText="1"/>
      <protection hidden="1"/>
    </xf>
    <xf numFmtId="0" fontId="21" fillId="0" borderId="42" xfId="0" applyFont="1" applyFill="1" applyBorder="1" applyAlignment="1" applyProtection="1">
      <alignment vertical="center"/>
      <protection hidden="1"/>
    </xf>
    <xf numFmtId="0" fontId="21" fillId="0" borderId="43" xfId="0" applyFont="1" applyFill="1" applyBorder="1" applyAlignment="1" applyProtection="1">
      <alignment vertical="center"/>
      <protection hidden="1"/>
    </xf>
    <xf numFmtId="0" fontId="21" fillId="0" borderId="44" xfId="0" applyFont="1" applyFill="1" applyBorder="1" applyAlignment="1" applyProtection="1">
      <alignment vertical="center"/>
      <protection hidden="1"/>
    </xf>
    <xf numFmtId="0" fontId="21" fillId="0" borderId="85" xfId="0" applyFont="1" applyFill="1" applyBorder="1" applyAlignment="1" applyProtection="1">
      <alignment vertical="center"/>
      <protection hidden="1"/>
    </xf>
    <xf numFmtId="0" fontId="21" fillId="0" borderId="86" xfId="0" applyFont="1" applyFill="1" applyBorder="1" applyAlignment="1" applyProtection="1">
      <alignment vertical="center"/>
      <protection hidden="1"/>
    </xf>
    <xf numFmtId="0" fontId="21" fillId="0" borderId="87" xfId="0" applyFont="1" applyFill="1" applyBorder="1" applyAlignment="1" applyProtection="1">
      <alignment vertical="center"/>
      <protection hidden="1"/>
    </xf>
    <xf numFmtId="0" fontId="21" fillId="0" borderId="45" xfId="0" applyFont="1" applyFill="1" applyBorder="1" applyAlignment="1" applyProtection="1">
      <alignment vertical="center"/>
      <protection hidden="1"/>
    </xf>
    <xf numFmtId="0" fontId="21" fillId="0" borderId="46" xfId="0" applyFont="1" applyFill="1" applyBorder="1" applyAlignment="1" applyProtection="1">
      <alignment vertical="center"/>
      <protection hidden="1"/>
    </xf>
    <xf numFmtId="0" fontId="21" fillId="0" borderId="47" xfId="0" applyFont="1" applyFill="1" applyBorder="1" applyAlignment="1" applyProtection="1">
      <alignment vertical="center"/>
      <protection hidden="1"/>
    </xf>
    <xf numFmtId="0" fontId="21" fillId="0" borderId="89" xfId="0" applyFont="1" applyFill="1" applyBorder="1" applyAlignment="1" applyProtection="1">
      <alignment horizontal="left" vertical="center" wrapText="1"/>
      <protection hidden="1"/>
    </xf>
    <xf numFmtId="0" fontId="21" fillId="0" borderId="90" xfId="0" applyFont="1" applyFill="1" applyBorder="1" applyAlignment="1" applyProtection="1">
      <alignment horizontal="left" vertical="center" wrapText="1"/>
      <protection hidden="1"/>
    </xf>
    <xf numFmtId="0" fontId="21" fillId="0" borderId="91" xfId="0" applyFont="1" applyFill="1" applyBorder="1" applyAlignment="1" applyProtection="1">
      <alignment horizontal="left" vertical="center" wrapText="1"/>
      <protection hidden="1"/>
    </xf>
    <xf numFmtId="0" fontId="21" fillId="0" borderId="20"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center"/>
      <protection hidden="1"/>
    </xf>
    <xf numFmtId="0" fontId="1" fillId="0" borderId="0" xfId="0" applyFont="1" applyFill="1" applyBorder="1" applyAlignment="1" applyProtection="1">
      <alignment horizontal="center" vertical="center" wrapText="1"/>
      <protection locked="0" hidden="1"/>
    </xf>
    <xf numFmtId="0" fontId="1" fillId="0" borderId="18" xfId="0" applyFont="1" applyFill="1" applyBorder="1" applyAlignment="1" applyProtection="1">
      <alignment horizontal="center" vertical="center" wrapText="1"/>
      <protection locked="0" hidden="1"/>
    </xf>
    <xf numFmtId="176" fontId="21" fillId="0" borderId="0" xfId="0" applyNumberFormat="1" applyFont="1" applyFill="1" applyBorder="1" applyAlignment="1" applyProtection="1">
      <alignment horizontal="right"/>
      <protection locked="0" hidden="1"/>
    </xf>
    <xf numFmtId="176" fontId="21" fillId="0" borderId="18" xfId="0" applyNumberFormat="1" applyFont="1" applyFill="1" applyBorder="1" applyAlignment="1" applyProtection="1">
      <alignment horizontal="right"/>
      <protection locked="0" hidden="1"/>
    </xf>
    <xf numFmtId="0" fontId="21" fillId="0" borderId="13" xfId="0" applyFont="1" applyFill="1" applyBorder="1" applyAlignment="1" applyProtection="1">
      <alignment horizontal="center" vertical="center"/>
      <protection hidden="1"/>
    </xf>
    <xf numFmtId="0" fontId="21" fillId="0" borderId="67" xfId="0" applyFont="1" applyFill="1" applyBorder="1" applyAlignment="1" applyProtection="1">
      <alignment horizontal="center" vertical="center"/>
      <protection hidden="1"/>
    </xf>
    <xf numFmtId="0" fontId="1" fillId="0" borderId="31" xfId="0" applyFont="1" applyFill="1" applyBorder="1" applyAlignment="1" applyProtection="1">
      <alignment vertical="center"/>
      <protection hidden="1"/>
    </xf>
    <xf numFmtId="0" fontId="1" fillId="0" borderId="32" xfId="0" applyFont="1" applyFill="1" applyBorder="1" applyAlignment="1" applyProtection="1">
      <alignment vertical="center"/>
      <protection hidden="1"/>
    </xf>
    <xf numFmtId="0" fontId="1" fillId="0" borderId="34" xfId="0"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 fillId="0" borderId="11" xfId="0" applyFont="1" applyFill="1" applyBorder="1" applyAlignment="1" applyProtection="1">
      <alignment vertical="center"/>
      <protection hidden="1"/>
    </xf>
    <xf numFmtId="0" fontId="1" fillId="0" borderId="35" xfId="0" applyFont="1" applyFill="1" applyBorder="1" applyAlignment="1" applyProtection="1">
      <alignment vertical="center"/>
      <protection hidden="1"/>
    </xf>
    <xf numFmtId="0" fontId="1" fillId="0" borderId="18" xfId="0" applyFont="1" applyFill="1" applyBorder="1" applyAlignment="1" applyProtection="1">
      <alignment vertical="center"/>
      <protection hidden="1"/>
    </xf>
    <xf numFmtId="0" fontId="1" fillId="0" borderId="21" xfId="0" applyFont="1" applyFill="1" applyBorder="1" applyAlignment="1" applyProtection="1">
      <alignment vertical="center"/>
      <protection hidden="1"/>
    </xf>
    <xf numFmtId="0" fontId="7" fillId="0" borderId="68" xfId="0" applyFont="1" applyFill="1" applyBorder="1" applyAlignment="1" applyProtection="1">
      <alignment horizontal="center" vertical="center"/>
      <protection hidden="1"/>
    </xf>
    <xf numFmtId="0" fontId="1" fillId="0" borderId="68" xfId="0" applyFont="1" applyFill="1" applyBorder="1" applyAlignment="1" applyProtection="1">
      <alignment vertical="center"/>
      <protection hidden="1"/>
    </xf>
    <xf numFmtId="0" fontId="1" fillId="0" borderId="16" xfId="0" applyFont="1" applyFill="1" applyBorder="1" applyAlignment="1" applyProtection="1">
      <alignment vertical="center"/>
      <protection hidden="1"/>
    </xf>
    <xf numFmtId="49" fontId="21" fillId="0" borderId="33" xfId="0" applyNumberFormat="1" applyFont="1" applyFill="1" applyBorder="1" applyAlignment="1" applyProtection="1">
      <alignment horizontal="center" vertical="center"/>
      <protection hidden="1"/>
    </xf>
    <xf numFmtId="0" fontId="1" fillId="0" borderId="23" xfId="0" applyFont="1" applyFill="1" applyBorder="1" applyAlignment="1" applyProtection="1">
      <alignment horizontal="center" vertical="center"/>
      <protection hidden="1"/>
    </xf>
    <xf numFmtId="0" fontId="1" fillId="0" borderId="34" xfId="0" applyFont="1" applyFill="1" applyBorder="1" applyAlignment="1" applyProtection="1">
      <alignment horizontal="center" vertical="center"/>
      <protection hidden="1"/>
    </xf>
    <xf numFmtId="0" fontId="1" fillId="0" borderId="11" xfId="0" applyFont="1" applyFill="1" applyBorder="1" applyAlignment="1" applyProtection="1">
      <alignment horizontal="center" vertical="center"/>
      <protection hidden="1"/>
    </xf>
    <xf numFmtId="0" fontId="1" fillId="0" borderId="35" xfId="0" applyFont="1" applyFill="1" applyBorder="1" applyAlignment="1" applyProtection="1">
      <alignment horizontal="center" vertical="center"/>
      <protection hidden="1"/>
    </xf>
    <xf numFmtId="0" fontId="1" fillId="0" borderId="21" xfId="0" applyFont="1" applyFill="1" applyBorder="1" applyAlignment="1" applyProtection="1">
      <alignment horizontal="center" vertical="center"/>
      <protection hidden="1"/>
    </xf>
    <xf numFmtId="0" fontId="21" fillId="0" borderId="10" xfId="0" applyFont="1" applyFill="1" applyBorder="1" applyAlignment="1" applyProtection="1">
      <alignment vertical="center" wrapText="1"/>
      <protection hidden="1"/>
    </xf>
    <xf numFmtId="0" fontId="21" fillId="0" borderId="20" xfId="0" applyFont="1" applyFill="1" applyBorder="1" applyAlignment="1" applyProtection="1">
      <alignment vertical="center" wrapText="1"/>
      <protection hidden="1"/>
    </xf>
    <xf numFmtId="0" fontId="21" fillId="0" borderId="18" xfId="0" applyFont="1" applyFill="1" applyBorder="1" applyAlignment="1" applyProtection="1">
      <alignment vertical="center" wrapText="1"/>
      <protection hidden="1"/>
    </xf>
    <xf numFmtId="0" fontId="21" fillId="0" borderId="21" xfId="0" applyFont="1" applyFill="1" applyBorder="1" applyAlignment="1" applyProtection="1">
      <alignment vertical="center" wrapText="1"/>
      <protection hidden="1"/>
    </xf>
    <xf numFmtId="0" fontId="21" fillId="0" borderId="0" xfId="0" applyFont="1" applyFill="1" applyBorder="1" applyAlignment="1" applyProtection="1">
      <alignment horizontal="center"/>
      <protection locked="0" hidden="1"/>
    </xf>
    <xf numFmtId="0" fontId="21" fillId="0" borderId="22" xfId="0" applyFont="1" applyFill="1" applyBorder="1" applyAlignment="1" applyProtection="1">
      <alignment horizontal="center" vertical="center"/>
      <protection hidden="1"/>
    </xf>
    <xf numFmtId="38" fontId="0" fillId="0" borderId="58" xfId="33" applyFont="1" applyFill="1" applyBorder="1" applyAlignment="1" applyProtection="1">
      <alignment horizontal="center" vertical="center"/>
      <protection hidden="1"/>
    </xf>
    <xf numFmtId="38" fontId="0" fillId="0" borderId="109" xfId="33" applyFont="1" applyFill="1" applyBorder="1" applyAlignment="1" applyProtection="1">
      <alignment horizontal="center" vertical="center"/>
      <protection hidden="1"/>
    </xf>
    <xf numFmtId="38" fontId="0" fillId="0" borderId="59" xfId="33" applyFont="1" applyFill="1" applyBorder="1" applyAlignment="1" applyProtection="1">
      <alignment horizontal="center" vertical="center"/>
      <protection hidden="1"/>
    </xf>
    <xf numFmtId="38" fontId="0" fillId="0" borderId="110" xfId="33" applyFont="1" applyFill="1" applyBorder="1" applyAlignment="1" applyProtection="1">
      <alignment horizontal="center" vertical="center"/>
      <protection hidden="1"/>
    </xf>
    <xf numFmtId="38" fontId="0" fillId="0" borderId="60" xfId="33" applyFont="1" applyFill="1" applyBorder="1" applyAlignment="1" applyProtection="1">
      <alignment horizontal="center" vertical="center"/>
      <protection hidden="1"/>
    </xf>
    <xf numFmtId="38" fontId="0" fillId="0" borderId="113" xfId="33" applyFont="1" applyFill="1" applyBorder="1" applyAlignment="1" applyProtection="1">
      <alignment horizontal="center" vertical="center"/>
      <protection hidden="1"/>
    </xf>
    <xf numFmtId="0" fontId="0" fillId="0" borderId="120" xfId="0" applyFont="1" applyFill="1" applyBorder="1" applyAlignment="1" applyProtection="1">
      <alignment horizontal="center" vertical="center"/>
      <protection hidden="1"/>
    </xf>
    <xf numFmtId="0" fontId="21" fillId="0" borderId="16" xfId="0" applyFont="1" applyFill="1" applyBorder="1" applyAlignment="1" applyProtection="1">
      <alignment horizontal="left" vertical="center" wrapText="1"/>
      <protection hidden="1"/>
    </xf>
    <xf numFmtId="49" fontId="21" fillId="0" borderId="23" xfId="0" applyNumberFormat="1" applyFont="1" applyFill="1" applyBorder="1" applyAlignment="1" applyProtection="1">
      <alignment horizontal="center" vertical="center"/>
      <protection hidden="1"/>
    </xf>
    <xf numFmtId="49" fontId="21" fillId="0" borderId="35" xfId="0" applyNumberFormat="1" applyFont="1" applyFill="1" applyBorder="1" applyAlignment="1" applyProtection="1">
      <alignment horizontal="center" vertical="center"/>
      <protection hidden="1"/>
    </xf>
    <xf numFmtId="49" fontId="21" fillId="0" borderId="21" xfId="0" applyNumberFormat="1" applyFont="1" applyFill="1" applyBorder="1" applyAlignment="1" applyProtection="1">
      <alignment horizontal="center" vertical="center"/>
      <protection hidden="1"/>
    </xf>
    <xf numFmtId="49" fontId="21" fillId="0" borderId="34" xfId="0" applyNumberFormat="1" applyFont="1" applyFill="1" applyBorder="1" applyAlignment="1" applyProtection="1">
      <alignment horizontal="center" vertical="center"/>
      <protection hidden="1"/>
    </xf>
    <xf numFmtId="49" fontId="21" fillId="0" borderId="11" xfId="0" applyNumberFormat="1" applyFont="1" applyFill="1" applyBorder="1" applyAlignment="1" applyProtection="1">
      <alignment horizontal="center" vertical="center"/>
      <protection hidden="1"/>
    </xf>
    <xf numFmtId="0" fontId="21" fillId="0" borderId="26" xfId="0" applyFont="1" applyFill="1" applyBorder="1" applyAlignment="1" applyProtection="1">
      <alignment horizontal="center" vertical="center" wrapText="1"/>
      <protection hidden="1"/>
    </xf>
    <xf numFmtId="0" fontId="21" fillId="0" borderId="22" xfId="0" applyFont="1" applyFill="1" applyBorder="1" applyAlignment="1" applyProtection="1">
      <alignment horizontal="center" vertical="center" wrapText="1"/>
      <protection hidden="1"/>
    </xf>
    <xf numFmtId="0" fontId="21" fillId="0" borderId="23" xfId="0" applyFont="1" applyFill="1" applyBorder="1" applyAlignment="1" applyProtection="1">
      <alignment horizontal="center" vertical="center" wrapText="1"/>
      <protection hidden="1"/>
    </xf>
    <xf numFmtId="0" fontId="21" fillId="0" borderId="21" xfId="0" applyFont="1" applyFill="1" applyBorder="1" applyAlignment="1" applyProtection="1">
      <alignment horizontal="center" vertical="center" wrapText="1"/>
      <protection hidden="1"/>
    </xf>
    <xf numFmtId="0" fontId="21" fillId="0" borderId="12" xfId="0" applyFont="1" applyFill="1" applyBorder="1" applyAlignment="1" applyProtection="1">
      <alignment vertical="center" wrapText="1"/>
      <protection hidden="1"/>
    </xf>
    <xf numFmtId="0" fontId="21" fillId="0" borderId="12"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0" fontId="21" fillId="0" borderId="18" xfId="0" applyFont="1" applyFill="1" applyBorder="1" applyAlignment="1" applyProtection="1">
      <alignment vertical="center"/>
      <protection hidden="1"/>
    </xf>
    <xf numFmtId="0" fontId="1" fillId="0" borderId="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1" fillId="0" borderId="0" xfId="0" applyFont="1" applyFill="1" applyBorder="1" applyAlignment="1" applyProtection="1">
      <alignment horizontal="left" shrinkToFit="1"/>
      <protection locked="0" hidden="1"/>
    </xf>
    <xf numFmtId="0" fontId="1" fillId="0" borderId="18" xfId="0" applyFont="1" applyFill="1" applyBorder="1" applyAlignment="1" applyProtection="1">
      <alignment horizontal="left" shrinkToFit="1"/>
      <protection locked="0" hidden="1"/>
    </xf>
    <xf numFmtId="0" fontId="1" fillId="0" borderId="22" xfId="0" applyFont="1" applyFill="1" applyBorder="1" applyAlignment="1" applyProtection="1">
      <alignment horizontal="left"/>
      <protection locked="0" hidden="1"/>
    </xf>
    <xf numFmtId="0" fontId="1" fillId="0" borderId="18" xfId="0" applyFont="1" applyFill="1" applyBorder="1" applyAlignment="1" applyProtection="1">
      <alignment horizontal="left"/>
      <protection locked="0" hidden="1"/>
    </xf>
    <xf numFmtId="0" fontId="27" fillId="0" borderId="0" xfId="0" applyFont="1" applyFill="1" applyBorder="1" applyAlignment="1" applyProtection="1">
      <alignment horizontal="center" vertical="center"/>
      <protection locked="0" hidden="1"/>
    </xf>
    <xf numFmtId="0" fontId="7" fillId="0" borderId="0" xfId="0" applyFont="1" applyFill="1" applyBorder="1" applyAlignment="1" applyProtection="1">
      <alignment horizontal="left"/>
      <protection hidden="1"/>
    </xf>
    <xf numFmtId="0" fontId="7" fillId="0" borderId="18" xfId="0" applyFont="1" applyFill="1" applyBorder="1" applyAlignment="1" applyProtection="1">
      <alignment horizontal="left"/>
      <protection hidden="1"/>
    </xf>
    <xf numFmtId="0" fontId="7" fillId="0" borderId="22" xfId="0" applyFont="1" applyFill="1" applyBorder="1" applyAlignment="1" applyProtection="1">
      <alignment horizontal="left"/>
      <protection hidden="1"/>
    </xf>
    <xf numFmtId="0" fontId="0" fillId="0" borderId="0" xfId="0" applyFont="1" applyFill="1" applyBorder="1" applyAlignment="1" applyProtection="1">
      <alignment horizontal="center"/>
      <protection locked="0" hidden="1"/>
    </xf>
    <xf numFmtId="0" fontId="1" fillId="0" borderId="18" xfId="0" applyFont="1" applyFill="1" applyBorder="1" applyAlignment="1" applyProtection="1">
      <alignment horizontal="center"/>
      <protection locked="0" hidden="1"/>
    </xf>
    <xf numFmtId="0" fontId="0" fillId="0" borderId="22" xfId="0" applyFont="1" applyFill="1" applyBorder="1" applyAlignment="1" applyProtection="1">
      <alignment horizontal="center"/>
      <protection locked="0" hidden="1"/>
    </xf>
    <xf numFmtId="0" fontId="21" fillId="0" borderId="0" xfId="0" applyFont="1" applyFill="1" applyBorder="1" applyAlignment="1" applyProtection="1">
      <alignment horizontal="right" vertical="center"/>
      <protection hidden="1"/>
    </xf>
    <xf numFmtId="0" fontId="21" fillId="0" borderId="61" xfId="0" applyFont="1" applyFill="1" applyBorder="1" applyAlignment="1" applyProtection="1">
      <alignment horizontal="center" vertical="center"/>
      <protection hidden="1"/>
    </xf>
    <xf numFmtId="0" fontId="21" fillId="0" borderId="32"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protection hidden="1"/>
    </xf>
    <xf numFmtId="0" fontId="21" fillId="0" borderId="48" xfId="0" applyFont="1" applyFill="1" applyBorder="1" applyAlignment="1" applyProtection="1">
      <alignment vertical="center"/>
      <protection hidden="1"/>
    </xf>
    <xf numFmtId="0" fontId="21" fillId="0" borderId="55" xfId="0" applyFont="1" applyFill="1" applyBorder="1" applyAlignment="1" applyProtection="1">
      <alignment vertical="center"/>
      <protection hidden="1"/>
    </xf>
    <xf numFmtId="0" fontId="21" fillId="0" borderId="14" xfId="0" applyFont="1" applyFill="1" applyBorder="1" applyAlignment="1" applyProtection="1">
      <alignment horizontal="left" vertical="center" shrinkToFit="1"/>
      <protection locked="0" hidden="1"/>
    </xf>
    <xf numFmtId="0" fontId="21" fillId="0" borderId="50" xfId="0" applyNumberFormat="1" applyFont="1" applyFill="1" applyBorder="1" applyAlignment="1" applyProtection="1">
      <alignment horizontal="center" vertical="center" shrinkToFit="1"/>
      <protection locked="0" hidden="1"/>
    </xf>
    <xf numFmtId="0" fontId="21" fillId="0" borderId="14" xfId="0" applyNumberFormat="1" applyFont="1" applyFill="1" applyBorder="1" applyAlignment="1" applyProtection="1">
      <alignment horizontal="center" vertical="center" shrinkToFit="1"/>
      <protection locked="0" hidden="1"/>
    </xf>
    <xf numFmtId="0" fontId="21" fillId="0" borderId="62" xfId="0" applyFont="1" applyFill="1" applyBorder="1" applyAlignment="1" applyProtection="1">
      <alignment horizontal="center" vertical="center"/>
      <protection hidden="1"/>
    </xf>
    <xf numFmtId="0" fontId="21" fillId="0" borderId="63" xfId="0" applyFont="1" applyFill="1" applyBorder="1" applyAlignment="1" applyProtection="1">
      <alignment horizontal="center" vertical="center"/>
      <protection hidden="1"/>
    </xf>
    <xf numFmtId="0" fontId="21" fillId="0" borderId="50" xfId="0" applyFont="1" applyFill="1" applyBorder="1" applyAlignment="1" applyProtection="1">
      <alignment horizontal="center" vertical="center"/>
      <protection hidden="1"/>
    </xf>
    <xf numFmtId="0" fontId="21" fillId="0" borderId="26" xfId="0" applyFont="1" applyFill="1" applyBorder="1" applyAlignment="1" applyProtection="1">
      <alignment horizontal="left" vertical="center" shrinkToFit="1"/>
      <protection hidden="1"/>
    </xf>
    <xf numFmtId="0" fontId="21" fillId="0" borderId="22" xfId="0" applyFont="1" applyFill="1" applyBorder="1" applyAlignment="1" applyProtection="1">
      <alignment horizontal="left" vertical="center" shrinkToFit="1"/>
      <protection hidden="1"/>
    </xf>
    <xf numFmtId="0" fontId="21" fillId="0" borderId="23" xfId="0" applyFont="1" applyFill="1" applyBorder="1" applyAlignment="1" applyProtection="1">
      <alignment horizontal="left" vertical="center" shrinkToFit="1"/>
      <protection hidden="1"/>
    </xf>
    <xf numFmtId="0" fontId="21" fillId="0" borderId="20" xfId="0" applyFont="1" applyFill="1" applyBorder="1" applyAlignment="1" applyProtection="1">
      <alignment horizontal="left" vertical="center" shrinkToFit="1"/>
      <protection hidden="1"/>
    </xf>
    <xf numFmtId="0" fontId="21" fillId="0" borderId="18" xfId="0" applyFont="1" applyFill="1" applyBorder="1" applyAlignment="1" applyProtection="1">
      <alignment horizontal="left" vertical="center" shrinkToFit="1"/>
      <protection hidden="1"/>
    </xf>
    <xf numFmtId="0" fontId="21" fillId="0" borderId="21" xfId="0" applyFont="1" applyFill="1" applyBorder="1" applyAlignment="1" applyProtection="1">
      <alignment horizontal="left" vertical="center" shrinkToFit="1"/>
      <protection hidden="1"/>
    </xf>
    <xf numFmtId="0" fontId="0" fillId="0" borderId="125" xfId="0" applyFont="1" applyFill="1" applyBorder="1" applyAlignment="1" applyProtection="1">
      <alignment horizontal="center" vertical="center"/>
      <protection hidden="1"/>
    </xf>
    <xf numFmtId="0" fontId="21" fillId="0" borderId="0" xfId="0" applyFont="1" applyFill="1" applyBorder="1" applyAlignment="1" applyProtection="1">
      <alignment horizontal="left" wrapText="1"/>
      <protection locked="0" hidden="1"/>
    </xf>
    <xf numFmtId="0" fontId="21" fillId="0" borderId="18" xfId="0" applyFont="1" applyFill="1" applyBorder="1" applyAlignment="1" applyProtection="1">
      <alignment horizontal="left" wrapText="1"/>
      <protection locked="0" hidden="1"/>
    </xf>
    <xf numFmtId="0" fontId="21" fillId="0" borderId="49" xfId="0" applyFont="1" applyFill="1" applyBorder="1" applyAlignment="1" applyProtection="1">
      <alignment vertical="center"/>
      <protection hidden="1"/>
    </xf>
    <xf numFmtId="0" fontId="21" fillId="0" borderId="26" xfId="0" applyFont="1" applyFill="1" applyBorder="1" applyAlignment="1" applyProtection="1">
      <alignment horizontal="left" vertical="center" shrinkToFit="1"/>
      <protection locked="0" hidden="1"/>
    </xf>
    <xf numFmtId="0" fontId="21" fillId="0" borderId="22" xfId="0" applyFont="1" applyFill="1" applyBorder="1" applyAlignment="1" applyProtection="1">
      <alignment horizontal="left" vertical="center" shrinkToFit="1"/>
      <protection locked="0" hidden="1"/>
    </xf>
    <xf numFmtId="0" fontId="21" fillId="0" borderId="38" xfId="0" applyFont="1" applyFill="1" applyBorder="1" applyAlignment="1" applyProtection="1">
      <alignment horizontal="left" vertical="center" shrinkToFit="1"/>
      <protection locked="0" hidden="1"/>
    </xf>
    <xf numFmtId="0" fontId="21" fillId="0" borderId="20" xfId="0" applyFont="1" applyFill="1" applyBorder="1" applyAlignment="1" applyProtection="1">
      <alignment horizontal="left" vertical="center" shrinkToFit="1"/>
      <protection locked="0" hidden="1"/>
    </xf>
    <xf numFmtId="0" fontId="21" fillId="0" borderId="18" xfId="0" applyFont="1" applyFill="1" applyBorder="1" applyAlignment="1" applyProtection="1">
      <alignment horizontal="left" vertical="center" shrinkToFit="1"/>
      <protection locked="0" hidden="1"/>
    </xf>
    <xf numFmtId="0" fontId="21" fillId="0" borderId="40" xfId="0" applyFont="1" applyFill="1" applyBorder="1" applyAlignment="1" applyProtection="1">
      <alignment horizontal="left" vertical="center" shrinkToFit="1"/>
      <protection locked="0" hidden="1"/>
    </xf>
    <xf numFmtId="0" fontId="21" fillId="0" borderId="10" xfId="0" applyFont="1" applyFill="1" applyBorder="1" applyAlignment="1" applyProtection="1">
      <alignment vertical="center"/>
      <protection hidden="1"/>
    </xf>
    <xf numFmtId="0" fontId="1" fillId="0" borderId="10" xfId="0" applyFont="1" applyFill="1" applyBorder="1" applyAlignment="1" applyProtection="1">
      <alignment vertical="center"/>
      <protection hidden="1"/>
    </xf>
    <xf numFmtId="0" fontId="7" fillId="0" borderId="63" xfId="0" applyFont="1" applyFill="1" applyBorder="1" applyAlignment="1" applyProtection="1">
      <alignment horizontal="center" vertical="center"/>
      <protection hidden="1"/>
    </xf>
    <xf numFmtId="0" fontId="1" fillId="0" borderId="63" xfId="0" applyFont="1" applyFill="1" applyBorder="1" applyAlignment="1" applyProtection="1">
      <alignment vertical="center"/>
      <protection hidden="1"/>
    </xf>
    <xf numFmtId="0" fontId="1" fillId="0" borderId="14" xfId="0" applyFont="1" applyFill="1" applyBorder="1" applyAlignment="1" applyProtection="1">
      <alignment vertical="center"/>
      <protection hidden="1"/>
    </xf>
    <xf numFmtId="0" fontId="21" fillId="0" borderId="0" xfId="0" applyFont="1" applyFill="1" applyBorder="1" applyAlignment="1" applyProtection="1">
      <alignment horizontal="center" vertical="center" shrinkToFit="1"/>
      <protection locked="0" hidden="1"/>
    </xf>
    <xf numFmtId="0" fontId="21" fillId="0" borderId="92" xfId="0" applyFont="1" applyFill="1" applyBorder="1" applyAlignment="1" applyProtection="1">
      <alignment horizontal="center" vertical="center" shrinkToFit="1"/>
      <protection locked="0" hidden="1"/>
    </xf>
    <xf numFmtId="0" fontId="21" fillId="0" borderId="116" xfId="0" applyFont="1" applyFill="1" applyBorder="1" applyAlignment="1" applyProtection="1">
      <alignment horizontal="center" vertical="center"/>
      <protection hidden="1"/>
    </xf>
    <xf numFmtId="0" fontId="21" fillId="0" borderId="128" xfId="0" applyFont="1" applyFill="1" applyBorder="1" applyAlignment="1" applyProtection="1">
      <alignment horizontal="center" vertical="center"/>
      <protection hidden="1"/>
    </xf>
    <xf numFmtId="0" fontId="0" fillId="0" borderId="127" xfId="0" applyFont="1" applyFill="1" applyBorder="1" applyAlignment="1" applyProtection="1">
      <alignment horizontal="center" vertical="center"/>
      <protection hidden="1"/>
    </xf>
    <xf numFmtId="0" fontId="0" fillId="0" borderId="61" xfId="0" applyFont="1" applyFill="1" applyBorder="1" applyAlignment="1" applyProtection="1">
      <alignment horizontal="center" vertical="center"/>
      <protection hidden="1"/>
    </xf>
    <xf numFmtId="0" fontId="0" fillId="0" borderId="31" xfId="0" applyFont="1" applyFill="1" applyBorder="1" applyAlignment="1" applyProtection="1">
      <alignment horizontal="center" vertical="center"/>
      <protection hidden="1"/>
    </xf>
    <xf numFmtId="0" fontId="0" fillId="0" borderId="66" xfId="0" applyFont="1" applyFill="1" applyBorder="1" applyAlignment="1" applyProtection="1">
      <alignment horizontal="center" vertical="center"/>
      <protection hidden="1"/>
    </xf>
    <xf numFmtId="0" fontId="0" fillId="0" borderId="10" xfId="0" applyFont="1" applyFill="1" applyBorder="1" applyAlignment="1" applyProtection="1">
      <alignment horizontal="center" vertical="center"/>
      <protection hidden="1"/>
    </xf>
    <xf numFmtId="0" fontId="0" fillId="0" borderId="0" xfId="0" applyFont="1" applyFill="1" applyBorder="1" applyAlignment="1" applyProtection="1">
      <alignment horizontal="center" vertical="center"/>
      <protection hidden="1"/>
    </xf>
    <xf numFmtId="0" fontId="0" fillId="0" borderId="36" xfId="0" applyFont="1" applyFill="1" applyBorder="1" applyAlignment="1" applyProtection="1">
      <alignment horizontal="center" vertical="center"/>
      <protection hidden="1"/>
    </xf>
    <xf numFmtId="0" fontId="21" fillId="0" borderId="17" xfId="0" applyFont="1" applyFill="1" applyBorder="1" applyAlignment="1" applyProtection="1">
      <alignment vertical="center"/>
      <protection hidden="1"/>
    </xf>
    <xf numFmtId="0" fontId="0" fillId="0" borderId="56" xfId="0" applyFont="1" applyFill="1" applyBorder="1" applyAlignment="1" applyProtection="1">
      <alignment horizontal="center" vertical="center"/>
      <protection hidden="1"/>
    </xf>
    <xf numFmtId="0" fontId="0" fillId="0" borderId="57" xfId="0" applyFont="1" applyFill="1" applyBorder="1" applyAlignment="1" applyProtection="1">
      <alignment horizontal="center" vertical="center"/>
      <protection hidden="1"/>
    </xf>
    <xf numFmtId="0" fontId="0" fillId="0" borderId="37" xfId="0" applyFont="1" applyFill="1" applyBorder="1" applyAlignment="1" applyProtection="1">
      <alignment horizontal="center" vertical="center"/>
      <protection hidden="1"/>
    </xf>
    <xf numFmtId="0" fontId="0" fillId="0" borderId="39"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top"/>
      <protection locked="0" hidden="1"/>
    </xf>
    <xf numFmtId="0" fontId="21" fillId="0" borderId="18" xfId="0" applyFont="1" applyFill="1" applyBorder="1" applyAlignment="1" applyProtection="1">
      <alignment horizontal="center" vertical="top"/>
      <protection locked="0" hidden="1"/>
    </xf>
    <xf numFmtId="0" fontId="0" fillId="0" borderId="124" xfId="0" applyFont="1" applyFill="1" applyBorder="1" applyAlignment="1" applyProtection="1">
      <alignment horizontal="center" vertical="center"/>
      <protection hidden="1"/>
    </xf>
    <xf numFmtId="0" fontId="0" fillId="0" borderId="126" xfId="0" applyFont="1" applyFill="1" applyBorder="1" applyAlignment="1" applyProtection="1">
      <alignment horizontal="center" vertical="center"/>
      <protection hidden="1"/>
    </xf>
    <xf numFmtId="0" fontId="23" fillId="0" borderId="12" xfId="0" applyFont="1" applyFill="1" applyBorder="1" applyAlignment="1" applyProtection="1">
      <alignment horizontal="center" vertical="center"/>
      <protection hidden="1"/>
    </xf>
    <xf numFmtId="38" fontId="0" fillId="0" borderId="115" xfId="33" applyFont="1" applyFill="1" applyBorder="1" applyAlignment="1" applyProtection="1">
      <alignment horizontal="center" vertical="center"/>
      <protection hidden="1"/>
    </xf>
    <xf numFmtId="38" fontId="0" fillId="0" borderId="116" xfId="33" applyFont="1" applyFill="1" applyBorder="1" applyAlignment="1" applyProtection="1">
      <alignment horizontal="center" vertical="center"/>
      <protection hidden="1"/>
    </xf>
    <xf numFmtId="38" fontId="1" fillId="0" borderId="122" xfId="33" applyFont="1" applyFill="1" applyBorder="1" applyAlignment="1" applyProtection="1">
      <alignment horizontal="center" vertical="center"/>
      <protection hidden="1"/>
    </xf>
    <xf numFmtId="38" fontId="1" fillId="0" borderId="123" xfId="33" applyFont="1" applyFill="1" applyBorder="1" applyAlignment="1" applyProtection="1">
      <alignment horizontal="center" vertical="center"/>
      <protection hidden="1"/>
    </xf>
    <xf numFmtId="49" fontId="21" fillId="0" borderId="41" xfId="0" applyNumberFormat="1" applyFont="1" applyFill="1" applyBorder="1" applyAlignment="1" applyProtection="1">
      <alignment horizontal="center" vertical="center"/>
      <protection hidden="1"/>
    </xf>
    <xf numFmtId="49" fontId="21" fillId="0" borderId="28" xfId="0" applyNumberFormat="1" applyFont="1" applyFill="1" applyBorder="1" applyAlignment="1" applyProtection="1">
      <alignment horizontal="center" vertical="center"/>
      <protection hidden="1"/>
    </xf>
    <xf numFmtId="0" fontId="7" fillId="0" borderId="0" xfId="0" applyFont="1" applyFill="1" applyBorder="1" applyAlignment="1" applyProtection="1">
      <alignment horizontal="center"/>
      <protection locked="0" hidden="1"/>
    </xf>
    <xf numFmtId="0" fontId="7" fillId="0" borderId="18" xfId="0" applyFont="1" applyFill="1" applyBorder="1" applyAlignment="1" applyProtection="1">
      <alignment horizontal="center"/>
      <protection locked="0" hidden="1"/>
    </xf>
    <xf numFmtId="0" fontId="21" fillId="0" borderId="88" xfId="0" applyFont="1" applyFill="1" applyBorder="1" applyAlignment="1" applyProtection="1">
      <alignment vertical="center" wrapText="1"/>
      <protection hidden="1"/>
    </xf>
    <xf numFmtId="0" fontId="21" fillId="0" borderId="78" xfId="0" applyFont="1" applyFill="1" applyBorder="1" applyAlignment="1" applyProtection="1">
      <alignment vertical="center" wrapText="1"/>
      <protection hidden="1"/>
    </xf>
    <xf numFmtId="0" fontId="22" fillId="0" borderId="17" xfId="0" applyFont="1" applyFill="1" applyBorder="1" applyAlignment="1" applyProtection="1">
      <alignment horizontal="left" vertical="top" wrapText="1"/>
      <protection hidden="1"/>
    </xf>
    <xf numFmtId="0" fontId="22" fillId="0" borderId="12" xfId="0" applyFont="1" applyFill="1" applyBorder="1" applyAlignment="1" applyProtection="1">
      <alignment horizontal="left" vertical="top" wrapText="1"/>
      <protection hidden="1"/>
    </xf>
    <xf numFmtId="0" fontId="22" fillId="0" borderId="19" xfId="0" applyFont="1" applyFill="1" applyBorder="1" applyAlignment="1" applyProtection="1">
      <alignment horizontal="left" vertical="top" wrapText="1"/>
      <protection hidden="1"/>
    </xf>
    <xf numFmtId="0" fontId="22" fillId="0" borderId="10" xfId="0" applyFont="1" applyFill="1" applyBorder="1" applyAlignment="1" applyProtection="1">
      <alignment horizontal="left" vertical="top" wrapText="1"/>
      <protection hidden="1"/>
    </xf>
    <xf numFmtId="0" fontId="22" fillId="0" borderId="0" xfId="0" applyFont="1" applyFill="1" applyBorder="1" applyAlignment="1" applyProtection="1">
      <alignment horizontal="left" vertical="top" wrapText="1"/>
      <protection hidden="1"/>
    </xf>
    <xf numFmtId="0" fontId="22" fillId="0" borderId="11" xfId="0" applyFont="1" applyFill="1" applyBorder="1" applyAlignment="1" applyProtection="1">
      <alignment horizontal="left" vertical="top" wrapText="1"/>
      <protection hidden="1"/>
    </xf>
    <xf numFmtId="0" fontId="21" fillId="0" borderId="17" xfId="0" applyFont="1" applyFill="1" applyBorder="1" applyAlignment="1" applyProtection="1">
      <alignment vertical="center" wrapText="1"/>
      <protection hidden="1"/>
    </xf>
    <xf numFmtId="0" fontId="21" fillId="0" borderId="82" xfId="0" applyFont="1" applyFill="1" applyBorder="1" applyAlignment="1" applyProtection="1">
      <alignment vertical="center" wrapText="1"/>
      <protection hidden="1"/>
    </xf>
    <xf numFmtId="0" fontId="21" fillId="0" borderId="83" xfId="0" applyFont="1" applyFill="1" applyBorder="1" applyAlignment="1" applyProtection="1">
      <alignment vertical="center" wrapText="1"/>
      <protection hidden="1"/>
    </xf>
    <xf numFmtId="0" fontId="21" fillId="0" borderId="84" xfId="0" applyFont="1" applyFill="1" applyBorder="1" applyAlignment="1" applyProtection="1">
      <alignment vertical="center" wrapText="1"/>
      <protection hidden="1"/>
    </xf>
    <xf numFmtId="0" fontId="21" fillId="0" borderId="10" xfId="0" applyFont="1" applyFill="1" applyBorder="1" applyAlignment="1" applyProtection="1">
      <alignment horizontal="left" vertical="top" wrapText="1"/>
      <protection hidden="1"/>
    </xf>
    <xf numFmtId="0" fontId="21" fillId="0" borderId="0" xfId="0" applyFont="1" applyFill="1" applyBorder="1" applyAlignment="1" applyProtection="1">
      <alignment horizontal="left" vertical="top" wrapText="1"/>
      <protection hidden="1"/>
    </xf>
    <xf numFmtId="0" fontId="21" fillId="0" borderId="11" xfId="0" applyFont="1" applyFill="1" applyBorder="1" applyAlignment="1" applyProtection="1">
      <alignment horizontal="left" vertical="top" wrapText="1"/>
      <protection hidden="1"/>
    </xf>
    <xf numFmtId="0" fontId="21" fillId="0" borderId="24" xfId="0" applyFont="1" applyFill="1" applyBorder="1" applyAlignment="1" applyProtection="1">
      <alignment horizontal="left" vertical="top" wrapText="1"/>
      <protection hidden="1"/>
    </xf>
    <xf numFmtId="0" fontId="21" fillId="0" borderId="13" xfId="0" applyFont="1" applyFill="1" applyBorder="1" applyAlignment="1" applyProtection="1">
      <alignment horizontal="left" vertical="top" wrapText="1"/>
      <protection hidden="1"/>
    </xf>
    <xf numFmtId="0" fontId="21" fillId="0" borderId="25" xfId="0" applyFont="1" applyFill="1" applyBorder="1" applyAlignment="1" applyProtection="1">
      <alignment horizontal="left" vertical="top" wrapText="1"/>
      <protection hidden="1"/>
    </xf>
    <xf numFmtId="0" fontId="22" fillId="0" borderId="20" xfId="0" applyFont="1" applyFill="1" applyBorder="1" applyAlignment="1" applyProtection="1">
      <alignment horizontal="left" vertical="top" wrapText="1"/>
      <protection hidden="1"/>
    </xf>
    <xf numFmtId="0" fontId="22" fillId="0" borderId="18" xfId="0" applyFont="1" applyFill="1" applyBorder="1" applyAlignment="1" applyProtection="1">
      <alignment horizontal="left" vertical="top" wrapText="1"/>
      <protection hidden="1"/>
    </xf>
    <xf numFmtId="0" fontId="22" fillId="0" borderId="21" xfId="0" applyFont="1" applyFill="1" applyBorder="1" applyAlignment="1" applyProtection="1">
      <alignment horizontal="left" vertical="top" wrapText="1"/>
      <protection hidden="1"/>
    </xf>
    <xf numFmtId="176" fontId="21" fillId="0" borderId="0" xfId="0" applyNumberFormat="1" applyFont="1" applyFill="1" applyBorder="1" applyAlignment="1" applyProtection="1">
      <alignment horizontal="center"/>
      <protection locked="0" hidden="1"/>
    </xf>
    <xf numFmtId="176" fontId="21" fillId="0" borderId="18" xfId="0" applyNumberFormat="1" applyFont="1" applyFill="1" applyBorder="1" applyAlignment="1" applyProtection="1">
      <alignment horizontal="center"/>
      <protection locked="0" hidden="1"/>
    </xf>
    <xf numFmtId="49" fontId="21" fillId="0" borderId="67" xfId="0" applyNumberFormat="1" applyFont="1" applyFill="1" applyBorder="1" applyAlignment="1" applyProtection="1">
      <alignment horizontal="center" vertical="center"/>
      <protection hidden="1"/>
    </xf>
    <xf numFmtId="49" fontId="21" fillId="0" borderId="32" xfId="0" applyNumberFormat="1" applyFont="1" applyFill="1" applyBorder="1" applyAlignment="1" applyProtection="1">
      <alignment horizontal="center" vertical="center"/>
      <protection hidden="1"/>
    </xf>
    <xf numFmtId="0" fontId="21" fillId="0" borderId="17" xfId="0" applyFont="1" applyFill="1" applyBorder="1" applyAlignment="1" applyProtection="1">
      <alignment horizontal="left" vertical="center"/>
      <protection hidden="1"/>
    </xf>
    <xf numFmtId="0" fontId="21" fillId="0" borderId="12"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16" xfId="0" applyFont="1" applyFill="1" applyBorder="1" applyAlignment="1" applyProtection="1">
      <alignment horizontal="left" vertical="center"/>
      <protection hidden="1"/>
    </xf>
    <xf numFmtId="0" fontId="21" fillId="0" borderId="19" xfId="0" applyFont="1" applyFill="1" applyBorder="1" applyAlignment="1" applyProtection="1">
      <alignment vertical="center" wrapText="1"/>
      <protection hidden="1"/>
    </xf>
    <xf numFmtId="0" fontId="21" fillId="0" borderId="24" xfId="0" applyFont="1" applyFill="1" applyBorder="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25" xfId="0" applyFont="1" applyFill="1" applyBorder="1" applyAlignment="1" applyProtection="1">
      <alignment vertical="center" wrapText="1"/>
      <protection hidden="1"/>
    </xf>
    <xf numFmtId="0" fontId="27" fillId="0" borderId="0" xfId="0" applyFont="1" applyFill="1" applyBorder="1" applyAlignment="1" applyProtection="1">
      <alignment horizontal="center"/>
      <protection hidden="1"/>
    </xf>
    <xf numFmtId="0" fontId="27" fillId="0" borderId="18" xfId="0" applyFont="1" applyFill="1" applyBorder="1" applyAlignment="1" applyProtection="1">
      <alignment horizontal="center"/>
      <protection hidden="1"/>
    </xf>
    <xf numFmtId="0" fontId="21" fillId="0" borderId="19"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21" fillId="0" borderId="82" xfId="0" applyFont="1" applyFill="1" applyBorder="1" applyAlignment="1" applyProtection="1">
      <alignment vertical="center"/>
      <protection hidden="1"/>
    </xf>
    <xf numFmtId="0" fontId="21" fillId="0" borderId="83" xfId="0" applyFont="1" applyFill="1" applyBorder="1" applyAlignment="1" applyProtection="1">
      <alignment vertical="center"/>
      <protection hidden="1"/>
    </xf>
    <xf numFmtId="0" fontId="21" fillId="0" borderId="84" xfId="0" applyFont="1" applyFill="1" applyBorder="1" applyAlignment="1" applyProtection="1">
      <alignment vertical="center"/>
      <protection hidden="1"/>
    </xf>
    <xf numFmtId="0" fontId="0" fillId="0" borderId="0" xfId="0" applyFill="1" applyBorder="1" applyAlignment="1" applyProtection="1">
      <protection hidden="1"/>
    </xf>
    <xf numFmtId="176" fontId="22" fillId="0" borderId="0" xfId="0" applyNumberFormat="1" applyFont="1" applyFill="1" applyBorder="1" applyAlignment="1" applyProtection="1">
      <alignment horizontal="center"/>
      <protection hidden="1"/>
    </xf>
    <xf numFmtId="0" fontId="21" fillId="0" borderId="20" xfId="0" applyFont="1" applyFill="1" applyBorder="1" applyAlignment="1" applyProtection="1">
      <alignment vertical="center"/>
      <protection hidden="1"/>
    </xf>
    <xf numFmtId="0" fontId="21" fillId="0" borderId="21" xfId="0" applyFont="1" applyFill="1" applyBorder="1" applyAlignment="1" applyProtection="1">
      <alignment vertical="center"/>
      <protection hidden="1"/>
    </xf>
    <xf numFmtId="0" fontId="21" fillId="0" borderId="26" xfId="0" applyFont="1" applyFill="1" applyBorder="1" applyAlignment="1" applyProtection="1">
      <alignment vertical="center" wrapText="1"/>
      <protection hidden="1"/>
    </xf>
    <xf numFmtId="0" fontId="22" fillId="0" borderId="20" xfId="0" applyFont="1" applyFill="1" applyBorder="1" applyAlignment="1" applyProtection="1">
      <alignment horizontal="left" vertical="center" wrapText="1"/>
      <protection hidden="1"/>
    </xf>
    <xf numFmtId="0" fontId="22" fillId="0" borderId="18" xfId="0" applyFont="1" applyFill="1" applyBorder="1" applyAlignment="1" applyProtection="1">
      <alignment horizontal="left" vertical="center" wrapText="1"/>
      <protection hidden="1"/>
    </xf>
    <xf numFmtId="0" fontId="22" fillId="0" borderId="21" xfId="0" applyFont="1" applyFill="1" applyBorder="1" applyAlignment="1" applyProtection="1">
      <alignment horizontal="left" vertical="center" wrapText="1"/>
      <protection hidden="1"/>
    </xf>
    <xf numFmtId="0" fontId="25" fillId="0" borderId="0" xfId="0" applyFont="1" applyFill="1" applyBorder="1" applyAlignment="1" applyProtection="1">
      <alignment horizontal="center" vertical="center"/>
      <protection hidden="1"/>
    </xf>
    <xf numFmtId="0" fontId="25" fillId="0" borderId="18"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wrapText="1"/>
      <protection hidden="1"/>
    </xf>
    <xf numFmtId="0" fontId="0" fillId="0" borderId="14" xfId="0" applyBorder="1" applyAlignment="1">
      <alignment horizontal="center" vertical="center"/>
    </xf>
    <xf numFmtId="0" fontId="21" fillId="0" borderId="35" xfId="0" applyFont="1" applyFill="1" applyBorder="1" applyAlignment="1" applyProtection="1">
      <alignment vertical="center" wrapText="1"/>
      <protection hidden="1"/>
    </xf>
    <xf numFmtId="0" fontId="0" fillId="0" borderId="109" xfId="0" applyFont="1" applyFill="1" applyBorder="1" applyAlignment="1" applyProtection="1">
      <alignment horizontal="center" vertical="center" wrapText="1"/>
      <protection hidden="1"/>
    </xf>
    <xf numFmtId="0" fontId="0" fillId="0" borderId="110" xfId="0" applyFont="1" applyFill="1" applyBorder="1" applyAlignment="1" applyProtection="1">
      <alignment horizontal="center" vertical="center" wrapText="1"/>
      <protection hidden="1"/>
    </xf>
    <xf numFmtId="0" fontId="0" fillId="0" borderId="107" xfId="0" applyFont="1" applyFill="1" applyBorder="1" applyAlignment="1" applyProtection="1">
      <alignment horizontal="center" vertical="center" wrapText="1"/>
      <protection hidden="1"/>
    </xf>
    <xf numFmtId="0" fontId="21" fillId="0" borderId="33" xfId="0" applyFont="1" applyFill="1" applyBorder="1" applyAlignment="1" applyProtection="1">
      <alignment vertical="center"/>
      <protection hidden="1"/>
    </xf>
    <xf numFmtId="0" fontId="21" fillId="0" borderId="34" xfId="0" applyFont="1" applyFill="1" applyBorder="1" applyAlignment="1" applyProtection="1">
      <alignment vertical="center"/>
      <protection hidden="1"/>
    </xf>
    <xf numFmtId="0" fontId="21" fillId="0" borderId="35" xfId="0" applyFont="1" applyFill="1" applyBorder="1" applyAlignment="1" applyProtection="1">
      <alignment vertical="center"/>
      <protection hidden="1"/>
    </xf>
    <xf numFmtId="0" fontId="21" fillId="0" borderId="0" xfId="0" applyNumberFormat="1" applyFont="1" applyFill="1" applyBorder="1" applyAlignment="1" applyProtection="1">
      <alignment horizontal="center" vertical="center" shrinkToFit="1"/>
      <protection locked="0" hidden="1"/>
    </xf>
    <xf numFmtId="0" fontId="21" fillId="0" borderId="18" xfId="0" applyNumberFormat="1" applyFont="1" applyFill="1" applyBorder="1" applyAlignment="1" applyProtection="1">
      <alignment horizontal="center" vertical="center" shrinkToFit="1"/>
      <protection locked="0" hidden="1"/>
    </xf>
    <xf numFmtId="0" fontId="21" fillId="0" borderId="92" xfId="0" applyFont="1" applyFill="1" applyBorder="1" applyAlignment="1" applyProtection="1">
      <alignment horizontal="center" vertical="center"/>
      <protection locked="0" hidden="1"/>
    </xf>
    <xf numFmtId="0" fontId="21" fillId="0" borderId="93" xfId="0" applyFont="1" applyFill="1" applyBorder="1" applyAlignment="1" applyProtection="1">
      <alignment horizontal="center" vertical="center"/>
      <protection locked="0"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ABA685BD-7FF5-4871-B8B1-231A674B2CDD}"/>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FA471FEB-B597-489A-93A4-135DB73E5918}"/>
    <cellStyle name="良い" xfId="42" builtinId="26" customBuiltin="1"/>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T403"/>
  <sheetViews>
    <sheetView tabSelected="1" zoomScale="93" zoomScaleNormal="93" zoomScaleSheetLayoutView="55" workbookViewId="0">
      <selection activeCell="R7" sqref="R7:AO8"/>
    </sheetView>
  </sheetViews>
  <sheetFormatPr defaultColWidth="0" defaultRowHeight="13.5" zeroHeight="1" x14ac:dyDescent="0.15"/>
  <cols>
    <col min="1" max="4" width="1.625" style="41" customWidth="1"/>
    <col min="5" max="90" width="1.25" style="42" customWidth="1"/>
    <col min="91" max="93" width="5.625" style="42" customWidth="1"/>
    <col min="94" max="96" width="5.625" style="1" hidden="1"/>
    <col min="97" max="97" width="5.625" style="8" hidden="1"/>
    <col min="98" max="98" width="18.125" style="8" hidden="1"/>
    <col min="99" max="99" width="10.125" style="8" hidden="1"/>
    <col min="100" max="100" width="13.375" style="8" hidden="1"/>
    <col min="101" max="101" width="11.375" style="8" hidden="1"/>
    <col min="102" max="102" width="13.625" style="8" hidden="1"/>
    <col min="103" max="103" width="13.375" style="8" hidden="1"/>
    <col min="104" max="104" width="11.125" style="8" hidden="1"/>
    <col min="105" max="105" width="12.625" style="8" hidden="1"/>
    <col min="106" max="106" width="5.625" style="8" hidden="1"/>
    <col min="107" max="107" width="10.375" style="8" hidden="1"/>
    <col min="108" max="108" width="8.375" style="8" hidden="1"/>
    <col min="109" max="109" width="10.125" style="8" hidden="1"/>
    <col min="110" max="110" width="12.625" style="8" hidden="1"/>
    <col min="111" max="112" width="7.875" style="8" hidden="1"/>
    <col min="113" max="113" width="9.5" style="8" hidden="1"/>
    <col min="114" max="114" width="4.375" style="8" hidden="1"/>
    <col min="115" max="115" width="3.875" style="8" hidden="1"/>
    <col min="116" max="116" width="3" style="8" hidden="1"/>
    <col min="117" max="117" width="13.875" style="8" hidden="1"/>
    <col min="118" max="118" width="23.875" style="8" hidden="1"/>
    <col min="119" max="119" width="32.375" style="8" hidden="1"/>
    <col min="120" max="120" width="17.125" style="8" hidden="1"/>
    <col min="121" max="121" width="46.5" style="8" hidden="1"/>
    <col min="122" max="122" width="58.625" style="8" hidden="1"/>
    <col min="123" max="124" width="5.625" style="1" hidden="1"/>
    <col min="125" max="16384" width="9" style="1" hidden="1"/>
  </cols>
  <sheetData>
    <row r="1" spans="5:98" ht="8.1" customHeight="1" x14ac:dyDescent="0.15">
      <c r="CT1" s="24" t="s">
        <v>240</v>
      </c>
    </row>
    <row r="2" spans="5:98" ht="8.1" customHeight="1" x14ac:dyDescent="0.15">
      <c r="CT2" s="25" t="s">
        <v>241</v>
      </c>
    </row>
    <row r="3" spans="5:98" ht="8.1" customHeight="1" x14ac:dyDescent="0.15">
      <c r="E3" s="439" t="s">
        <v>14</v>
      </c>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c r="AG3" s="439"/>
      <c r="AH3" s="439"/>
      <c r="AI3" s="439"/>
      <c r="AJ3" s="439"/>
      <c r="AK3" s="439"/>
      <c r="AL3" s="439"/>
      <c r="AM3" s="439"/>
      <c r="AN3" s="439"/>
      <c r="AO3" s="439"/>
      <c r="AP3" s="439"/>
      <c r="AQ3" s="439"/>
      <c r="AR3" s="439"/>
      <c r="AS3" s="439"/>
      <c r="AT3" s="439"/>
      <c r="AU3" s="439"/>
      <c r="AV3" s="439"/>
      <c r="AW3" s="439"/>
      <c r="AX3" s="439"/>
      <c r="AY3" s="439"/>
      <c r="AZ3" s="439"/>
      <c r="BA3" s="439"/>
      <c r="BB3" s="439"/>
      <c r="BC3" s="439"/>
      <c r="BD3" s="439"/>
      <c r="BE3" s="439"/>
      <c r="BF3" s="439"/>
      <c r="BG3" s="439"/>
      <c r="BH3" s="439"/>
      <c r="BI3" s="439"/>
      <c r="BJ3" s="439"/>
      <c r="BK3" s="439"/>
      <c r="BL3" s="439"/>
      <c r="BM3" s="439"/>
      <c r="BN3" s="439"/>
      <c r="BO3" s="439"/>
      <c r="BP3" s="439"/>
      <c r="BQ3" s="439"/>
      <c r="BR3" s="439"/>
      <c r="BS3" s="439"/>
      <c r="BT3" s="439"/>
      <c r="BU3" s="439"/>
      <c r="BV3" s="439"/>
      <c r="BW3" s="439"/>
      <c r="BX3" s="439"/>
      <c r="BY3" s="439"/>
      <c r="BZ3" s="439"/>
      <c r="CA3" s="439"/>
      <c r="CB3" s="439"/>
      <c r="CC3" s="439"/>
      <c r="CD3" s="439"/>
      <c r="CE3" s="439"/>
      <c r="CF3" s="439"/>
      <c r="CG3" s="439"/>
      <c r="CH3" s="439"/>
      <c r="CI3" s="439"/>
      <c r="CJ3" s="439"/>
      <c r="CK3" s="439"/>
      <c r="CL3" s="439"/>
    </row>
    <row r="4" spans="5:98" ht="8.1" customHeight="1" x14ac:dyDescent="0.15">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39"/>
      <c r="AL4" s="439"/>
      <c r="AM4" s="439"/>
      <c r="AN4" s="439"/>
      <c r="AO4" s="439"/>
      <c r="AP4" s="439"/>
      <c r="AQ4" s="439"/>
      <c r="AR4" s="439"/>
      <c r="AS4" s="439"/>
      <c r="AT4" s="439"/>
      <c r="AU4" s="439"/>
      <c r="AV4" s="439"/>
      <c r="AW4" s="439"/>
      <c r="AX4" s="439"/>
      <c r="AY4" s="439"/>
      <c r="AZ4" s="439"/>
      <c r="BA4" s="439"/>
      <c r="BB4" s="439"/>
      <c r="BC4" s="439"/>
      <c r="BD4" s="439"/>
      <c r="BE4" s="439"/>
      <c r="BF4" s="439"/>
      <c r="BG4" s="439"/>
      <c r="BH4" s="439"/>
      <c r="BI4" s="439"/>
      <c r="BJ4" s="439"/>
      <c r="BK4" s="439"/>
      <c r="BL4" s="439"/>
      <c r="BM4" s="439"/>
      <c r="BN4" s="439"/>
      <c r="BO4" s="439"/>
      <c r="BP4" s="439"/>
      <c r="BQ4" s="439"/>
      <c r="BR4" s="439"/>
      <c r="BS4" s="439"/>
      <c r="BT4" s="439"/>
      <c r="BU4" s="439"/>
      <c r="BV4" s="439"/>
      <c r="BW4" s="439"/>
      <c r="BX4" s="439"/>
      <c r="BY4" s="439"/>
      <c r="BZ4" s="439"/>
      <c r="CA4" s="439"/>
      <c r="CB4" s="439"/>
      <c r="CC4" s="439"/>
      <c r="CD4" s="439"/>
      <c r="CE4" s="439"/>
      <c r="CF4" s="439"/>
      <c r="CG4" s="439"/>
      <c r="CH4" s="439"/>
      <c r="CI4" s="439"/>
      <c r="CJ4" s="439"/>
      <c r="CK4" s="439"/>
      <c r="CL4" s="439"/>
    </row>
    <row r="5" spans="5:98" ht="8.1" customHeight="1" x14ac:dyDescent="0.15">
      <c r="E5" s="43"/>
      <c r="F5" s="44"/>
      <c r="G5" s="44"/>
      <c r="H5" s="44"/>
      <c r="I5" s="44"/>
      <c r="J5" s="44"/>
      <c r="K5" s="44"/>
      <c r="L5" s="44"/>
      <c r="M5" s="44"/>
      <c r="N5" s="44"/>
      <c r="O5" s="44"/>
      <c r="P5" s="44"/>
      <c r="Q5" s="44"/>
      <c r="R5" s="45"/>
      <c r="S5" s="45"/>
      <c r="T5" s="46"/>
      <c r="U5" s="46"/>
      <c r="V5" s="46"/>
      <c r="W5" s="46"/>
      <c r="X5" s="46"/>
      <c r="Y5" s="46"/>
      <c r="Z5" s="46"/>
      <c r="AA5" s="333" t="s">
        <v>39</v>
      </c>
      <c r="AB5" s="333"/>
      <c r="AC5" s="333"/>
      <c r="AD5" s="333"/>
      <c r="AE5" s="333"/>
      <c r="AF5" s="333"/>
      <c r="AG5" s="333"/>
      <c r="AH5" s="333"/>
      <c r="AI5" s="333"/>
      <c r="AJ5" s="333"/>
      <c r="AK5" s="333"/>
      <c r="AL5" s="333"/>
      <c r="AM5" s="445" t="s">
        <v>41</v>
      </c>
      <c r="AN5" s="445"/>
      <c r="AO5" s="445"/>
      <c r="AP5" s="445"/>
      <c r="AQ5" s="445"/>
      <c r="AR5" s="445"/>
      <c r="AS5" s="445"/>
      <c r="AT5" s="445"/>
      <c r="AU5" s="445"/>
      <c r="AV5" s="445"/>
      <c r="AW5" s="445"/>
      <c r="AX5" s="445"/>
      <c r="AY5" s="333" t="s">
        <v>40</v>
      </c>
      <c r="AZ5" s="333"/>
      <c r="BA5" s="333"/>
      <c r="BB5" s="333"/>
      <c r="BC5" s="333"/>
      <c r="BD5" s="333"/>
      <c r="BE5" s="333"/>
      <c r="BF5" s="333"/>
      <c r="BG5" s="333"/>
      <c r="BH5" s="333" t="str">
        <f>IF(OR(AM5="認定番号",AM5=""),"？",VLOOKUP(AM5,DC29:DR43,2,FALSE))</f>
        <v>？</v>
      </c>
      <c r="BI5" s="333"/>
      <c r="BJ5" s="333"/>
      <c r="BK5" s="333"/>
      <c r="BL5" s="333"/>
      <c r="BM5" s="333"/>
      <c r="BN5" s="333"/>
      <c r="BO5" s="333"/>
      <c r="BP5" s="333"/>
      <c r="BQ5" s="333"/>
      <c r="BR5" s="333" t="s">
        <v>47</v>
      </c>
      <c r="BS5" s="333"/>
      <c r="BT5" s="333"/>
      <c r="BU5" s="46"/>
      <c r="BV5" s="44"/>
      <c r="BW5" s="44"/>
      <c r="BX5" s="44"/>
      <c r="BY5" s="44"/>
      <c r="BZ5" s="44"/>
      <c r="CA5" s="44"/>
      <c r="CB5" s="44"/>
      <c r="CC5" s="44"/>
      <c r="CD5" s="44"/>
      <c r="CE5" s="44"/>
      <c r="CF5" s="44"/>
      <c r="CG5" s="44"/>
      <c r="CH5" s="44"/>
      <c r="CI5" s="44"/>
      <c r="CJ5" s="44"/>
      <c r="CK5" s="44"/>
      <c r="CL5" s="44"/>
      <c r="CM5" s="47"/>
      <c r="CN5" s="47"/>
      <c r="CO5" s="47"/>
      <c r="CP5" s="3"/>
    </row>
    <row r="6" spans="5:98" ht="8.1" customHeight="1" x14ac:dyDescent="0.15">
      <c r="E6" s="44"/>
      <c r="F6" s="44"/>
      <c r="G6" s="44"/>
      <c r="H6" s="44"/>
      <c r="I6" s="44"/>
      <c r="J6" s="44"/>
      <c r="K6" s="44"/>
      <c r="L6" s="44"/>
      <c r="M6" s="44"/>
      <c r="N6" s="44"/>
      <c r="O6" s="44"/>
      <c r="P6" s="44"/>
      <c r="Q6" s="44"/>
      <c r="R6" s="46"/>
      <c r="S6" s="46"/>
      <c r="T6" s="46"/>
      <c r="U6" s="46"/>
      <c r="V6" s="46"/>
      <c r="W6" s="46"/>
      <c r="X6" s="46"/>
      <c r="Y6" s="46"/>
      <c r="Z6" s="46"/>
      <c r="AA6" s="333"/>
      <c r="AB6" s="333"/>
      <c r="AC6" s="333"/>
      <c r="AD6" s="333"/>
      <c r="AE6" s="333"/>
      <c r="AF6" s="333"/>
      <c r="AG6" s="333"/>
      <c r="AH6" s="333"/>
      <c r="AI6" s="333"/>
      <c r="AJ6" s="333"/>
      <c r="AK6" s="333"/>
      <c r="AL6" s="333"/>
      <c r="AM6" s="445"/>
      <c r="AN6" s="445"/>
      <c r="AO6" s="445"/>
      <c r="AP6" s="445"/>
      <c r="AQ6" s="445"/>
      <c r="AR6" s="445"/>
      <c r="AS6" s="445"/>
      <c r="AT6" s="445"/>
      <c r="AU6" s="445"/>
      <c r="AV6" s="445"/>
      <c r="AW6" s="445"/>
      <c r="AX6" s="445"/>
      <c r="AY6" s="333"/>
      <c r="AZ6" s="333"/>
      <c r="BA6" s="333"/>
      <c r="BB6" s="333"/>
      <c r="BC6" s="333"/>
      <c r="BD6" s="333"/>
      <c r="BE6" s="333"/>
      <c r="BF6" s="333"/>
      <c r="BG6" s="333"/>
      <c r="BH6" s="333"/>
      <c r="BI6" s="333"/>
      <c r="BJ6" s="333"/>
      <c r="BK6" s="333"/>
      <c r="BL6" s="333"/>
      <c r="BM6" s="333"/>
      <c r="BN6" s="333"/>
      <c r="BO6" s="333"/>
      <c r="BP6" s="333"/>
      <c r="BQ6" s="333"/>
      <c r="BR6" s="333"/>
      <c r="BS6" s="333"/>
      <c r="BT6" s="333"/>
      <c r="BU6" s="46"/>
      <c r="BV6" s="44"/>
      <c r="BW6" s="44"/>
      <c r="BX6" s="44"/>
      <c r="BY6" s="44"/>
      <c r="BZ6" s="44"/>
      <c r="CA6" s="44"/>
      <c r="CB6" s="44"/>
      <c r="CC6" s="44"/>
      <c r="CD6" s="44"/>
      <c r="CE6" s="44"/>
      <c r="CF6" s="44"/>
      <c r="CG6" s="44"/>
      <c r="CH6" s="44"/>
      <c r="CI6" s="44"/>
      <c r="CJ6" s="44"/>
      <c r="CK6" s="44"/>
      <c r="CL6" s="44"/>
      <c r="CM6" s="47"/>
      <c r="CN6" s="47"/>
      <c r="CO6" s="47"/>
      <c r="CP6" s="3"/>
    </row>
    <row r="7" spans="5:98" ht="8.1" customHeight="1" x14ac:dyDescent="0.15">
      <c r="E7" s="45"/>
      <c r="F7" s="446" t="s">
        <v>20</v>
      </c>
      <c r="G7" s="446"/>
      <c r="H7" s="446"/>
      <c r="I7" s="446"/>
      <c r="J7" s="446"/>
      <c r="K7" s="446"/>
      <c r="L7" s="446"/>
      <c r="M7" s="446"/>
      <c r="N7" s="446"/>
      <c r="O7" s="446"/>
      <c r="P7" s="446"/>
      <c r="Q7" s="449" t="s">
        <v>179</v>
      </c>
      <c r="R7" s="441"/>
      <c r="S7" s="441"/>
      <c r="T7" s="441"/>
      <c r="U7" s="441"/>
      <c r="V7" s="441"/>
      <c r="W7" s="441"/>
      <c r="X7" s="441"/>
      <c r="Y7" s="441"/>
      <c r="Z7" s="441"/>
      <c r="AA7" s="441"/>
      <c r="AB7" s="441"/>
      <c r="AC7" s="441"/>
      <c r="AD7" s="441"/>
      <c r="AE7" s="441"/>
      <c r="AF7" s="441"/>
      <c r="AG7" s="441"/>
      <c r="AH7" s="441"/>
      <c r="AI7" s="441"/>
      <c r="AJ7" s="441"/>
      <c r="AK7" s="441"/>
      <c r="AL7" s="441"/>
      <c r="AM7" s="441"/>
      <c r="AN7" s="441"/>
      <c r="AO7" s="441"/>
      <c r="AP7" s="45"/>
      <c r="AQ7" s="45"/>
      <c r="AR7" s="48"/>
      <c r="AS7" s="49"/>
      <c r="AT7" s="49"/>
      <c r="AU7" s="49"/>
      <c r="AV7" s="49"/>
      <c r="AW7" s="49"/>
      <c r="AX7" s="49"/>
      <c r="AY7" s="49"/>
      <c r="AZ7" s="49"/>
      <c r="BA7" s="49"/>
      <c r="BB7" s="49"/>
      <c r="BC7" s="49"/>
      <c r="BD7" s="49"/>
      <c r="BE7" s="49"/>
      <c r="BF7" s="49"/>
      <c r="BG7" s="49"/>
      <c r="BH7" s="50"/>
      <c r="BI7" s="51"/>
      <c r="BJ7" s="51"/>
      <c r="BK7" s="51"/>
      <c r="BL7" s="51"/>
      <c r="BM7" s="51"/>
      <c r="BN7" s="51"/>
      <c r="BO7" s="452" t="s">
        <v>208</v>
      </c>
      <c r="BP7" s="452"/>
      <c r="BQ7" s="452"/>
      <c r="BR7" s="452"/>
      <c r="BS7" s="452"/>
      <c r="BT7" s="452"/>
      <c r="BU7" s="452"/>
      <c r="BV7" s="452"/>
      <c r="BW7" s="452"/>
      <c r="BX7" s="452"/>
      <c r="BY7" s="452"/>
      <c r="BZ7" s="452"/>
      <c r="CA7" s="452"/>
      <c r="CB7" s="452"/>
      <c r="CC7" s="452"/>
      <c r="CD7" s="452"/>
      <c r="CE7" s="452"/>
      <c r="CF7" s="452"/>
      <c r="CG7" s="452"/>
      <c r="CH7" s="452"/>
      <c r="CI7" s="452"/>
      <c r="CJ7" s="452"/>
      <c r="CK7" s="452"/>
      <c r="CL7" s="452"/>
    </row>
    <row r="8" spans="5:98" ht="8.1" customHeight="1" x14ac:dyDescent="0.15">
      <c r="E8" s="45"/>
      <c r="F8" s="447"/>
      <c r="G8" s="447"/>
      <c r="H8" s="447"/>
      <c r="I8" s="447"/>
      <c r="J8" s="447"/>
      <c r="K8" s="447"/>
      <c r="L8" s="447"/>
      <c r="M8" s="447"/>
      <c r="N8" s="447"/>
      <c r="O8" s="447"/>
      <c r="P8" s="447"/>
      <c r="Q8" s="450"/>
      <c r="R8" s="442"/>
      <c r="S8" s="442"/>
      <c r="T8" s="442"/>
      <c r="U8" s="442"/>
      <c r="V8" s="442"/>
      <c r="W8" s="442"/>
      <c r="X8" s="442"/>
      <c r="Y8" s="442"/>
      <c r="Z8" s="442"/>
      <c r="AA8" s="442"/>
      <c r="AB8" s="442"/>
      <c r="AC8" s="442"/>
      <c r="AD8" s="442"/>
      <c r="AE8" s="442"/>
      <c r="AF8" s="442"/>
      <c r="AG8" s="442"/>
      <c r="AH8" s="442"/>
      <c r="AI8" s="442"/>
      <c r="AJ8" s="442"/>
      <c r="AK8" s="442"/>
      <c r="AL8" s="442"/>
      <c r="AM8" s="442"/>
      <c r="AN8" s="442"/>
      <c r="AO8" s="442"/>
      <c r="AP8" s="45"/>
      <c r="AQ8" s="45"/>
      <c r="AR8" s="49"/>
      <c r="AS8" s="49"/>
      <c r="AT8" s="49"/>
      <c r="AU8" s="49"/>
      <c r="AV8" s="49"/>
      <c r="AW8" s="49"/>
      <c r="AX8" s="49"/>
      <c r="AY8" s="49"/>
      <c r="AZ8" s="49"/>
      <c r="BA8" s="49"/>
      <c r="BB8" s="49"/>
      <c r="BC8" s="49"/>
      <c r="BD8" s="49"/>
      <c r="BE8" s="49"/>
      <c r="BF8" s="49"/>
      <c r="BG8" s="49"/>
      <c r="BH8" s="44"/>
      <c r="BI8" s="44"/>
      <c r="BJ8" s="48"/>
      <c r="BK8" s="48"/>
      <c r="BL8" s="48"/>
      <c r="BM8" s="48"/>
      <c r="BN8" s="48"/>
      <c r="BO8" s="452"/>
      <c r="BP8" s="452"/>
      <c r="BQ8" s="452"/>
      <c r="BR8" s="452"/>
      <c r="BS8" s="452"/>
      <c r="BT8" s="452"/>
      <c r="BU8" s="452"/>
      <c r="BV8" s="452"/>
      <c r="BW8" s="452"/>
      <c r="BX8" s="452"/>
      <c r="BY8" s="452"/>
      <c r="BZ8" s="452"/>
      <c r="CA8" s="452"/>
      <c r="CB8" s="452"/>
      <c r="CC8" s="452"/>
      <c r="CD8" s="452"/>
      <c r="CE8" s="452"/>
      <c r="CF8" s="452"/>
      <c r="CG8" s="452"/>
      <c r="CH8" s="452"/>
      <c r="CI8" s="452"/>
      <c r="CJ8" s="452"/>
      <c r="CK8" s="452"/>
      <c r="CL8" s="452"/>
    </row>
    <row r="9" spans="5:98" ht="8.1" customHeight="1" x14ac:dyDescent="0.15">
      <c r="E9" s="45"/>
      <c r="F9" s="448" t="s">
        <v>19</v>
      </c>
      <c r="G9" s="448"/>
      <c r="H9" s="448"/>
      <c r="I9" s="448"/>
      <c r="J9" s="448"/>
      <c r="K9" s="448"/>
      <c r="L9" s="448"/>
      <c r="M9" s="448"/>
      <c r="N9" s="448"/>
      <c r="O9" s="448"/>
      <c r="P9" s="448"/>
      <c r="Q9" s="451" t="s">
        <v>179</v>
      </c>
      <c r="R9" s="443"/>
      <c r="S9" s="443"/>
      <c r="T9" s="443"/>
      <c r="U9" s="443"/>
      <c r="V9" s="443"/>
      <c r="W9" s="443"/>
      <c r="X9" s="443"/>
      <c r="Y9" s="443"/>
      <c r="Z9" s="443"/>
      <c r="AA9" s="443"/>
      <c r="AB9" s="443"/>
      <c r="AC9" s="443"/>
      <c r="AD9" s="443"/>
      <c r="AE9" s="443"/>
      <c r="AF9" s="443"/>
      <c r="AG9" s="443"/>
      <c r="AH9" s="443"/>
      <c r="AI9" s="443"/>
      <c r="AJ9" s="443"/>
      <c r="AK9" s="443"/>
      <c r="AL9" s="443"/>
      <c r="AM9" s="443"/>
      <c r="AN9" s="443"/>
      <c r="AO9" s="443"/>
      <c r="AP9" s="45"/>
      <c r="AQ9" s="45"/>
      <c r="AR9" s="48"/>
      <c r="AS9" s="48"/>
      <c r="AT9" s="48"/>
      <c r="AU9" s="48"/>
      <c r="AV9" s="48"/>
      <c r="AW9" s="48"/>
      <c r="AX9" s="48"/>
      <c r="AY9" s="48"/>
      <c r="AZ9" s="48"/>
      <c r="BA9" s="48"/>
      <c r="BB9" s="48"/>
      <c r="BC9" s="48"/>
      <c r="BD9" s="48"/>
      <c r="BE9" s="48"/>
      <c r="BF9" s="48"/>
      <c r="BG9" s="48"/>
      <c r="BH9" s="48"/>
      <c r="BI9" s="48"/>
      <c r="BJ9" s="48"/>
      <c r="BK9" s="48"/>
      <c r="BL9" s="48"/>
      <c r="BM9" s="48"/>
      <c r="BN9" s="48"/>
      <c r="BO9" s="45"/>
      <c r="BP9" s="52"/>
      <c r="BQ9" s="52"/>
      <c r="BR9" s="52"/>
      <c r="BS9" s="52"/>
      <c r="BT9" s="52"/>
      <c r="BU9" s="52"/>
      <c r="BV9" s="52"/>
      <c r="BW9" s="52"/>
      <c r="BX9" s="44"/>
      <c r="BY9" s="44"/>
      <c r="BZ9" s="44"/>
      <c r="CA9" s="44"/>
      <c r="CB9" s="44"/>
      <c r="CC9" s="44"/>
      <c r="CD9" s="44"/>
      <c r="CE9" s="44"/>
      <c r="CF9" s="44"/>
      <c r="CG9" s="44"/>
      <c r="CH9" s="44"/>
      <c r="CI9" s="44"/>
      <c r="CJ9" s="52"/>
      <c r="CK9" s="52"/>
      <c r="CL9" s="52"/>
    </row>
    <row r="10" spans="5:98" ht="8.1" customHeight="1" x14ac:dyDescent="0.15">
      <c r="E10" s="45"/>
      <c r="F10" s="447"/>
      <c r="G10" s="447"/>
      <c r="H10" s="447"/>
      <c r="I10" s="447"/>
      <c r="J10" s="447"/>
      <c r="K10" s="447"/>
      <c r="L10" s="447"/>
      <c r="M10" s="447"/>
      <c r="N10" s="447"/>
      <c r="O10" s="447"/>
      <c r="P10" s="447"/>
      <c r="Q10" s="450"/>
      <c r="R10" s="444"/>
      <c r="S10" s="444"/>
      <c r="T10" s="444"/>
      <c r="U10" s="444"/>
      <c r="V10" s="444"/>
      <c r="W10" s="444"/>
      <c r="X10" s="444"/>
      <c r="Y10" s="444"/>
      <c r="Z10" s="444"/>
      <c r="AA10" s="444"/>
      <c r="AB10" s="444"/>
      <c r="AC10" s="444"/>
      <c r="AD10" s="444"/>
      <c r="AE10" s="444"/>
      <c r="AF10" s="444"/>
      <c r="AG10" s="444"/>
      <c r="AH10" s="444"/>
      <c r="AI10" s="444"/>
      <c r="AJ10" s="444"/>
      <c r="AK10" s="444"/>
      <c r="AL10" s="444"/>
      <c r="AM10" s="444"/>
      <c r="AN10" s="444"/>
      <c r="AO10" s="444"/>
      <c r="AP10" s="45"/>
      <c r="AQ10" s="45"/>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5"/>
      <c r="BP10" s="52"/>
      <c r="BQ10" s="52"/>
      <c r="BR10" s="52"/>
      <c r="BS10" s="52"/>
      <c r="BT10" s="52"/>
      <c r="BU10" s="52"/>
      <c r="BV10" s="52"/>
      <c r="BW10" s="52"/>
      <c r="BX10" s="44"/>
      <c r="BY10" s="44"/>
      <c r="BZ10" s="44"/>
      <c r="CA10" s="44"/>
      <c r="CB10" s="44"/>
      <c r="CC10" s="44"/>
      <c r="CD10" s="44"/>
      <c r="CE10" s="44"/>
      <c r="CF10" s="44"/>
      <c r="CG10" s="44"/>
      <c r="CH10" s="44"/>
      <c r="CI10" s="44"/>
      <c r="CJ10" s="52"/>
      <c r="CK10" s="52"/>
      <c r="CL10" s="52"/>
    </row>
    <row r="11" spans="5:98" ht="8.1" customHeight="1" x14ac:dyDescent="0.1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187" t="s">
        <v>18</v>
      </c>
      <c r="BQ11" s="187"/>
      <c r="BR11" s="187"/>
      <c r="BS11" s="187"/>
      <c r="BT11" s="187"/>
      <c r="BU11" s="187"/>
      <c r="BV11" s="187"/>
      <c r="BW11" s="187"/>
      <c r="BX11" s="306"/>
      <c r="BY11" s="306"/>
      <c r="BZ11" s="306"/>
      <c r="CA11" s="306"/>
      <c r="CB11" s="306"/>
      <c r="CC11" s="306"/>
      <c r="CD11" s="306"/>
      <c r="CE11" s="306"/>
      <c r="CF11" s="306"/>
      <c r="CG11" s="306"/>
      <c r="CH11" s="306"/>
      <c r="CI11" s="306"/>
      <c r="CJ11" s="187" t="s">
        <v>24</v>
      </c>
      <c r="CK11" s="187"/>
      <c r="CL11" s="187"/>
    </row>
    <row r="12" spans="5:98" ht="8.1" customHeight="1" x14ac:dyDescent="0.15">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40"/>
      <c r="BQ12" s="440"/>
      <c r="BR12" s="440"/>
      <c r="BS12" s="440"/>
      <c r="BT12" s="440"/>
      <c r="BU12" s="440"/>
      <c r="BV12" s="440"/>
      <c r="BW12" s="440"/>
      <c r="BX12" s="307"/>
      <c r="BY12" s="307"/>
      <c r="BZ12" s="307"/>
      <c r="CA12" s="307"/>
      <c r="CB12" s="307"/>
      <c r="CC12" s="307"/>
      <c r="CD12" s="307"/>
      <c r="CE12" s="307"/>
      <c r="CF12" s="307"/>
      <c r="CG12" s="307"/>
      <c r="CH12" s="307"/>
      <c r="CI12" s="307"/>
      <c r="CJ12" s="440"/>
      <c r="CK12" s="440"/>
      <c r="CL12" s="440"/>
    </row>
    <row r="13" spans="5:98" ht="8.1" customHeight="1" thickBot="1" x14ac:dyDescent="0.2">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4"/>
      <c r="BQ13" s="54"/>
      <c r="BR13" s="54"/>
      <c r="BS13" s="54"/>
      <c r="BT13" s="54"/>
      <c r="BU13" s="54"/>
      <c r="BV13" s="54"/>
      <c r="BW13" s="54"/>
      <c r="BX13" s="54"/>
      <c r="BY13" s="54"/>
      <c r="BZ13" s="54"/>
      <c r="CA13" s="54"/>
      <c r="CB13" s="54"/>
      <c r="CC13" s="54"/>
      <c r="CD13" s="54"/>
      <c r="CE13" s="54"/>
      <c r="CF13" s="54"/>
      <c r="CG13" s="54"/>
      <c r="CH13" s="54"/>
      <c r="CI13" s="54"/>
      <c r="CJ13" s="54"/>
      <c r="CK13" s="54"/>
      <c r="CL13" s="55"/>
    </row>
    <row r="14" spans="5:98" ht="8.1" customHeight="1" x14ac:dyDescent="0.15">
      <c r="E14" s="394" t="s">
        <v>0</v>
      </c>
      <c r="F14" s="395"/>
      <c r="G14" s="395"/>
      <c r="H14" s="395"/>
      <c r="I14" s="395"/>
      <c r="J14" s="395"/>
      <c r="K14" s="395"/>
      <c r="L14" s="396"/>
      <c r="M14" s="403" t="s">
        <v>1</v>
      </c>
      <c r="N14" s="404"/>
      <c r="O14" s="404"/>
      <c r="P14" s="404"/>
      <c r="Q14" s="404"/>
      <c r="R14" s="404"/>
      <c r="S14" s="404"/>
      <c r="T14" s="404"/>
      <c r="U14" s="404"/>
      <c r="V14" s="404"/>
      <c r="W14" s="404"/>
      <c r="X14" s="403" t="s">
        <v>4</v>
      </c>
      <c r="Y14" s="404"/>
      <c r="Z14" s="404"/>
      <c r="AA14" s="404"/>
      <c r="AB14" s="404"/>
      <c r="AC14" s="404"/>
      <c r="AD14" s="404"/>
      <c r="AE14" s="404"/>
      <c r="AF14" s="404"/>
      <c r="AG14" s="404"/>
      <c r="AH14" s="404"/>
      <c r="AI14" s="404"/>
      <c r="AJ14" s="404"/>
      <c r="AK14" s="404"/>
      <c r="AL14" s="403" t="s">
        <v>3</v>
      </c>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83" t="s">
        <v>5</v>
      </c>
      <c r="BJ14" s="484"/>
      <c r="BK14" s="484"/>
      <c r="BL14" s="484"/>
      <c r="BM14" s="484"/>
      <c r="BN14" s="484"/>
      <c r="BO14" s="484"/>
      <c r="BP14" s="484"/>
      <c r="BQ14" s="484"/>
      <c r="BR14" s="484"/>
      <c r="BS14" s="484"/>
      <c r="BT14" s="484"/>
      <c r="BU14" s="484"/>
      <c r="BV14" s="484"/>
      <c r="BW14" s="484"/>
      <c r="BX14" s="161" t="s">
        <v>6</v>
      </c>
      <c r="BY14" s="162"/>
      <c r="BZ14" s="162"/>
      <c r="CA14" s="162"/>
      <c r="CB14" s="162"/>
      <c r="CC14" s="162"/>
      <c r="CD14" s="162"/>
      <c r="CE14" s="162"/>
      <c r="CF14" s="162"/>
      <c r="CG14" s="162"/>
      <c r="CH14" s="162"/>
      <c r="CI14" s="162"/>
      <c r="CJ14" s="162"/>
      <c r="CK14" s="162"/>
      <c r="CL14" s="163"/>
    </row>
    <row r="15" spans="5:98" ht="8.1" customHeight="1" x14ac:dyDescent="0.15">
      <c r="E15" s="397"/>
      <c r="F15" s="398"/>
      <c r="G15" s="398"/>
      <c r="H15" s="398"/>
      <c r="I15" s="398"/>
      <c r="J15" s="398"/>
      <c r="K15" s="398"/>
      <c r="L15" s="39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9"/>
      <c r="AM15" s="309"/>
      <c r="AN15" s="309"/>
      <c r="AO15" s="309"/>
      <c r="AP15" s="309"/>
      <c r="AQ15" s="309"/>
      <c r="AR15" s="309"/>
      <c r="AS15" s="309"/>
      <c r="AT15" s="309"/>
      <c r="AU15" s="309"/>
      <c r="AV15" s="309"/>
      <c r="AW15" s="309"/>
      <c r="AX15" s="309"/>
      <c r="AY15" s="309"/>
      <c r="AZ15" s="309"/>
      <c r="BA15" s="309"/>
      <c r="BB15" s="309"/>
      <c r="BC15" s="309"/>
      <c r="BD15" s="309"/>
      <c r="BE15" s="309"/>
      <c r="BF15" s="309"/>
      <c r="BG15" s="309"/>
      <c r="BH15" s="309"/>
      <c r="BI15" s="485"/>
      <c r="BJ15" s="485"/>
      <c r="BK15" s="485"/>
      <c r="BL15" s="485"/>
      <c r="BM15" s="485"/>
      <c r="BN15" s="485"/>
      <c r="BO15" s="485"/>
      <c r="BP15" s="485"/>
      <c r="BQ15" s="485"/>
      <c r="BR15" s="485"/>
      <c r="BS15" s="485"/>
      <c r="BT15" s="485"/>
      <c r="BU15" s="485"/>
      <c r="BV15" s="485"/>
      <c r="BW15" s="485"/>
      <c r="BX15" s="164"/>
      <c r="BY15" s="165"/>
      <c r="BZ15" s="165"/>
      <c r="CA15" s="165"/>
      <c r="CB15" s="165"/>
      <c r="CC15" s="165"/>
      <c r="CD15" s="165"/>
      <c r="CE15" s="165"/>
      <c r="CF15" s="165"/>
      <c r="CG15" s="165"/>
      <c r="CH15" s="165"/>
      <c r="CI15" s="165"/>
      <c r="CJ15" s="165"/>
      <c r="CK15" s="165"/>
      <c r="CL15" s="166"/>
    </row>
    <row r="16" spans="5:98" ht="8.1" customHeight="1" x14ac:dyDescent="0.15">
      <c r="E16" s="397"/>
      <c r="F16" s="398"/>
      <c r="G16" s="398"/>
      <c r="H16" s="398"/>
      <c r="I16" s="398"/>
      <c r="J16" s="398"/>
      <c r="K16" s="398"/>
      <c r="L16" s="39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485"/>
      <c r="BJ16" s="485"/>
      <c r="BK16" s="485"/>
      <c r="BL16" s="485"/>
      <c r="BM16" s="485"/>
      <c r="BN16" s="485"/>
      <c r="BO16" s="485"/>
      <c r="BP16" s="485"/>
      <c r="BQ16" s="485"/>
      <c r="BR16" s="485"/>
      <c r="BS16" s="485"/>
      <c r="BT16" s="485"/>
      <c r="BU16" s="485"/>
      <c r="BV16" s="485"/>
      <c r="BW16" s="485"/>
      <c r="BX16" s="170" t="s">
        <v>15</v>
      </c>
      <c r="BY16" s="171"/>
      <c r="BZ16" s="171"/>
      <c r="CA16" s="171"/>
      <c r="CB16" s="171"/>
      <c r="CC16" s="167" t="s">
        <v>27</v>
      </c>
      <c r="CD16" s="167"/>
      <c r="CE16" s="167"/>
      <c r="CF16" s="167"/>
      <c r="CG16" s="167"/>
      <c r="CH16" s="173" t="s">
        <v>16</v>
      </c>
      <c r="CI16" s="171"/>
      <c r="CJ16" s="171"/>
      <c r="CK16" s="171"/>
      <c r="CL16" s="174"/>
    </row>
    <row r="17" spans="3:122" ht="8.1" customHeight="1" x14ac:dyDescent="0.15">
      <c r="E17" s="397"/>
      <c r="F17" s="398"/>
      <c r="G17" s="398"/>
      <c r="H17" s="398"/>
      <c r="I17" s="398"/>
      <c r="J17" s="398"/>
      <c r="K17" s="398"/>
      <c r="L17" s="39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309"/>
      <c r="AW17" s="309"/>
      <c r="AX17" s="309"/>
      <c r="AY17" s="309"/>
      <c r="AZ17" s="309"/>
      <c r="BA17" s="309"/>
      <c r="BB17" s="309"/>
      <c r="BC17" s="309"/>
      <c r="BD17" s="309"/>
      <c r="BE17" s="309"/>
      <c r="BF17" s="309"/>
      <c r="BG17" s="309"/>
      <c r="BH17" s="309"/>
      <c r="BI17" s="485"/>
      <c r="BJ17" s="485"/>
      <c r="BK17" s="485"/>
      <c r="BL17" s="485"/>
      <c r="BM17" s="485"/>
      <c r="BN17" s="485"/>
      <c r="BO17" s="485"/>
      <c r="BP17" s="485"/>
      <c r="BQ17" s="485"/>
      <c r="BR17" s="485"/>
      <c r="BS17" s="485"/>
      <c r="BT17" s="485"/>
      <c r="BU17" s="485"/>
      <c r="BV17" s="485"/>
      <c r="BW17" s="485"/>
      <c r="BX17" s="170"/>
      <c r="BY17" s="171"/>
      <c r="BZ17" s="171"/>
      <c r="CA17" s="171"/>
      <c r="CB17" s="171"/>
      <c r="CC17" s="168"/>
      <c r="CD17" s="168"/>
      <c r="CE17" s="168"/>
      <c r="CF17" s="168"/>
      <c r="CG17" s="168"/>
      <c r="CH17" s="173"/>
      <c r="CI17" s="171"/>
      <c r="CJ17" s="171"/>
      <c r="CK17" s="171"/>
      <c r="CL17" s="174"/>
    </row>
    <row r="18" spans="3:122" ht="8.1" customHeight="1" x14ac:dyDescent="0.15">
      <c r="E18" s="400"/>
      <c r="F18" s="401"/>
      <c r="G18" s="401"/>
      <c r="H18" s="401"/>
      <c r="I18" s="401"/>
      <c r="J18" s="401"/>
      <c r="K18" s="401"/>
      <c r="L18" s="402"/>
      <c r="M18" s="405"/>
      <c r="N18" s="405"/>
      <c r="O18" s="405"/>
      <c r="P18" s="405"/>
      <c r="Q18" s="405"/>
      <c r="R18" s="405"/>
      <c r="S18" s="405"/>
      <c r="T18" s="405"/>
      <c r="U18" s="405"/>
      <c r="V18" s="405"/>
      <c r="W18" s="405"/>
      <c r="X18" s="405"/>
      <c r="Y18" s="405"/>
      <c r="Z18" s="405"/>
      <c r="AA18" s="405"/>
      <c r="AB18" s="405"/>
      <c r="AC18" s="405"/>
      <c r="AD18" s="405"/>
      <c r="AE18" s="405"/>
      <c r="AF18" s="405"/>
      <c r="AG18" s="405"/>
      <c r="AH18" s="405"/>
      <c r="AI18" s="405"/>
      <c r="AJ18" s="405"/>
      <c r="AK18" s="405"/>
      <c r="AL18" s="405"/>
      <c r="AM18" s="405"/>
      <c r="AN18" s="405"/>
      <c r="AO18" s="405"/>
      <c r="AP18" s="405"/>
      <c r="AQ18" s="405"/>
      <c r="AR18" s="405"/>
      <c r="AS18" s="405"/>
      <c r="AT18" s="405"/>
      <c r="AU18" s="405"/>
      <c r="AV18" s="405"/>
      <c r="AW18" s="405"/>
      <c r="AX18" s="405"/>
      <c r="AY18" s="405"/>
      <c r="AZ18" s="405"/>
      <c r="BA18" s="405"/>
      <c r="BB18" s="405"/>
      <c r="BC18" s="405"/>
      <c r="BD18" s="405"/>
      <c r="BE18" s="405"/>
      <c r="BF18" s="405"/>
      <c r="BG18" s="405"/>
      <c r="BH18" s="405"/>
      <c r="BI18" s="485"/>
      <c r="BJ18" s="485"/>
      <c r="BK18" s="485"/>
      <c r="BL18" s="485"/>
      <c r="BM18" s="485"/>
      <c r="BN18" s="485"/>
      <c r="BO18" s="485"/>
      <c r="BP18" s="485"/>
      <c r="BQ18" s="485"/>
      <c r="BR18" s="485"/>
      <c r="BS18" s="485"/>
      <c r="BT18" s="485"/>
      <c r="BU18" s="485"/>
      <c r="BV18" s="485"/>
      <c r="BW18" s="485"/>
      <c r="BX18" s="172"/>
      <c r="BY18" s="171"/>
      <c r="BZ18" s="171"/>
      <c r="CA18" s="171"/>
      <c r="CB18" s="171"/>
      <c r="CC18" s="169"/>
      <c r="CD18" s="169"/>
      <c r="CE18" s="169"/>
      <c r="CF18" s="169"/>
      <c r="CG18" s="169"/>
      <c r="CH18" s="171"/>
      <c r="CI18" s="171"/>
      <c r="CJ18" s="171"/>
      <c r="CK18" s="171"/>
      <c r="CL18" s="174"/>
    </row>
    <row r="19" spans="3:122" ht="8.1" customHeight="1" x14ac:dyDescent="0.15">
      <c r="E19" s="406" t="s">
        <v>129</v>
      </c>
      <c r="F19" s="426"/>
      <c r="G19" s="559" t="s">
        <v>140</v>
      </c>
      <c r="H19" s="261"/>
      <c r="I19" s="261"/>
      <c r="J19" s="261"/>
      <c r="K19" s="261"/>
      <c r="L19" s="262"/>
      <c r="M19" s="211" t="s">
        <v>32</v>
      </c>
      <c r="N19" s="212"/>
      <c r="O19" s="212"/>
      <c r="P19" s="212"/>
      <c r="Q19" s="212"/>
      <c r="R19" s="212"/>
      <c r="S19" s="212"/>
      <c r="T19" s="212"/>
      <c r="U19" s="212"/>
      <c r="V19" s="212"/>
      <c r="W19" s="213"/>
      <c r="X19" s="211" t="s">
        <v>131</v>
      </c>
      <c r="Y19" s="212"/>
      <c r="Z19" s="212"/>
      <c r="AA19" s="212"/>
      <c r="AB19" s="212"/>
      <c r="AC19" s="212"/>
      <c r="AD19" s="212"/>
      <c r="AE19" s="212"/>
      <c r="AF19" s="212"/>
      <c r="AG19" s="212"/>
      <c r="AH19" s="212"/>
      <c r="AI19" s="212"/>
      <c r="AJ19" s="212"/>
      <c r="AK19" s="213"/>
      <c r="AL19" s="559" t="s">
        <v>132</v>
      </c>
      <c r="AM19" s="261"/>
      <c r="AN19" s="261"/>
      <c r="AO19" s="261"/>
      <c r="AP19" s="261"/>
      <c r="AQ19" s="261"/>
      <c r="AR19" s="261"/>
      <c r="AS19" s="261"/>
      <c r="AT19" s="261"/>
      <c r="AU19" s="261"/>
      <c r="AV19" s="261"/>
      <c r="AW19" s="261"/>
      <c r="AX19" s="261"/>
      <c r="AY19" s="261"/>
      <c r="AZ19" s="261"/>
      <c r="BA19" s="261"/>
      <c r="BB19" s="261"/>
      <c r="BC19" s="261"/>
      <c r="BD19" s="261"/>
      <c r="BE19" s="261"/>
      <c r="BF19" s="261"/>
      <c r="BG19" s="261"/>
      <c r="BH19" s="262"/>
      <c r="BI19" s="211" t="s">
        <v>130</v>
      </c>
      <c r="BJ19" s="212"/>
      <c r="BK19" s="212"/>
      <c r="BL19" s="212"/>
      <c r="BM19" s="212"/>
      <c r="BN19" s="212"/>
      <c r="BO19" s="212"/>
      <c r="BP19" s="212"/>
      <c r="BQ19" s="212"/>
      <c r="BR19" s="212"/>
      <c r="BS19" s="212"/>
      <c r="BT19" s="212"/>
      <c r="BU19" s="212"/>
      <c r="BV19" s="212"/>
      <c r="BW19" s="213"/>
      <c r="BX19" s="199"/>
      <c r="BY19" s="188"/>
      <c r="BZ19" s="188"/>
      <c r="CA19" s="188"/>
      <c r="CB19" s="188"/>
      <c r="CC19" s="568" t="s">
        <v>133</v>
      </c>
      <c r="CD19" s="568"/>
      <c r="CE19" s="568"/>
      <c r="CF19" s="568"/>
      <c r="CG19" s="568"/>
      <c r="CH19" s="188"/>
      <c r="CI19" s="188"/>
      <c r="CJ19" s="188"/>
      <c r="CK19" s="188"/>
      <c r="CL19" s="189"/>
      <c r="CM19" s="571" t="s">
        <v>101</v>
      </c>
      <c r="CN19" s="212"/>
      <c r="CO19" s="213"/>
    </row>
    <row r="20" spans="3:122" ht="8.1" customHeight="1" x14ac:dyDescent="0.15">
      <c r="C20" s="56"/>
      <c r="D20" s="56"/>
      <c r="E20" s="429"/>
      <c r="F20" s="430"/>
      <c r="G20" s="412"/>
      <c r="H20" s="264"/>
      <c r="I20" s="264"/>
      <c r="J20" s="264"/>
      <c r="K20" s="264"/>
      <c r="L20" s="265"/>
      <c r="M20" s="481"/>
      <c r="N20" s="437"/>
      <c r="O20" s="437"/>
      <c r="P20" s="437"/>
      <c r="Q20" s="437"/>
      <c r="R20" s="437"/>
      <c r="S20" s="437"/>
      <c r="T20" s="437"/>
      <c r="U20" s="437"/>
      <c r="V20" s="437"/>
      <c r="W20" s="551"/>
      <c r="X20" s="481"/>
      <c r="Y20" s="437"/>
      <c r="Z20" s="437"/>
      <c r="AA20" s="437"/>
      <c r="AB20" s="437"/>
      <c r="AC20" s="437"/>
      <c r="AD20" s="437"/>
      <c r="AE20" s="437"/>
      <c r="AF20" s="437"/>
      <c r="AG20" s="437"/>
      <c r="AH20" s="437"/>
      <c r="AI20" s="437"/>
      <c r="AJ20" s="437"/>
      <c r="AK20" s="551"/>
      <c r="AL20" s="412"/>
      <c r="AM20" s="264"/>
      <c r="AN20" s="264"/>
      <c r="AO20" s="264"/>
      <c r="AP20" s="264"/>
      <c r="AQ20" s="264"/>
      <c r="AR20" s="264"/>
      <c r="AS20" s="264"/>
      <c r="AT20" s="264"/>
      <c r="AU20" s="264"/>
      <c r="AV20" s="264"/>
      <c r="AW20" s="264"/>
      <c r="AX20" s="264"/>
      <c r="AY20" s="264"/>
      <c r="AZ20" s="264"/>
      <c r="BA20" s="264"/>
      <c r="BB20" s="264"/>
      <c r="BC20" s="264"/>
      <c r="BD20" s="264"/>
      <c r="BE20" s="264"/>
      <c r="BF20" s="264"/>
      <c r="BG20" s="264"/>
      <c r="BH20" s="265"/>
      <c r="BI20" s="481"/>
      <c r="BJ20" s="437"/>
      <c r="BK20" s="437"/>
      <c r="BL20" s="437"/>
      <c r="BM20" s="437"/>
      <c r="BN20" s="437"/>
      <c r="BO20" s="437"/>
      <c r="BP20" s="437"/>
      <c r="BQ20" s="437"/>
      <c r="BR20" s="437"/>
      <c r="BS20" s="437"/>
      <c r="BT20" s="437"/>
      <c r="BU20" s="437"/>
      <c r="BV20" s="437"/>
      <c r="BW20" s="551"/>
      <c r="BX20" s="200"/>
      <c r="BY20" s="190"/>
      <c r="BZ20" s="190"/>
      <c r="CA20" s="190"/>
      <c r="CB20" s="190"/>
      <c r="CC20" s="569"/>
      <c r="CD20" s="569"/>
      <c r="CE20" s="569"/>
      <c r="CF20" s="569"/>
      <c r="CG20" s="569"/>
      <c r="CH20" s="190"/>
      <c r="CI20" s="190"/>
      <c r="CJ20" s="190"/>
      <c r="CK20" s="190"/>
      <c r="CL20" s="191"/>
      <c r="CM20" s="572"/>
      <c r="CN20" s="437"/>
      <c r="CO20" s="551"/>
    </row>
    <row r="21" spans="3:122" ht="8.1" customHeight="1" x14ac:dyDescent="0.15">
      <c r="C21" s="56"/>
      <c r="D21" s="56"/>
      <c r="E21" s="429"/>
      <c r="F21" s="430"/>
      <c r="G21" s="412"/>
      <c r="H21" s="264"/>
      <c r="I21" s="264"/>
      <c r="J21" s="264"/>
      <c r="K21" s="264"/>
      <c r="L21" s="265"/>
      <c r="M21" s="481"/>
      <c r="N21" s="437"/>
      <c r="O21" s="437"/>
      <c r="P21" s="437"/>
      <c r="Q21" s="437"/>
      <c r="R21" s="437"/>
      <c r="S21" s="437"/>
      <c r="T21" s="437"/>
      <c r="U21" s="437"/>
      <c r="V21" s="437"/>
      <c r="W21" s="551"/>
      <c r="X21" s="481"/>
      <c r="Y21" s="437"/>
      <c r="Z21" s="437"/>
      <c r="AA21" s="437"/>
      <c r="AB21" s="437"/>
      <c r="AC21" s="437"/>
      <c r="AD21" s="437"/>
      <c r="AE21" s="437"/>
      <c r="AF21" s="437"/>
      <c r="AG21" s="437"/>
      <c r="AH21" s="437"/>
      <c r="AI21" s="437"/>
      <c r="AJ21" s="437"/>
      <c r="AK21" s="551"/>
      <c r="AL21" s="412"/>
      <c r="AM21" s="264"/>
      <c r="AN21" s="264"/>
      <c r="AO21" s="264"/>
      <c r="AP21" s="264"/>
      <c r="AQ21" s="264"/>
      <c r="AR21" s="264"/>
      <c r="AS21" s="264"/>
      <c r="AT21" s="264"/>
      <c r="AU21" s="264"/>
      <c r="AV21" s="264"/>
      <c r="AW21" s="264"/>
      <c r="AX21" s="264"/>
      <c r="AY21" s="264"/>
      <c r="AZ21" s="264"/>
      <c r="BA21" s="264"/>
      <c r="BB21" s="264"/>
      <c r="BC21" s="264"/>
      <c r="BD21" s="264"/>
      <c r="BE21" s="264"/>
      <c r="BF21" s="264"/>
      <c r="BG21" s="264"/>
      <c r="BH21" s="265"/>
      <c r="BI21" s="481"/>
      <c r="BJ21" s="437"/>
      <c r="BK21" s="437"/>
      <c r="BL21" s="437"/>
      <c r="BM21" s="437"/>
      <c r="BN21" s="437"/>
      <c r="BO21" s="437"/>
      <c r="BP21" s="437"/>
      <c r="BQ21" s="437"/>
      <c r="BR21" s="437"/>
      <c r="BS21" s="437"/>
      <c r="BT21" s="437"/>
      <c r="BU21" s="437"/>
      <c r="BV21" s="437"/>
      <c r="BW21" s="551"/>
      <c r="BX21" s="200"/>
      <c r="BY21" s="190"/>
      <c r="BZ21" s="190"/>
      <c r="CA21" s="190"/>
      <c r="CB21" s="190"/>
      <c r="CC21" s="569"/>
      <c r="CD21" s="569"/>
      <c r="CE21" s="569"/>
      <c r="CF21" s="569"/>
      <c r="CG21" s="569"/>
      <c r="CH21" s="190"/>
      <c r="CI21" s="190"/>
      <c r="CJ21" s="190"/>
      <c r="CK21" s="190"/>
      <c r="CL21" s="191"/>
      <c r="CM21" s="572"/>
      <c r="CN21" s="437"/>
      <c r="CO21" s="551"/>
    </row>
    <row r="22" spans="3:122" ht="8.1" customHeight="1" x14ac:dyDescent="0.15">
      <c r="C22" s="56"/>
      <c r="D22" s="56"/>
      <c r="E22" s="429"/>
      <c r="F22" s="430"/>
      <c r="G22" s="412"/>
      <c r="H22" s="264"/>
      <c r="I22" s="264"/>
      <c r="J22" s="264"/>
      <c r="K22" s="264"/>
      <c r="L22" s="265"/>
      <c r="M22" s="481"/>
      <c r="N22" s="437"/>
      <c r="O22" s="437"/>
      <c r="P22" s="437"/>
      <c r="Q22" s="437"/>
      <c r="R22" s="437"/>
      <c r="S22" s="437"/>
      <c r="T22" s="437"/>
      <c r="U22" s="437"/>
      <c r="V22" s="437"/>
      <c r="W22" s="551"/>
      <c r="X22" s="481"/>
      <c r="Y22" s="437"/>
      <c r="Z22" s="437"/>
      <c r="AA22" s="437"/>
      <c r="AB22" s="437"/>
      <c r="AC22" s="437"/>
      <c r="AD22" s="437"/>
      <c r="AE22" s="437"/>
      <c r="AF22" s="437"/>
      <c r="AG22" s="437"/>
      <c r="AH22" s="437"/>
      <c r="AI22" s="437"/>
      <c r="AJ22" s="437"/>
      <c r="AK22" s="551"/>
      <c r="AL22" s="293" t="s">
        <v>281</v>
      </c>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5"/>
      <c r="BI22" s="57"/>
      <c r="BJ22" s="177"/>
      <c r="BK22" s="177"/>
      <c r="BL22" s="177"/>
      <c r="BM22" s="177"/>
      <c r="BN22" s="177"/>
      <c r="BO22" s="177"/>
      <c r="BP22" s="177"/>
      <c r="BQ22" s="177"/>
      <c r="BR22" s="177"/>
      <c r="BS22" s="177"/>
      <c r="BT22" s="177"/>
      <c r="BU22" s="175" t="s">
        <v>47</v>
      </c>
      <c r="BV22" s="175"/>
      <c r="BW22" s="58"/>
      <c r="BX22" s="200"/>
      <c r="BY22" s="190"/>
      <c r="BZ22" s="190"/>
      <c r="CA22" s="190"/>
      <c r="CB22" s="190"/>
      <c r="CC22" s="569"/>
      <c r="CD22" s="569"/>
      <c r="CE22" s="569"/>
      <c r="CF22" s="569"/>
      <c r="CG22" s="569"/>
      <c r="CH22" s="190"/>
      <c r="CI22" s="190"/>
      <c r="CJ22" s="190"/>
      <c r="CK22" s="190"/>
      <c r="CL22" s="191"/>
      <c r="CM22" s="572"/>
      <c r="CN22" s="437"/>
      <c r="CO22" s="551"/>
    </row>
    <row r="23" spans="3:122" ht="8.1" customHeight="1" x14ac:dyDescent="0.15">
      <c r="C23" s="56"/>
      <c r="D23" s="56"/>
      <c r="E23" s="429"/>
      <c r="F23" s="430"/>
      <c r="G23" s="412"/>
      <c r="H23" s="264"/>
      <c r="I23" s="264"/>
      <c r="J23" s="264"/>
      <c r="K23" s="264"/>
      <c r="L23" s="265"/>
      <c r="M23" s="481"/>
      <c r="N23" s="437"/>
      <c r="O23" s="437"/>
      <c r="P23" s="437"/>
      <c r="Q23" s="437"/>
      <c r="R23" s="437"/>
      <c r="S23" s="437"/>
      <c r="T23" s="437"/>
      <c r="U23" s="437"/>
      <c r="V23" s="437"/>
      <c r="W23" s="551"/>
      <c r="X23" s="481"/>
      <c r="Y23" s="437"/>
      <c r="Z23" s="437"/>
      <c r="AA23" s="437"/>
      <c r="AB23" s="437"/>
      <c r="AC23" s="437"/>
      <c r="AD23" s="437"/>
      <c r="AE23" s="437"/>
      <c r="AF23" s="437"/>
      <c r="AG23" s="437"/>
      <c r="AH23" s="437"/>
      <c r="AI23" s="437"/>
      <c r="AJ23" s="437"/>
      <c r="AK23" s="551"/>
      <c r="AL23" s="293"/>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5"/>
      <c r="BI23" s="57"/>
      <c r="BJ23" s="177"/>
      <c r="BK23" s="177"/>
      <c r="BL23" s="177"/>
      <c r="BM23" s="177"/>
      <c r="BN23" s="177"/>
      <c r="BO23" s="177"/>
      <c r="BP23" s="177"/>
      <c r="BQ23" s="177"/>
      <c r="BR23" s="177"/>
      <c r="BS23" s="177"/>
      <c r="BT23" s="177"/>
      <c r="BU23" s="175"/>
      <c r="BV23" s="175"/>
      <c r="BW23" s="58"/>
      <c r="BX23" s="200"/>
      <c r="BY23" s="190"/>
      <c r="BZ23" s="190"/>
      <c r="CA23" s="190"/>
      <c r="CB23" s="190"/>
      <c r="CC23" s="569"/>
      <c r="CD23" s="569"/>
      <c r="CE23" s="569"/>
      <c r="CF23" s="569"/>
      <c r="CG23" s="569"/>
      <c r="CH23" s="190"/>
      <c r="CI23" s="190"/>
      <c r="CJ23" s="190"/>
      <c r="CK23" s="190"/>
      <c r="CL23" s="191"/>
      <c r="CM23" s="572"/>
      <c r="CN23" s="437"/>
      <c r="CO23" s="551"/>
    </row>
    <row r="24" spans="3:122" ht="8.1" customHeight="1" x14ac:dyDescent="0.15">
      <c r="C24" s="56"/>
      <c r="D24" s="56"/>
      <c r="E24" s="429"/>
      <c r="F24" s="430"/>
      <c r="G24" s="412"/>
      <c r="H24" s="264"/>
      <c r="I24" s="264"/>
      <c r="J24" s="264"/>
      <c r="K24" s="264"/>
      <c r="L24" s="265"/>
      <c r="M24" s="481"/>
      <c r="N24" s="437"/>
      <c r="O24" s="437"/>
      <c r="P24" s="437"/>
      <c r="Q24" s="437"/>
      <c r="R24" s="437"/>
      <c r="S24" s="437"/>
      <c r="T24" s="437"/>
      <c r="U24" s="437"/>
      <c r="V24" s="437"/>
      <c r="W24" s="551"/>
      <c r="X24" s="481"/>
      <c r="Y24" s="437"/>
      <c r="Z24" s="437"/>
      <c r="AA24" s="437"/>
      <c r="AB24" s="437"/>
      <c r="AC24" s="437"/>
      <c r="AD24" s="437"/>
      <c r="AE24" s="437"/>
      <c r="AF24" s="437"/>
      <c r="AG24" s="437"/>
      <c r="AH24" s="437"/>
      <c r="AI24" s="437"/>
      <c r="AJ24" s="437"/>
      <c r="AK24" s="551"/>
      <c r="AL24" s="293"/>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5"/>
      <c r="BI24" s="57"/>
      <c r="BJ24" s="177"/>
      <c r="BK24" s="177"/>
      <c r="BL24" s="177"/>
      <c r="BM24" s="177"/>
      <c r="BN24" s="177"/>
      <c r="BO24" s="177"/>
      <c r="BP24" s="177"/>
      <c r="BQ24" s="177"/>
      <c r="BR24" s="177"/>
      <c r="BS24" s="177"/>
      <c r="BT24" s="177"/>
      <c r="BU24" s="175"/>
      <c r="BV24" s="175"/>
      <c r="BW24" s="58"/>
      <c r="BX24" s="200"/>
      <c r="BY24" s="190"/>
      <c r="BZ24" s="190"/>
      <c r="CA24" s="190"/>
      <c r="CB24" s="190"/>
      <c r="CC24" s="569"/>
      <c r="CD24" s="569"/>
      <c r="CE24" s="569"/>
      <c r="CF24" s="569"/>
      <c r="CG24" s="569"/>
      <c r="CH24" s="190"/>
      <c r="CI24" s="190"/>
      <c r="CJ24" s="190"/>
      <c r="CK24" s="190"/>
      <c r="CL24" s="191"/>
      <c r="CM24" s="572"/>
      <c r="CN24" s="437"/>
      <c r="CO24" s="551"/>
    </row>
    <row r="25" spans="3:122" ht="8.1" customHeight="1" x14ac:dyDescent="0.15">
      <c r="C25" s="56"/>
      <c r="D25" s="56"/>
      <c r="E25" s="429"/>
      <c r="F25" s="430"/>
      <c r="G25" s="412"/>
      <c r="H25" s="264"/>
      <c r="I25" s="264"/>
      <c r="J25" s="264"/>
      <c r="K25" s="264"/>
      <c r="L25" s="265"/>
      <c r="M25" s="481"/>
      <c r="N25" s="437"/>
      <c r="O25" s="437"/>
      <c r="P25" s="437"/>
      <c r="Q25" s="437"/>
      <c r="R25" s="437"/>
      <c r="S25" s="437"/>
      <c r="T25" s="437"/>
      <c r="U25" s="437"/>
      <c r="V25" s="437"/>
      <c r="W25" s="551"/>
      <c r="X25" s="481"/>
      <c r="Y25" s="437"/>
      <c r="Z25" s="437"/>
      <c r="AA25" s="437"/>
      <c r="AB25" s="437"/>
      <c r="AC25" s="437"/>
      <c r="AD25" s="437"/>
      <c r="AE25" s="437"/>
      <c r="AF25" s="437"/>
      <c r="AG25" s="437"/>
      <c r="AH25" s="437"/>
      <c r="AI25" s="437"/>
      <c r="AJ25" s="437"/>
      <c r="AK25" s="551"/>
      <c r="AL25" s="293"/>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5"/>
      <c r="BI25" s="57"/>
      <c r="BJ25" s="177"/>
      <c r="BK25" s="177"/>
      <c r="BL25" s="177"/>
      <c r="BM25" s="177"/>
      <c r="BN25" s="177"/>
      <c r="BO25" s="177"/>
      <c r="BP25" s="177"/>
      <c r="BQ25" s="177"/>
      <c r="BR25" s="177"/>
      <c r="BS25" s="177"/>
      <c r="BT25" s="177"/>
      <c r="BU25" s="175"/>
      <c r="BV25" s="175"/>
      <c r="BW25" s="58"/>
      <c r="BX25" s="200"/>
      <c r="BY25" s="190"/>
      <c r="BZ25" s="190"/>
      <c r="CA25" s="190"/>
      <c r="CB25" s="190"/>
      <c r="CC25" s="569"/>
      <c r="CD25" s="569"/>
      <c r="CE25" s="569"/>
      <c r="CF25" s="569"/>
      <c r="CG25" s="569"/>
      <c r="CH25" s="190"/>
      <c r="CI25" s="190"/>
      <c r="CJ25" s="190"/>
      <c r="CK25" s="190"/>
      <c r="CL25" s="191"/>
      <c r="CM25" s="572"/>
      <c r="CN25" s="437"/>
      <c r="CO25" s="551"/>
      <c r="CW25" s="9"/>
      <c r="CX25" s="9"/>
      <c r="DB25" s="10"/>
    </row>
    <row r="26" spans="3:122" ht="8.1" customHeight="1" x14ac:dyDescent="0.15">
      <c r="C26" s="56"/>
      <c r="D26" s="56"/>
      <c r="E26" s="429"/>
      <c r="F26" s="430"/>
      <c r="G26" s="412"/>
      <c r="H26" s="264"/>
      <c r="I26" s="264"/>
      <c r="J26" s="264"/>
      <c r="K26" s="264"/>
      <c r="L26" s="265"/>
      <c r="M26" s="481"/>
      <c r="N26" s="437"/>
      <c r="O26" s="437"/>
      <c r="P26" s="437"/>
      <c r="Q26" s="437"/>
      <c r="R26" s="437"/>
      <c r="S26" s="437"/>
      <c r="T26" s="437"/>
      <c r="U26" s="437"/>
      <c r="V26" s="437"/>
      <c r="W26" s="551"/>
      <c r="X26" s="481"/>
      <c r="Y26" s="437"/>
      <c r="Z26" s="437"/>
      <c r="AA26" s="437"/>
      <c r="AB26" s="437"/>
      <c r="AC26" s="437"/>
      <c r="AD26" s="437"/>
      <c r="AE26" s="437"/>
      <c r="AF26" s="437"/>
      <c r="AG26" s="437"/>
      <c r="AH26" s="437"/>
      <c r="AI26" s="437"/>
      <c r="AJ26" s="437"/>
      <c r="AK26" s="551"/>
      <c r="AL26" s="293"/>
      <c r="AM26" s="294"/>
      <c r="AN26" s="294"/>
      <c r="AO26" s="294"/>
      <c r="AP26" s="294"/>
      <c r="AQ26" s="294"/>
      <c r="AR26" s="294"/>
      <c r="AS26" s="294"/>
      <c r="AT26" s="294"/>
      <c r="AU26" s="294"/>
      <c r="AV26" s="294"/>
      <c r="AW26" s="294"/>
      <c r="AX26" s="294"/>
      <c r="AY26" s="294"/>
      <c r="AZ26" s="294"/>
      <c r="BA26" s="294"/>
      <c r="BB26" s="294"/>
      <c r="BC26" s="294"/>
      <c r="BD26" s="294"/>
      <c r="BE26" s="294"/>
      <c r="BF26" s="294"/>
      <c r="BG26" s="294"/>
      <c r="BH26" s="295"/>
      <c r="BI26" s="57"/>
      <c r="BJ26" s="178"/>
      <c r="BK26" s="178"/>
      <c r="BL26" s="178"/>
      <c r="BM26" s="178"/>
      <c r="BN26" s="178"/>
      <c r="BO26" s="178"/>
      <c r="BP26" s="178"/>
      <c r="BQ26" s="178"/>
      <c r="BR26" s="178"/>
      <c r="BS26" s="178"/>
      <c r="BT26" s="178"/>
      <c r="BU26" s="176"/>
      <c r="BV26" s="176"/>
      <c r="BW26" s="58"/>
      <c r="BX26" s="200"/>
      <c r="BY26" s="190"/>
      <c r="BZ26" s="190"/>
      <c r="CA26" s="190"/>
      <c r="CB26" s="190"/>
      <c r="CC26" s="569"/>
      <c r="CD26" s="569"/>
      <c r="CE26" s="569"/>
      <c r="CF26" s="569"/>
      <c r="CG26" s="569"/>
      <c r="CH26" s="190"/>
      <c r="CI26" s="190"/>
      <c r="CJ26" s="190"/>
      <c r="CK26" s="190"/>
      <c r="CL26" s="191"/>
      <c r="CM26" s="572"/>
      <c r="CN26" s="437"/>
      <c r="CO26" s="551"/>
      <c r="CW26" s="9"/>
      <c r="CX26" s="9"/>
      <c r="DB26" s="10"/>
    </row>
    <row r="27" spans="3:122" ht="8.1" customHeight="1" x14ac:dyDescent="0.15">
      <c r="C27" s="56"/>
      <c r="D27" s="56"/>
      <c r="E27" s="427"/>
      <c r="F27" s="428"/>
      <c r="G27" s="413"/>
      <c r="H27" s="414"/>
      <c r="I27" s="414"/>
      <c r="J27" s="414"/>
      <c r="K27" s="414"/>
      <c r="L27" s="415"/>
      <c r="M27" s="557"/>
      <c r="N27" s="438"/>
      <c r="O27" s="438"/>
      <c r="P27" s="438"/>
      <c r="Q27" s="438"/>
      <c r="R27" s="438"/>
      <c r="S27" s="438"/>
      <c r="T27" s="438"/>
      <c r="U27" s="438"/>
      <c r="V27" s="438"/>
      <c r="W27" s="558"/>
      <c r="X27" s="557"/>
      <c r="Y27" s="438"/>
      <c r="Z27" s="438"/>
      <c r="AA27" s="438"/>
      <c r="AB27" s="438"/>
      <c r="AC27" s="438"/>
      <c r="AD27" s="438"/>
      <c r="AE27" s="438"/>
      <c r="AF27" s="438"/>
      <c r="AG27" s="438"/>
      <c r="AH27" s="438"/>
      <c r="AI27" s="438"/>
      <c r="AJ27" s="438"/>
      <c r="AK27" s="558"/>
      <c r="AL27" s="560"/>
      <c r="AM27" s="561"/>
      <c r="AN27" s="561"/>
      <c r="AO27" s="561"/>
      <c r="AP27" s="561"/>
      <c r="AQ27" s="561"/>
      <c r="AR27" s="561"/>
      <c r="AS27" s="561"/>
      <c r="AT27" s="561"/>
      <c r="AU27" s="561"/>
      <c r="AV27" s="561"/>
      <c r="AW27" s="561"/>
      <c r="AX27" s="561"/>
      <c r="AY27" s="561"/>
      <c r="AZ27" s="561"/>
      <c r="BA27" s="561"/>
      <c r="BB27" s="561"/>
      <c r="BC27" s="561"/>
      <c r="BD27" s="561"/>
      <c r="BE27" s="561"/>
      <c r="BF27" s="561"/>
      <c r="BG27" s="561"/>
      <c r="BH27" s="562"/>
      <c r="BI27" s="455"/>
      <c r="BJ27" s="440"/>
      <c r="BK27" s="440"/>
      <c r="BL27" s="440"/>
      <c r="BM27" s="440"/>
      <c r="BN27" s="440"/>
      <c r="BO27" s="440"/>
      <c r="BP27" s="440"/>
      <c r="BQ27" s="440"/>
      <c r="BR27" s="440"/>
      <c r="BS27" s="440"/>
      <c r="BT27" s="440"/>
      <c r="BU27" s="440"/>
      <c r="BV27" s="440"/>
      <c r="BW27" s="456"/>
      <c r="BX27" s="298"/>
      <c r="BY27" s="296"/>
      <c r="BZ27" s="296"/>
      <c r="CA27" s="296"/>
      <c r="CB27" s="296"/>
      <c r="CC27" s="570"/>
      <c r="CD27" s="570"/>
      <c r="CE27" s="570"/>
      <c r="CF27" s="570"/>
      <c r="CG27" s="570"/>
      <c r="CH27" s="296"/>
      <c r="CI27" s="296"/>
      <c r="CJ27" s="296"/>
      <c r="CK27" s="296"/>
      <c r="CL27" s="297"/>
      <c r="CM27" s="573"/>
      <c r="CN27" s="438"/>
      <c r="CO27" s="558"/>
      <c r="CW27" s="9"/>
      <c r="CX27" s="9"/>
      <c r="DB27" s="10"/>
    </row>
    <row r="28" spans="3:122" ht="8.1" customHeight="1" x14ac:dyDescent="0.15">
      <c r="C28" s="56"/>
      <c r="D28" s="56"/>
      <c r="E28" s="406" t="s">
        <v>134</v>
      </c>
      <c r="F28" s="426"/>
      <c r="G28" s="559" t="s">
        <v>45</v>
      </c>
      <c r="H28" s="261"/>
      <c r="I28" s="261"/>
      <c r="J28" s="261"/>
      <c r="K28" s="261"/>
      <c r="L28" s="262"/>
      <c r="M28" s="559" t="s">
        <v>32</v>
      </c>
      <c r="N28" s="261"/>
      <c r="O28" s="261"/>
      <c r="P28" s="261"/>
      <c r="Q28" s="261"/>
      <c r="R28" s="261"/>
      <c r="S28" s="261"/>
      <c r="T28" s="261"/>
      <c r="U28" s="261"/>
      <c r="V28" s="261"/>
      <c r="W28" s="262"/>
      <c r="X28" s="559" t="s">
        <v>211</v>
      </c>
      <c r="Y28" s="261"/>
      <c r="Z28" s="261"/>
      <c r="AA28" s="261"/>
      <c r="AB28" s="261"/>
      <c r="AC28" s="261"/>
      <c r="AD28" s="261"/>
      <c r="AE28" s="261"/>
      <c r="AF28" s="261"/>
      <c r="AG28" s="261"/>
      <c r="AH28" s="261"/>
      <c r="AI28" s="261"/>
      <c r="AJ28" s="261"/>
      <c r="AK28" s="262"/>
      <c r="AL28" s="559" t="s">
        <v>209</v>
      </c>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2"/>
      <c r="BI28" s="59"/>
      <c r="BJ28" s="60"/>
      <c r="BK28" s="60"/>
      <c r="BL28" s="60"/>
      <c r="BM28" s="60"/>
      <c r="BN28" s="60"/>
      <c r="BO28" s="60"/>
      <c r="BP28" s="60"/>
      <c r="BQ28" s="60"/>
      <c r="BR28" s="60"/>
      <c r="BS28" s="60"/>
      <c r="BT28" s="60"/>
      <c r="BU28" s="60"/>
      <c r="BV28" s="60"/>
      <c r="BW28" s="61"/>
      <c r="BX28" s="201" t="str">
        <f>IF(AND(BJ32="",BJ39=""),"",(IF(OR(DB71="×",DC71="×"),"","〇")))</f>
        <v/>
      </c>
      <c r="BY28" s="155"/>
      <c r="BZ28" s="155"/>
      <c r="CA28" s="155"/>
      <c r="CB28" s="155"/>
      <c r="CC28" s="155" t="s">
        <v>29</v>
      </c>
      <c r="CD28" s="155"/>
      <c r="CE28" s="155"/>
      <c r="CF28" s="155"/>
      <c r="CG28" s="155"/>
      <c r="CH28" s="155" t="str">
        <f>IF(AND(BJ32="",BJ39=""),"",IF(OR(DB71="×",DC71="×"),"〇",""))</f>
        <v/>
      </c>
      <c r="CI28" s="155"/>
      <c r="CJ28" s="155"/>
      <c r="CK28" s="155"/>
      <c r="CL28" s="156"/>
      <c r="CM28" s="260" t="s">
        <v>168</v>
      </c>
      <c r="CN28" s="261"/>
      <c r="CO28" s="262"/>
      <c r="CW28" s="9"/>
      <c r="CX28" s="9"/>
      <c r="DB28" s="10"/>
    </row>
    <row r="29" spans="3:122" ht="8.1" customHeight="1" x14ac:dyDescent="0.15">
      <c r="E29" s="429"/>
      <c r="F29" s="430"/>
      <c r="G29" s="412"/>
      <c r="H29" s="264"/>
      <c r="I29" s="264"/>
      <c r="J29" s="264"/>
      <c r="K29" s="264"/>
      <c r="L29" s="265"/>
      <c r="M29" s="412"/>
      <c r="N29" s="264"/>
      <c r="O29" s="264"/>
      <c r="P29" s="264"/>
      <c r="Q29" s="264"/>
      <c r="R29" s="264"/>
      <c r="S29" s="264"/>
      <c r="T29" s="264"/>
      <c r="U29" s="264"/>
      <c r="V29" s="264"/>
      <c r="W29" s="265"/>
      <c r="X29" s="412"/>
      <c r="Y29" s="264"/>
      <c r="Z29" s="264"/>
      <c r="AA29" s="264"/>
      <c r="AB29" s="264"/>
      <c r="AC29" s="264"/>
      <c r="AD29" s="264"/>
      <c r="AE29" s="264"/>
      <c r="AF29" s="264"/>
      <c r="AG29" s="264"/>
      <c r="AH29" s="264"/>
      <c r="AI29" s="264"/>
      <c r="AJ29" s="264"/>
      <c r="AK29" s="265"/>
      <c r="AL29" s="412"/>
      <c r="AM29" s="264"/>
      <c r="AN29" s="264"/>
      <c r="AO29" s="264"/>
      <c r="AP29" s="264"/>
      <c r="AQ29" s="264"/>
      <c r="AR29" s="264"/>
      <c r="AS29" s="264"/>
      <c r="AT29" s="264"/>
      <c r="AU29" s="264"/>
      <c r="AV29" s="264"/>
      <c r="AW29" s="264"/>
      <c r="AX29" s="264"/>
      <c r="AY29" s="264"/>
      <c r="AZ29" s="264"/>
      <c r="BA29" s="264"/>
      <c r="BB29" s="264"/>
      <c r="BC29" s="264"/>
      <c r="BD29" s="264"/>
      <c r="BE29" s="264"/>
      <c r="BF29" s="264"/>
      <c r="BG29" s="264"/>
      <c r="BH29" s="265"/>
      <c r="BI29" s="45"/>
      <c r="BJ29" s="52"/>
      <c r="BK29" s="52"/>
      <c r="BL29" s="52"/>
      <c r="BM29" s="52"/>
      <c r="BN29" s="52"/>
      <c r="BO29" s="52"/>
      <c r="BP29" s="52"/>
      <c r="BQ29" s="52"/>
      <c r="BR29" s="52"/>
      <c r="BS29" s="52"/>
      <c r="BT29" s="52"/>
      <c r="BU29" s="52"/>
      <c r="BV29" s="52"/>
      <c r="BW29" s="58"/>
      <c r="BX29" s="181"/>
      <c r="BY29" s="157"/>
      <c r="BZ29" s="157"/>
      <c r="CA29" s="157"/>
      <c r="CB29" s="157"/>
      <c r="CC29" s="157"/>
      <c r="CD29" s="157"/>
      <c r="CE29" s="157"/>
      <c r="CF29" s="157"/>
      <c r="CG29" s="157"/>
      <c r="CH29" s="157"/>
      <c r="CI29" s="157"/>
      <c r="CJ29" s="157"/>
      <c r="CK29" s="157"/>
      <c r="CL29" s="158"/>
      <c r="CM29" s="263"/>
      <c r="CN29" s="264"/>
      <c r="CO29" s="265"/>
      <c r="CS29" s="11" t="s">
        <v>80</v>
      </c>
      <c r="CT29" s="11"/>
      <c r="CU29" s="11">
        <v>0</v>
      </c>
      <c r="CV29" s="11"/>
      <c r="CW29" s="11">
        <v>0</v>
      </c>
      <c r="CX29" s="11" t="s">
        <v>49</v>
      </c>
      <c r="CY29" s="11" t="s">
        <v>50</v>
      </c>
      <c r="CZ29" s="11"/>
      <c r="DA29" s="11"/>
      <c r="DB29" s="11" t="s">
        <v>109</v>
      </c>
      <c r="DC29" s="11" t="s">
        <v>41</v>
      </c>
      <c r="DD29" s="12" t="s">
        <v>32</v>
      </c>
      <c r="DE29" s="11" t="s">
        <v>233</v>
      </c>
      <c r="DF29" s="11" t="s">
        <v>141</v>
      </c>
      <c r="DG29" s="11" t="s">
        <v>180</v>
      </c>
      <c r="DH29" s="13" t="s">
        <v>51</v>
      </c>
      <c r="DI29" s="11" t="s">
        <v>52</v>
      </c>
      <c r="DJ29" s="287" t="s">
        <v>53</v>
      </c>
      <c r="DK29" s="288"/>
      <c r="DL29" s="289"/>
      <c r="DM29" s="13" t="s">
        <v>107</v>
      </c>
      <c r="DN29" s="256" t="s">
        <v>112</v>
      </c>
      <c r="DO29" s="256"/>
      <c r="DP29" s="256"/>
      <c r="DQ29" s="257" t="s">
        <v>111</v>
      </c>
      <c r="DR29" s="257"/>
    </row>
    <row r="30" spans="3:122" ht="8.1" customHeight="1" x14ac:dyDescent="0.15">
      <c r="E30" s="429"/>
      <c r="F30" s="430"/>
      <c r="G30" s="412"/>
      <c r="H30" s="264"/>
      <c r="I30" s="264"/>
      <c r="J30" s="264"/>
      <c r="K30" s="264"/>
      <c r="L30" s="265"/>
      <c r="M30" s="412"/>
      <c r="N30" s="264"/>
      <c r="O30" s="264"/>
      <c r="P30" s="264"/>
      <c r="Q30" s="264"/>
      <c r="R30" s="264"/>
      <c r="S30" s="264"/>
      <c r="T30" s="264"/>
      <c r="U30" s="264"/>
      <c r="V30" s="264"/>
      <c r="W30" s="265"/>
      <c r="X30" s="412"/>
      <c r="Y30" s="264"/>
      <c r="Z30" s="264"/>
      <c r="AA30" s="264"/>
      <c r="AB30" s="264"/>
      <c r="AC30" s="264"/>
      <c r="AD30" s="264"/>
      <c r="AE30" s="264"/>
      <c r="AF30" s="264"/>
      <c r="AG30" s="264"/>
      <c r="AH30" s="264"/>
      <c r="AI30" s="264"/>
      <c r="AJ30" s="264"/>
      <c r="AK30" s="265"/>
      <c r="AL30" s="412"/>
      <c r="AM30" s="264"/>
      <c r="AN30" s="264"/>
      <c r="AO30" s="264"/>
      <c r="AP30" s="264"/>
      <c r="AQ30" s="264"/>
      <c r="AR30" s="264"/>
      <c r="AS30" s="264"/>
      <c r="AT30" s="264"/>
      <c r="AU30" s="264"/>
      <c r="AV30" s="264"/>
      <c r="AW30" s="264"/>
      <c r="AX30" s="264"/>
      <c r="AY30" s="264"/>
      <c r="AZ30" s="264"/>
      <c r="BA30" s="264"/>
      <c r="BB30" s="264"/>
      <c r="BC30" s="264"/>
      <c r="BD30" s="264"/>
      <c r="BE30" s="264"/>
      <c r="BF30" s="264"/>
      <c r="BG30" s="264"/>
      <c r="BH30" s="265"/>
      <c r="BI30" s="481" t="s">
        <v>48</v>
      </c>
      <c r="BJ30" s="437"/>
      <c r="BK30" s="437"/>
      <c r="BL30" s="437"/>
      <c r="BM30" s="437"/>
      <c r="BN30" s="437"/>
      <c r="BO30" s="437"/>
      <c r="BP30" s="437"/>
      <c r="BQ30" s="437"/>
      <c r="BR30" s="437"/>
      <c r="BS30" s="437"/>
      <c r="BT30" s="437"/>
      <c r="BU30" s="437"/>
      <c r="BV30" s="437"/>
      <c r="BW30" s="551"/>
      <c r="BX30" s="181"/>
      <c r="BY30" s="157"/>
      <c r="BZ30" s="157"/>
      <c r="CA30" s="157"/>
      <c r="CB30" s="157"/>
      <c r="CC30" s="157"/>
      <c r="CD30" s="157"/>
      <c r="CE30" s="157"/>
      <c r="CF30" s="157"/>
      <c r="CG30" s="157"/>
      <c r="CH30" s="157"/>
      <c r="CI30" s="157"/>
      <c r="CJ30" s="157"/>
      <c r="CK30" s="157"/>
      <c r="CL30" s="158"/>
      <c r="CM30" s="263"/>
      <c r="CN30" s="264"/>
      <c r="CO30" s="265"/>
      <c r="CS30" s="11" t="s">
        <v>55</v>
      </c>
      <c r="CT30" s="11" t="s">
        <v>43</v>
      </c>
      <c r="CU30" s="11">
        <v>1</v>
      </c>
      <c r="CV30" s="11">
        <v>1</v>
      </c>
      <c r="CW30" s="11">
        <v>1</v>
      </c>
      <c r="CX30" s="13">
        <v>320</v>
      </c>
      <c r="CY30" s="13">
        <v>30</v>
      </c>
      <c r="CZ30" s="13" t="s">
        <v>145</v>
      </c>
      <c r="DA30" s="11" t="s">
        <v>155</v>
      </c>
      <c r="DB30" s="11" t="s">
        <v>234</v>
      </c>
      <c r="DC30" s="11" t="s">
        <v>70</v>
      </c>
      <c r="DD30" s="12" t="s">
        <v>78</v>
      </c>
      <c r="DE30" s="11" t="s">
        <v>143</v>
      </c>
      <c r="DF30" s="11" t="s">
        <v>142</v>
      </c>
      <c r="DG30" s="11" t="s">
        <v>203</v>
      </c>
      <c r="DH30" s="13" t="s">
        <v>61</v>
      </c>
      <c r="DI30" s="11">
        <v>675</v>
      </c>
      <c r="DJ30" s="11" t="s">
        <v>192</v>
      </c>
      <c r="DK30" s="11">
        <v>-60</v>
      </c>
      <c r="DL30" s="11">
        <v>60</v>
      </c>
      <c r="DM30" s="11" t="s">
        <v>108</v>
      </c>
      <c r="DN30" s="11" t="s">
        <v>72</v>
      </c>
      <c r="DO30" s="11" t="s">
        <v>73</v>
      </c>
      <c r="DP30" s="11" t="s">
        <v>74</v>
      </c>
      <c r="DQ30" s="11" t="s">
        <v>205</v>
      </c>
      <c r="DR30" s="11" t="s">
        <v>207</v>
      </c>
    </row>
    <row r="31" spans="3:122" ht="8.1" customHeight="1" x14ac:dyDescent="0.15">
      <c r="E31" s="429"/>
      <c r="F31" s="430"/>
      <c r="G31" s="412"/>
      <c r="H31" s="264"/>
      <c r="I31" s="264"/>
      <c r="J31" s="264"/>
      <c r="K31" s="264"/>
      <c r="L31" s="265"/>
      <c r="M31" s="412"/>
      <c r="N31" s="264"/>
      <c r="O31" s="264"/>
      <c r="P31" s="264"/>
      <c r="Q31" s="264"/>
      <c r="R31" s="264"/>
      <c r="S31" s="264"/>
      <c r="T31" s="264"/>
      <c r="U31" s="264"/>
      <c r="V31" s="264"/>
      <c r="W31" s="265"/>
      <c r="X31" s="412"/>
      <c r="Y31" s="264"/>
      <c r="Z31" s="264"/>
      <c r="AA31" s="264"/>
      <c r="AB31" s="264"/>
      <c r="AC31" s="264"/>
      <c r="AD31" s="264"/>
      <c r="AE31" s="264"/>
      <c r="AF31" s="264"/>
      <c r="AG31" s="264"/>
      <c r="AH31" s="264"/>
      <c r="AI31" s="264"/>
      <c r="AJ31" s="264"/>
      <c r="AK31" s="265"/>
      <c r="AL31" s="412"/>
      <c r="AM31" s="264"/>
      <c r="AN31" s="264"/>
      <c r="AO31" s="264"/>
      <c r="AP31" s="264"/>
      <c r="AQ31" s="264"/>
      <c r="AR31" s="264"/>
      <c r="AS31" s="264"/>
      <c r="AT31" s="264"/>
      <c r="AU31" s="264"/>
      <c r="AV31" s="264"/>
      <c r="AW31" s="264"/>
      <c r="AX31" s="264"/>
      <c r="AY31" s="264"/>
      <c r="AZ31" s="264"/>
      <c r="BA31" s="264"/>
      <c r="BB31" s="264"/>
      <c r="BC31" s="264"/>
      <c r="BD31" s="264"/>
      <c r="BE31" s="264"/>
      <c r="BF31" s="264"/>
      <c r="BG31" s="264"/>
      <c r="BH31" s="265"/>
      <c r="BI31" s="481"/>
      <c r="BJ31" s="437"/>
      <c r="BK31" s="437"/>
      <c r="BL31" s="437"/>
      <c r="BM31" s="437"/>
      <c r="BN31" s="437"/>
      <c r="BO31" s="437"/>
      <c r="BP31" s="437"/>
      <c r="BQ31" s="437"/>
      <c r="BR31" s="437"/>
      <c r="BS31" s="437"/>
      <c r="BT31" s="437"/>
      <c r="BU31" s="437"/>
      <c r="BV31" s="437"/>
      <c r="BW31" s="551"/>
      <c r="BX31" s="181"/>
      <c r="BY31" s="157"/>
      <c r="BZ31" s="157"/>
      <c r="CA31" s="157"/>
      <c r="CB31" s="157"/>
      <c r="CC31" s="157"/>
      <c r="CD31" s="157"/>
      <c r="CE31" s="157"/>
      <c r="CF31" s="157"/>
      <c r="CG31" s="157"/>
      <c r="CH31" s="157"/>
      <c r="CI31" s="157"/>
      <c r="CJ31" s="157"/>
      <c r="CK31" s="157"/>
      <c r="CL31" s="158"/>
      <c r="CM31" s="263"/>
      <c r="CN31" s="264"/>
      <c r="CO31" s="265"/>
      <c r="CS31" s="11" t="s">
        <v>56</v>
      </c>
      <c r="CT31" s="11"/>
      <c r="CU31" s="11">
        <v>2</v>
      </c>
      <c r="CV31" s="11">
        <v>2</v>
      </c>
      <c r="CW31" s="11">
        <v>2</v>
      </c>
      <c r="CX31" s="13">
        <v>450</v>
      </c>
      <c r="CY31" s="13">
        <v>45</v>
      </c>
      <c r="CZ31" s="13" t="s">
        <v>146</v>
      </c>
      <c r="DA31" s="11" t="s">
        <v>156</v>
      </c>
      <c r="DB31" s="11" t="s">
        <v>235</v>
      </c>
      <c r="DC31" s="11" t="s">
        <v>71</v>
      </c>
      <c r="DD31" s="12" t="s">
        <v>79</v>
      </c>
      <c r="DE31" s="11" t="s">
        <v>143</v>
      </c>
      <c r="DF31" s="11" t="s">
        <v>142</v>
      </c>
      <c r="DG31" s="11" t="s">
        <v>181</v>
      </c>
      <c r="DH31" s="13" t="s">
        <v>61</v>
      </c>
      <c r="DI31" s="11">
        <v>675</v>
      </c>
      <c r="DJ31" s="11" t="s">
        <v>193</v>
      </c>
      <c r="DK31" s="11">
        <v>-60</v>
      </c>
      <c r="DL31" s="11">
        <v>60</v>
      </c>
      <c r="DM31" s="11" t="s">
        <v>108</v>
      </c>
      <c r="DN31" s="11" t="s">
        <v>72</v>
      </c>
      <c r="DO31" s="11" t="s">
        <v>73</v>
      </c>
      <c r="DP31" s="11" t="s">
        <v>74</v>
      </c>
      <c r="DQ31" s="11" t="s">
        <v>205</v>
      </c>
      <c r="DR31" s="11" t="s">
        <v>207</v>
      </c>
    </row>
    <row r="32" spans="3:122" ht="8.1" customHeight="1" x14ac:dyDescent="0.15">
      <c r="E32" s="429"/>
      <c r="F32" s="430"/>
      <c r="G32" s="412"/>
      <c r="H32" s="264"/>
      <c r="I32" s="264"/>
      <c r="J32" s="264"/>
      <c r="K32" s="264"/>
      <c r="L32" s="265"/>
      <c r="M32" s="412"/>
      <c r="N32" s="264"/>
      <c r="O32" s="264"/>
      <c r="P32" s="264"/>
      <c r="Q32" s="264"/>
      <c r="R32" s="264"/>
      <c r="S32" s="264"/>
      <c r="T32" s="264"/>
      <c r="U32" s="264"/>
      <c r="V32" s="264"/>
      <c r="W32" s="265"/>
      <c r="X32" s="412"/>
      <c r="Y32" s="264"/>
      <c r="Z32" s="264"/>
      <c r="AA32" s="264"/>
      <c r="AB32" s="264"/>
      <c r="AC32" s="264"/>
      <c r="AD32" s="264"/>
      <c r="AE32" s="264"/>
      <c r="AF32" s="264"/>
      <c r="AG32" s="264"/>
      <c r="AH32" s="264"/>
      <c r="AI32" s="264"/>
      <c r="AJ32" s="264"/>
      <c r="AK32" s="265"/>
      <c r="AL32" s="62"/>
      <c r="AM32" s="187" t="s">
        <v>46</v>
      </c>
      <c r="AN32" s="187"/>
      <c r="AO32" s="187"/>
      <c r="AP32" s="187"/>
      <c r="AQ32" s="563" t="str">
        <f>IF(OR(AM5="認定番号",AM5=""),"?",VLOOKUP(AM5,DC29:DR43,4,FALSE))</f>
        <v>?</v>
      </c>
      <c r="AR32" s="563"/>
      <c r="AS32" s="563"/>
      <c r="AT32" s="563"/>
      <c r="AU32" s="563"/>
      <c r="AV32" s="563"/>
      <c r="AW32" s="563"/>
      <c r="AX32" s="563"/>
      <c r="AY32" s="563"/>
      <c r="AZ32" s="563"/>
      <c r="BA32" s="563"/>
      <c r="BB32" s="563"/>
      <c r="BC32" s="563"/>
      <c r="BD32" s="563"/>
      <c r="BE32" s="63"/>
      <c r="BF32" s="63"/>
      <c r="BG32" s="63"/>
      <c r="BH32" s="64"/>
      <c r="BI32" s="65"/>
      <c r="BJ32" s="179"/>
      <c r="BK32" s="179"/>
      <c r="BL32" s="179"/>
      <c r="BM32" s="179"/>
      <c r="BN32" s="179"/>
      <c r="BO32" s="179"/>
      <c r="BP32" s="179"/>
      <c r="BQ32" s="179"/>
      <c r="BR32" s="179"/>
      <c r="BS32" s="179"/>
      <c r="BT32" s="179"/>
      <c r="BU32" s="179"/>
      <c r="BV32" s="179"/>
      <c r="BW32" s="65"/>
      <c r="BX32" s="181"/>
      <c r="BY32" s="157"/>
      <c r="BZ32" s="157"/>
      <c r="CA32" s="157"/>
      <c r="CB32" s="157"/>
      <c r="CC32" s="157"/>
      <c r="CD32" s="157"/>
      <c r="CE32" s="157"/>
      <c r="CF32" s="157"/>
      <c r="CG32" s="157"/>
      <c r="CH32" s="157"/>
      <c r="CI32" s="157"/>
      <c r="CJ32" s="157"/>
      <c r="CK32" s="157"/>
      <c r="CL32" s="158"/>
      <c r="CM32" s="263"/>
      <c r="CN32" s="264"/>
      <c r="CO32" s="265"/>
      <c r="CP32" s="2"/>
      <c r="CQ32" s="2"/>
      <c r="CS32" s="11" t="s">
        <v>195</v>
      </c>
      <c r="CT32" s="11"/>
      <c r="CU32" s="11">
        <v>3</v>
      </c>
      <c r="CV32" s="11">
        <v>3</v>
      </c>
      <c r="CW32" s="11">
        <v>3</v>
      </c>
      <c r="CX32" s="13">
        <v>600</v>
      </c>
      <c r="CY32" s="13">
        <v>60</v>
      </c>
      <c r="CZ32" s="13" t="s">
        <v>147</v>
      </c>
      <c r="DA32" s="11" t="s">
        <v>157</v>
      </c>
      <c r="DB32" s="11" t="s">
        <v>236</v>
      </c>
      <c r="DC32" s="11" t="s">
        <v>184</v>
      </c>
      <c r="DD32" s="11" t="s">
        <v>115</v>
      </c>
      <c r="DE32" s="11" t="s">
        <v>144</v>
      </c>
      <c r="DF32" s="11" t="s">
        <v>142</v>
      </c>
      <c r="DG32" s="11" t="s">
        <v>182</v>
      </c>
      <c r="DH32" s="13" t="s">
        <v>61</v>
      </c>
      <c r="DI32" s="11">
        <v>675</v>
      </c>
      <c r="DJ32" s="11" t="s">
        <v>193</v>
      </c>
      <c r="DK32" s="11">
        <v>-60</v>
      </c>
      <c r="DL32" s="11">
        <v>60</v>
      </c>
      <c r="DM32" s="11" t="s">
        <v>176</v>
      </c>
      <c r="DN32" s="11" t="s">
        <v>237</v>
      </c>
      <c r="DO32" s="11" t="s">
        <v>238</v>
      </c>
      <c r="DP32" s="11" t="s">
        <v>116</v>
      </c>
      <c r="DQ32" s="11" t="s">
        <v>206</v>
      </c>
      <c r="DR32" s="11" t="s">
        <v>119</v>
      </c>
    </row>
    <row r="33" spans="5:122" ht="8.1" customHeight="1" x14ac:dyDescent="0.15">
      <c r="E33" s="429"/>
      <c r="F33" s="430"/>
      <c r="G33" s="412"/>
      <c r="H33" s="264"/>
      <c r="I33" s="264"/>
      <c r="J33" s="264"/>
      <c r="K33" s="264"/>
      <c r="L33" s="265"/>
      <c r="M33" s="412"/>
      <c r="N33" s="264"/>
      <c r="O33" s="264"/>
      <c r="P33" s="264"/>
      <c r="Q33" s="264"/>
      <c r="R33" s="264"/>
      <c r="S33" s="264"/>
      <c r="T33" s="264"/>
      <c r="U33" s="264"/>
      <c r="V33" s="264"/>
      <c r="W33" s="265"/>
      <c r="X33" s="412"/>
      <c r="Y33" s="264"/>
      <c r="Z33" s="264"/>
      <c r="AA33" s="264"/>
      <c r="AB33" s="264"/>
      <c r="AC33" s="264"/>
      <c r="AD33" s="264"/>
      <c r="AE33" s="264"/>
      <c r="AF33" s="264"/>
      <c r="AG33" s="264"/>
      <c r="AH33" s="264"/>
      <c r="AI33" s="264"/>
      <c r="AJ33" s="264"/>
      <c r="AK33" s="265"/>
      <c r="AL33" s="66"/>
      <c r="AM33" s="187"/>
      <c r="AN33" s="187"/>
      <c r="AO33" s="187"/>
      <c r="AP33" s="187"/>
      <c r="AQ33" s="564"/>
      <c r="AR33" s="564"/>
      <c r="AS33" s="564"/>
      <c r="AT33" s="564"/>
      <c r="AU33" s="564"/>
      <c r="AV33" s="564"/>
      <c r="AW33" s="564"/>
      <c r="AX33" s="564"/>
      <c r="AY33" s="564"/>
      <c r="AZ33" s="564"/>
      <c r="BA33" s="564"/>
      <c r="BB33" s="564"/>
      <c r="BC33" s="564"/>
      <c r="BD33" s="564"/>
      <c r="BE33" s="44"/>
      <c r="BF33" s="44"/>
      <c r="BG33" s="44"/>
      <c r="BH33" s="67"/>
      <c r="BI33" s="44"/>
      <c r="BJ33" s="180"/>
      <c r="BK33" s="180"/>
      <c r="BL33" s="180"/>
      <c r="BM33" s="180"/>
      <c r="BN33" s="180"/>
      <c r="BO33" s="180"/>
      <c r="BP33" s="180"/>
      <c r="BQ33" s="180"/>
      <c r="BR33" s="180"/>
      <c r="BS33" s="180"/>
      <c r="BT33" s="180"/>
      <c r="BU33" s="180"/>
      <c r="BV33" s="180"/>
      <c r="BW33" s="44"/>
      <c r="BX33" s="181"/>
      <c r="BY33" s="157"/>
      <c r="BZ33" s="157"/>
      <c r="CA33" s="157"/>
      <c r="CB33" s="157"/>
      <c r="CC33" s="157"/>
      <c r="CD33" s="157"/>
      <c r="CE33" s="157"/>
      <c r="CF33" s="157"/>
      <c r="CG33" s="157"/>
      <c r="CH33" s="157"/>
      <c r="CI33" s="157"/>
      <c r="CJ33" s="157"/>
      <c r="CK33" s="157"/>
      <c r="CL33" s="158"/>
      <c r="CM33" s="263"/>
      <c r="CN33" s="264"/>
      <c r="CO33" s="265"/>
      <c r="CP33" s="2"/>
      <c r="CQ33" s="2"/>
      <c r="CS33" s="11"/>
      <c r="CT33" s="11"/>
      <c r="CU33" s="11">
        <v>4</v>
      </c>
      <c r="CV33" s="11">
        <v>4</v>
      </c>
      <c r="CW33" s="11">
        <v>4</v>
      </c>
      <c r="CX33" s="13">
        <v>700</v>
      </c>
      <c r="CY33" s="13">
        <v>90</v>
      </c>
      <c r="CZ33" s="13" t="s">
        <v>143</v>
      </c>
      <c r="DA33" s="11" t="s">
        <v>142</v>
      </c>
      <c r="DB33" s="11" t="s">
        <v>234</v>
      </c>
      <c r="DC33" s="11" t="s">
        <v>196</v>
      </c>
      <c r="DD33" s="11" t="s">
        <v>197</v>
      </c>
      <c r="DE33" s="11" t="s">
        <v>143</v>
      </c>
      <c r="DF33" s="11" t="s">
        <v>142</v>
      </c>
      <c r="DG33" s="11" t="s">
        <v>198</v>
      </c>
      <c r="DH33" s="13" t="s">
        <v>61</v>
      </c>
      <c r="DI33" s="11">
        <v>675</v>
      </c>
      <c r="DJ33" s="11" t="s">
        <v>192</v>
      </c>
      <c r="DK33" s="11">
        <v>-60</v>
      </c>
      <c r="DL33" s="11">
        <v>60</v>
      </c>
      <c r="DM33" s="11" t="s">
        <v>108</v>
      </c>
      <c r="DN33" s="11" t="s">
        <v>72</v>
      </c>
      <c r="DO33" s="11" t="s">
        <v>73</v>
      </c>
      <c r="DP33" s="11" t="s">
        <v>74</v>
      </c>
      <c r="DQ33" s="11" t="s">
        <v>205</v>
      </c>
      <c r="DR33" s="11" t="s">
        <v>207</v>
      </c>
    </row>
    <row r="34" spans="5:122" ht="8.1" customHeight="1" x14ac:dyDescent="0.15">
      <c r="E34" s="429"/>
      <c r="F34" s="430"/>
      <c r="G34" s="412"/>
      <c r="H34" s="264"/>
      <c r="I34" s="264"/>
      <c r="J34" s="264"/>
      <c r="K34" s="264"/>
      <c r="L34" s="265"/>
      <c r="M34" s="412"/>
      <c r="N34" s="264"/>
      <c r="O34" s="264"/>
      <c r="P34" s="264"/>
      <c r="Q34" s="264"/>
      <c r="R34" s="264"/>
      <c r="S34" s="264"/>
      <c r="T34" s="264"/>
      <c r="U34" s="264"/>
      <c r="V34" s="264"/>
      <c r="W34" s="265"/>
      <c r="X34" s="412"/>
      <c r="Y34" s="264"/>
      <c r="Z34" s="264"/>
      <c r="AA34" s="264"/>
      <c r="AB34" s="264"/>
      <c r="AC34" s="264"/>
      <c r="AD34" s="264"/>
      <c r="AE34" s="264"/>
      <c r="AF34" s="264"/>
      <c r="AG34" s="264"/>
      <c r="AH34" s="264"/>
      <c r="AI34" s="264"/>
      <c r="AJ34" s="264"/>
      <c r="AK34" s="265"/>
      <c r="AL34" s="68"/>
      <c r="AM34" s="69"/>
      <c r="AN34" s="69"/>
      <c r="AO34" s="69"/>
      <c r="AP34" s="45"/>
      <c r="AQ34" s="70"/>
      <c r="AR34" s="70"/>
      <c r="AS34" s="70"/>
      <c r="AT34" s="70"/>
      <c r="AU34" s="70"/>
      <c r="AV34" s="70"/>
      <c r="AW34" s="70"/>
      <c r="AX34" s="70"/>
      <c r="AY34" s="70"/>
      <c r="AZ34" s="70"/>
      <c r="BA34" s="70"/>
      <c r="BB34" s="70"/>
      <c r="BC34" s="70"/>
      <c r="BD34" s="71"/>
      <c r="BE34" s="72"/>
      <c r="BF34" s="72"/>
      <c r="BG34" s="72"/>
      <c r="BH34" s="73"/>
      <c r="BI34" s="72"/>
      <c r="BJ34" s="71"/>
      <c r="BK34" s="71"/>
      <c r="BL34" s="71"/>
      <c r="BM34" s="71"/>
      <c r="BN34" s="71"/>
      <c r="BO34" s="71"/>
      <c r="BP34" s="71"/>
      <c r="BQ34" s="71"/>
      <c r="BR34" s="71"/>
      <c r="BS34" s="71"/>
      <c r="BT34" s="71"/>
      <c r="BU34" s="44"/>
      <c r="BV34" s="44"/>
      <c r="BW34" s="44"/>
      <c r="BX34" s="181"/>
      <c r="BY34" s="157"/>
      <c r="BZ34" s="157"/>
      <c r="CA34" s="157"/>
      <c r="CB34" s="157"/>
      <c r="CC34" s="157"/>
      <c r="CD34" s="157"/>
      <c r="CE34" s="157"/>
      <c r="CF34" s="157"/>
      <c r="CG34" s="157"/>
      <c r="CH34" s="157"/>
      <c r="CI34" s="157"/>
      <c r="CJ34" s="157"/>
      <c r="CK34" s="157"/>
      <c r="CL34" s="158"/>
      <c r="CM34" s="263"/>
      <c r="CN34" s="264"/>
      <c r="CO34" s="265"/>
      <c r="CP34" s="2"/>
      <c r="CQ34" s="2"/>
      <c r="CR34" s="5"/>
      <c r="CT34" s="14"/>
      <c r="CU34" s="11">
        <v>5</v>
      </c>
      <c r="CV34" s="11">
        <v>5</v>
      </c>
      <c r="CW34" s="11">
        <v>5</v>
      </c>
      <c r="CX34" s="14">
        <v>750</v>
      </c>
      <c r="CY34" s="15">
        <v>105</v>
      </c>
      <c r="CZ34" s="13" t="s">
        <v>148</v>
      </c>
      <c r="DA34" s="11" t="s">
        <v>158</v>
      </c>
      <c r="DB34" s="11" t="s">
        <v>235</v>
      </c>
      <c r="DC34" s="11" t="s">
        <v>199</v>
      </c>
      <c r="DD34" s="12" t="s">
        <v>200</v>
      </c>
      <c r="DE34" s="11" t="s">
        <v>143</v>
      </c>
      <c r="DF34" s="11" t="s">
        <v>201</v>
      </c>
      <c r="DG34" s="11" t="s">
        <v>181</v>
      </c>
      <c r="DH34" s="13" t="s">
        <v>202</v>
      </c>
      <c r="DI34" s="11">
        <v>675</v>
      </c>
      <c r="DJ34" s="11" t="s">
        <v>192</v>
      </c>
      <c r="DK34" s="11">
        <v>-60</v>
      </c>
      <c r="DL34" s="11">
        <v>60</v>
      </c>
      <c r="DM34" s="11" t="s">
        <v>108</v>
      </c>
      <c r="DN34" s="11" t="s">
        <v>72</v>
      </c>
      <c r="DO34" s="11" t="s">
        <v>73</v>
      </c>
      <c r="DP34" s="11" t="s">
        <v>74</v>
      </c>
      <c r="DQ34" s="11" t="s">
        <v>205</v>
      </c>
      <c r="DR34" s="11" t="s">
        <v>207</v>
      </c>
    </row>
    <row r="35" spans="5:122" ht="8.1" customHeight="1" x14ac:dyDescent="0.15">
      <c r="E35" s="429"/>
      <c r="F35" s="430"/>
      <c r="G35" s="412"/>
      <c r="H35" s="264"/>
      <c r="I35" s="264"/>
      <c r="J35" s="264"/>
      <c r="K35" s="264"/>
      <c r="L35" s="265"/>
      <c r="M35" s="412"/>
      <c r="N35" s="264"/>
      <c r="O35" s="264"/>
      <c r="P35" s="264"/>
      <c r="Q35" s="264"/>
      <c r="R35" s="264"/>
      <c r="S35" s="264"/>
      <c r="T35" s="264"/>
      <c r="U35" s="264"/>
      <c r="V35" s="264"/>
      <c r="W35" s="265"/>
      <c r="X35" s="412"/>
      <c r="Y35" s="264"/>
      <c r="Z35" s="264"/>
      <c r="AA35" s="264"/>
      <c r="AB35" s="264"/>
      <c r="AC35" s="264"/>
      <c r="AD35" s="264"/>
      <c r="AE35" s="264"/>
      <c r="AF35" s="264"/>
      <c r="AG35" s="264"/>
      <c r="AH35" s="264"/>
      <c r="AI35" s="264"/>
      <c r="AJ35" s="264"/>
      <c r="AK35" s="265"/>
      <c r="AL35" s="559" t="s">
        <v>210</v>
      </c>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2"/>
      <c r="BI35" s="59"/>
      <c r="BJ35" s="60"/>
      <c r="BK35" s="60"/>
      <c r="BL35" s="60"/>
      <c r="BM35" s="60"/>
      <c r="BN35" s="60"/>
      <c r="BO35" s="60"/>
      <c r="BP35" s="60"/>
      <c r="BQ35" s="60"/>
      <c r="BR35" s="60"/>
      <c r="BS35" s="60"/>
      <c r="BT35" s="60"/>
      <c r="BU35" s="60"/>
      <c r="BV35" s="60"/>
      <c r="BW35" s="61"/>
      <c r="BX35" s="181"/>
      <c r="BY35" s="157"/>
      <c r="BZ35" s="157"/>
      <c r="CA35" s="157"/>
      <c r="CB35" s="157"/>
      <c r="CC35" s="157"/>
      <c r="CD35" s="157"/>
      <c r="CE35" s="157"/>
      <c r="CF35" s="157"/>
      <c r="CG35" s="157"/>
      <c r="CH35" s="157"/>
      <c r="CI35" s="157"/>
      <c r="CJ35" s="157"/>
      <c r="CK35" s="157"/>
      <c r="CL35" s="158"/>
      <c r="CM35" s="263"/>
      <c r="CN35" s="264"/>
      <c r="CO35" s="265"/>
      <c r="CP35" s="2"/>
      <c r="CQ35" s="2"/>
      <c r="CR35" s="2"/>
      <c r="CS35" s="9"/>
      <c r="CT35" s="14" t="s">
        <v>239</v>
      </c>
      <c r="CU35" s="11">
        <v>6</v>
      </c>
      <c r="CV35" s="11">
        <v>6</v>
      </c>
      <c r="CW35" s="11">
        <v>6</v>
      </c>
      <c r="CX35" s="14">
        <v>850</v>
      </c>
      <c r="CY35" s="11"/>
      <c r="CZ35" s="13" t="s">
        <v>149</v>
      </c>
      <c r="DA35" s="11" t="s">
        <v>159</v>
      </c>
      <c r="DB35" s="11"/>
      <c r="DC35" s="11"/>
      <c r="DD35" s="12"/>
      <c r="DE35" s="11"/>
      <c r="DF35" s="11"/>
      <c r="DG35" s="11"/>
      <c r="DH35" s="13"/>
      <c r="DI35" s="11"/>
      <c r="DJ35" s="11"/>
      <c r="DK35" s="11"/>
      <c r="DL35" s="11"/>
      <c r="DM35" s="11"/>
      <c r="DN35" s="11"/>
      <c r="DO35" s="11"/>
      <c r="DP35" s="11"/>
      <c r="DQ35" s="11"/>
      <c r="DR35" s="11"/>
    </row>
    <row r="36" spans="5:122" ht="8.1" customHeight="1" x14ac:dyDescent="0.15">
      <c r="E36" s="429"/>
      <c r="F36" s="430"/>
      <c r="G36" s="412"/>
      <c r="H36" s="264"/>
      <c r="I36" s="264"/>
      <c r="J36" s="264"/>
      <c r="K36" s="264"/>
      <c r="L36" s="265"/>
      <c r="M36" s="412"/>
      <c r="N36" s="264"/>
      <c r="O36" s="264"/>
      <c r="P36" s="264"/>
      <c r="Q36" s="264"/>
      <c r="R36" s="264"/>
      <c r="S36" s="264"/>
      <c r="T36" s="264"/>
      <c r="U36" s="264"/>
      <c r="V36" s="264"/>
      <c r="W36" s="265"/>
      <c r="X36" s="412"/>
      <c r="Y36" s="264"/>
      <c r="Z36" s="264"/>
      <c r="AA36" s="264"/>
      <c r="AB36" s="264"/>
      <c r="AC36" s="264"/>
      <c r="AD36" s="264"/>
      <c r="AE36" s="264"/>
      <c r="AF36" s="264"/>
      <c r="AG36" s="264"/>
      <c r="AH36" s="264"/>
      <c r="AI36" s="264"/>
      <c r="AJ36" s="264"/>
      <c r="AK36" s="265"/>
      <c r="AL36" s="412"/>
      <c r="AM36" s="264"/>
      <c r="AN36" s="264"/>
      <c r="AO36" s="264"/>
      <c r="AP36" s="264"/>
      <c r="AQ36" s="264"/>
      <c r="AR36" s="264"/>
      <c r="AS36" s="264"/>
      <c r="AT36" s="264"/>
      <c r="AU36" s="264"/>
      <c r="AV36" s="264"/>
      <c r="AW36" s="264"/>
      <c r="AX36" s="264"/>
      <c r="AY36" s="264"/>
      <c r="AZ36" s="264"/>
      <c r="BA36" s="264"/>
      <c r="BB36" s="264"/>
      <c r="BC36" s="264"/>
      <c r="BD36" s="264"/>
      <c r="BE36" s="264"/>
      <c r="BF36" s="264"/>
      <c r="BG36" s="264"/>
      <c r="BH36" s="265"/>
      <c r="BI36" s="45"/>
      <c r="BJ36" s="52"/>
      <c r="BK36" s="52"/>
      <c r="BL36" s="52"/>
      <c r="BM36" s="52"/>
      <c r="BN36" s="52"/>
      <c r="BO36" s="52"/>
      <c r="BP36" s="52"/>
      <c r="BQ36" s="52"/>
      <c r="BR36" s="52"/>
      <c r="BS36" s="52"/>
      <c r="BT36" s="52"/>
      <c r="BU36" s="52"/>
      <c r="BV36" s="52"/>
      <c r="BW36" s="58"/>
      <c r="BX36" s="181"/>
      <c r="BY36" s="157"/>
      <c r="BZ36" s="157"/>
      <c r="CA36" s="157"/>
      <c r="CB36" s="157"/>
      <c r="CC36" s="157"/>
      <c r="CD36" s="157"/>
      <c r="CE36" s="157"/>
      <c r="CF36" s="157"/>
      <c r="CG36" s="157"/>
      <c r="CH36" s="157"/>
      <c r="CI36" s="157"/>
      <c r="CJ36" s="157"/>
      <c r="CK36" s="157"/>
      <c r="CL36" s="158"/>
      <c r="CM36" s="263"/>
      <c r="CN36" s="264"/>
      <c r="CO36" s="265"/>
      <c r="CP36" s="2"/>
      <c r="CQ36" s="2"/>
      <c r="CR36" s="2"/>
      <c r="CS36" s="9"/>
      <c r="CT36" s="14" t="s">
        <v>167</v>
      </c>
      <c r="CU36" s="11">
        <v>7</v>
      </c>
      <c r="CV36" s="11">
        <v>7</v>
      </c>
      <c r="CW36" s="11">
        <v>7</v>
      </c>
      <c r="CX36" s="14">
        <v>1000</v>
      </c>
      <c r="CY36" s="11"/>
      <c r="CZ36" s="13" t="s">
        <v>150</v>
      </c>
      <c r="DA36" s="11" t="s">
        <v>160</v>
      </c>
      <c r="DB36" s="11"/>
      <c r="DC36" s="11"/>
      <c r="DD36" s="12"/>
      <c r="DE36" s="11"/>
      <c r="DF36" s="11"/>
      <c r="DG36" s="11"/>
      <c r="DH36" s="11"/>
      <c r="DI36" s="11"/>
      <c r="DJ36" s="11"/>
      <c r="DK36" s="11"/>
      <c r="DL36" s="11"/>
      <c r="DM36" s="11"/>
      <c r="DN36" s="11"/>
      <c r="DO36" s="11"/>
      <c r="DP36" s="11"/>
      <c r="DQ36" s="11"/>
      <c r="DR36" s="11"/>
    </row>
    <row r="37" spans="5:122" ht="8.1" customHeight="1" x14ac:dyDescent="0.15">
      <c r="E37" s="429"/>
      <c r="F37" s="430"/>
      <c r="G37" s="412"/>
      <c r="H37" s="264"/>
      <c r="I37" s="264"/>
      <c r="J37" s="264"/>
      <c r="K37" s="264"/>
      <c r="L37" s="265"/>
      <c r="M37" s="412"/>
      <c r="N37" s="264"/>
      <c r="O37" s="264"/>
      <c r="P37" s="264"/>
      <c r="Q37" s="264"/>
      <c r="R37" s="264"/>
      <c r="S37" s="264"/>
      <c r="T37" s="264"/>
      <c r="U37" s="264"/>
      <c r="V37" s="264"/>
      <c r="W37" s="265"/>
      <c r="X37" s="412"/>
      <c r="Y37" s="264"/>
      <c r="Z37" s="264"/>
      <c r="AA37" s="264"/>
      <c r="AB37" s="264"/>
      <c r="AC37" s="264"/>
      <c r="AD37" s="264"/>
      <c r="AE37" s="264"/>
      <c r="AF37" s="264"/>
      <c r="AG37" s="264"/>
      <c r="AH37" s="264"/>
      <c r="AI37" s="264"/>
      <c r="AJ37" s="264"/>
      <c r="AK37" s="265"/>
      <c r="AL37" s="412"/>
      <c r="AM37" s="264"/>
      <c r="AN37" s="264"/>
      <c r="AO37" s="264"/>
      <c r="AP37" s="264"/>
      <c r="AQ37" s="264"/>
      <c r="AR37" s="264"/>
      <c r="AS37" s="264"/>
      <c r="AT37" s="264"/>
      <c r="AU37" s="264"/>
      <c r="AV37" s="264"/>
      <c r="AW37" s="264"/>
      <c r="AX37" s="264"/>
      <c r="AY37" s="264"/>
      <c r="AZ37" s="264"/>
      <c r="BA37" s="264"/>
      <c r="BB37" s="264"/>
      <c r="BC37" s="264"/>
      <c r="BD37" s="264"/>
      <c r="BE37" s="264"/>
      <c r="BF37" s="264"/>
      <c r="BG37" s="264"/>
      <c r="BH37" s="265"/>
      <c r="BI37" s="481" t="s">
        <v>227</v>
      </c>
      <c r="BJ37" s="437"/>
      <c r="BK37" s="437"/>
      <c r="BL37" s="437"/>
      <c r="BM37" s="437"/>
      <c r="BN37" s="437"/>
      <c r="BO37" s="437"/>
      <c r="BP37" s="437"/>
      <c r="BQ37" s="437"/>
      <c r="BR37" s="437"/>
      <c r="BS37" s="437"/>
      <c r="BT37" s="437"/>
      <c r="BU37" s="437"/>
      <c r="BV37" s="437"/>
      <c r="BW37" s="551"/>
      <c r="BX37" s="181"/>
      <c r="BY37" s="157"/>
      <c r="BZ37" s="157"/>
      <c r="CA37" s="157"/>
      <c r="CB37" s="157"/>
      <c r="CC37" s="157"/>
      <c r="CD37" s="157"/>
      <c r="CE37" s="157"/>
      <c r="CF37" s="157"/>
      <c r="CG37" s="157"/>
      <c r="CH37" s="157"/>
      <c r="CI37" s="157"/>
      <c r="CJ37" s="157"/>
      <c r="CK37" s="157"/>
      <c r="CL37" s="158"/>
      <c r="CM37" s="263"/>
      <c r="CN37" s="264"/>
      <c r="CO37" s="265"/>
      <c r="CP37" s="2"/>
      <c r="CQ37" s="2"/>
      <c r="CR37" s="2"/>
      <c r="CS37" s="9"/>
      <c r="CT37" s="14" t="s">
        <v>177</v>
      </c>
      <c r="CU37" s="11">
        <v>8</v>
      </c>
      <c r="CV37" s="11">
        <v>8</v>
      </c>
      <c r="CW37" s="11">
        <v>8</v>
      </c>
      <c r="CX37" s="14">
        <v>1150</v>
      </c>
      <c r="CY37" s="11"/>
      <c r="CZ37" s="13" t="s">
        <v>151</v>
      </c>
      <c r="DA37" s="11" t="s">
        <v>161</v>
      </c>
      <c r="DB37" s="11"/>
      <c r="DC37" s="11"/>
      <c r="DD37" s="12"/>
      <c r="DE37" s="11"/>
      <c r="DF37" s="11"/>
      <c r="DG37" s="11"/>
      <c r="DH37" s="11"/>
      <c r="DI37" s="11"/>
      <c r="DJ37" s="11"/>
      <c r="DK37" s="11"/>
      <c r="DL37" s="11"/>
      <c r="DM37" s="11"/>
      <c r="DN37" s="11"/>
      <c r="DO37" s="11"/>
      <c r="DP37" s="11"/>
      <c r="DQ37" s="11"/>
      <c r="DR37" s="11"/>
    </row>
    <row r="38" spans="5:122" ht="8.1" customHeight="1" x14ac:dyDescent="0.15">
      <c r="E38" s="429"/>
      <c r="F38" s="430"/>
      <c r="G38" s="412"/>
      <c r="H38" s="264"/>
      <c r="I38" s="264"/>
      <c r="J38" s="264"/>
      <c r="K38" s="264"/>
      <c r="L38" s="265"/>
      <c r="M38" s="412"/>
      <c r="N38" s="264"/>
      <c r="O38" s="264"/>
      <c r="P38" s="264"/>
      <c r="Q38" s="264"/>
      <c r="R38" s="264"/>
      <c r="S38" s="264"/>
      <c r="T38" s="264"/>
      <c r="U38" s="264"/>
      <c r="V38" s="264"/>
      <c r="W38" s="265"/>
      <c r="X38" s="412"/>
      <c r="Y38" s="264"/>
      <c r="Z38" s="264"/>
      <c r="AA38" s="264"/>
      <c r="AB38" s="264"/>
      <c r="AC38" s="264"/>
      <c r="AD38" s="264"/>
      <c r="AE38" s="264"/>
      <c r="AF38" s="264"/>
      <c r="AG38" s="264"/>
      <c r="AH38" s="264"/>
      <c r="AI38" s="264"/>
      <c r="AJ38" s="264"/>
      <c r="AK38" s="265"/>
      <c r="AL38" s="412"/>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5"/>
      <c r="BI38" s="481"/>
      <c r="BJ38" s="437"/>
      <c r="BK38" s="437"/>
      <c r="BL38" s="437"/>
      <c r="BM38" s="437"/>
      <c r="BN38" s="437"/>
      <c r="BO38" s="437"/>
      <c r="BP38" s="437"/>
      <c r="BQ38" s="437"/>
      <c r="BR38" s="437"/>
      <c r="BS38" s="437"/>
      <c r="BT38" s="437"/>
      <c r="BU38" s="437"/>
      <c r="BV38" s="437"/>
      <c r="BW38" s="551"/>
      <c r="BX38" s="181"/>
      <c r="BY38" s="157"/>
      <c r="BZ38" s="157"/>
      <c r="CA38" s="157"/>
      <c r="CB38" s="157"/>
      <c r="CC38" s="157"/>
      <c r="CD38" s="157"/>
      <c r="CE38" s="157"/>
      <c r="CF38" s="157"/>
      <c r="CG38" s="157"/>
      <c r="CH38" s="157"/>
      <c r="CI38" s="157"/>
      <c r="CJ38" s="157"/>
      <c r="CK38" s="157"/>
      <c r="CL38" s="158"/>
      <c r="CM38" s="263"/>
      <c r="CN38" s="264"/>
      <c r="CO38" s="265"/>
      <c r="CP38" s="2"/>
      <c r="CQ38" s="2"/>
      <c r="CR38" s="2"/>
      <c r="CS38" s="9"/>
      <c r="CT38" s="14" t="s">
        <v>178</v>
      </c>
      <c r="CU38" s="11">
        <v>9</v>
      </c>
      <c r="CV38" s="11">
        <v>9</v>
      </c>
      <c r="CW38" s="11">
        <v>9</v>
      </c>
      <c r="CX38" s="14"/>
      <c r="CY38" s="11"/>
      <c r="CZ38" s="13" t="s">
        <v>152</v>
      </c>
      <c r="DA38" s="11" t="s">
        <v>162</v>
      </c>
      <c r="DB38" s="11"/>
      <c r="DC38" s="11"/>
      <c r="DD38" s="12"/>
      <c r="DE38" s="11"/>
      <c r="DF38" s="11"/>
      <c r="DG38" s="11"/>
      <c r="DH38" s="11"/>
      <c r="DI38" s="11"/>
      <c r="DJ38" s="11"/>
      <c r="DK38" s="11"/>
      <c r="DL38" s="11"/>
      <c r="DM38" s="11"/>
      <c r="DN38" s="11"/>
      <c r="DO38" s="11"/>
      <c r="DP38" s="11"/>
      <c r="DQ38" s="11"/>
      <c r="DR38" s="11"/>
    </row>
    <row r="39" spans="5:122" ht="8.1" customHeight="1" x14ac:dyDescent="0.15">
      <c r="E39" s="429"/>
      <c r="F39" s="430"/>
      <c r="G39" s="412"/>
      <c r="H39" s="264"/>
      <c r="I39" s="264"/>
      <c r="J39" s="264"/>
      <c r="K39" s="264"/>
      <c r="L39" s="265"/>
      <c r="M39" s="412"/>
      <c r="N39" s="264"/>
      <c r="O39" s="264"/>
      <c r="P39" s="264"/>
      <c r="Q39" s="264"/>
      <c r="R39" s="264"/>
      <c r="S39" s="264"/>
      <c r="T39" s="264"/>
      <c r="U39" s="264"/>
      <c r="V39" s="264"/>
      <c r="W39" s="265"/>
      <c r="X39" s="412"/>
      <c r="Y39" s="264"/>
      <c r="Z39" s="264"/>
      <c r="AA39" s="264"/>
      <c r="AB39" s="264"/>
      <c r="AC39" s="264"/>
      <c r="AD39" s="264"/>
      <c r="AE39" s="264"/>
      <c r="AF39" s="264"/>
      <c r="AG39" s="264"/>
      <c r="AH39" s="264"/>
      <c r="AI39" s="264"/>
      <c r="AJ39" s="264"/>
      <c r="AK39" s="265"/>
      <c r="AL39" s="62"/>
      <c r="AM39" s="187" t="s">
        <v>46</v>
      </c>
      <c r="AN39" s="187"/>
      <c r="AO39" s="187"/>
      <c r="AP39" s="187"/>
      <c r="AQ39" s="563" t="str">
        <f>IF(OR(AM5="認定番号",AM5=""),"?",VLOOKUP(AM5,DC29:DR43,3,FALSE))</f>
        <v>?</v>
      </c>
      <c r="AR39" s="563"/>
      <c r="AS39" s="563"/>
      <c r="AT39" s="563"/>
      <c r="AU39" s="563"/>
      <c r="AV39" s="563"/>
      <c r="AW39" s="563"/>
      <c r="AX39" s="563"/>
      <c r="AY39" s="563"/>
      <c r="AZ39" s="563"/>
      <c r="BA39" s="563"/>
      <c r="BB39" s="563"/>
      <c r="BC39" s="563"/>
      <c r="BD39" s="63"/>
      <c r="BE39" s="63"/>
      <c r="BF39" s="63"/>
      <c r="BG39" s="63"/>
      <c r="BH39" s="64"/>
      <c r="BI39" s="65"/>
      <c r="BJ39" s="179"/>
      <c r="BK39" s="179"/>
      <c r="BL39" s="179"/>
      <c r="BM39" s="179"/>
      <c r="BN39" s="179"/>
      <c r="BO39" s="179"/>
      <c r="BP39" s="179"/>
      <c r="BQ39" s="179"/>
      <c r="BR39" s="179"/>
      <c r="BS39" s="179"/>
      <c r="BT39" s="179"/>
      <c r="BU39" s="179"/>
      <c r="BV39" s="179"/>
      <c r="BW39" s="65"/>
      <c r="BX39" s="181"/>
      <c r="BY39" s="157"/>
      <c r="BZ39" s="157"/>
      <c r="CA39" s="157"/>
      <c r="CB39" s="157"/>
      <c r="CC39" s="157"/>
      <c r="CD39" s="157"/>
      <c r="CE39" s="157"/>
      <c r="CF39" s="157"/>
      <c r="CG39" s="157"/>
      <c r="CH39" s="157"/>
      <c r="CI39" s="157"/>
      <c r="CJ39" s="157"/>
      <c r="CK39" s="157"/>
      <c r="CL39" s="158"/>
      <c r="CM39" s="263"/>
      <c r="CN39" s="264"/>
      <c r="CO39" s="265"/>
      <c r="CP39" s="2"/>
      <c r="CQ39" s="2"/>
      <c r="CR39" s="2"/>
      <c r="CS39" s="9"/>
      <c r="CT39" s="14"/>
      <c r="CU39" s="11">
        <v>10</v>
      </c>
      <c r="CV39" s="11">
        <v>10</v>
      </c>
      <c r="CW39" s="11">
        <v>10</v>
      </c>
      <c r="CX39" s="14"/>
      <c r="CY39" s="11"/>
      <c r="CZ39" s="13" t="s">
        <v>153</v>
      </c>
      <c r="DA39" s="11" t="s">
        <v>163</v>
      </c>
      <c r="DB39" s="11"/>
      <c r="DC39" s="11"/>
      <c r="DD39" s="12"/>
      <c r="DE39" s="11"/>
      <c r="DF39" s="11"/>
      <c r="DG39" s="11"/>
      <c r="DH39" s="11"/>
      <c r="DI39" s="11"/>
      <c r="DJ39" s="11"/>
      <c r="DK39" s="11"/>
      <c r="DL39" s="11"/>
      <c r="DM39" s="11"/>
      <c r="DN39" s="11"/>
      <c r="DO39" s="11"/>
      <c r="DP39" s="11"/>
      <c r="DQ39" s="11"/>
      <c r="DR39" s="11"/>
    </row>
    <row r="40" spans="5:122" ht="8.1" customHeight="1" x14ac:dyDescent="0.15">
      <c r="E40" s="429"/>
      <c r="F40" s="430"/>
      <c r="G40" s="412"/>
      <c r="H40" s="264"/>
      <c r="I40" s="264"/>
      <c r="J40" s="264"/>
      <c r="K40" s="264"/>
      <c r="L40" s="265"/>
      <c r="M40" s="412"/>
      <c r="N40" s="264"/>
      <c r="O40" s="264"/>
      <c r="P40" s="264"/>
      <c r="Q40" s="264"/>
      <c r="R40" s="264"/>
      <c r="S40" s="264"/>
      <c r="T40" s="264"/>
      <c r="U40" s="264"/>
      <c r="V40" s="264"/>
      <c r="W40" s="265"/>
      <c r="X40" s="412"/>
      <c r="Y40" s="264"/>
      <c r="Z40" s="264"/>
      <c r="AA40" s="264"/>
      <c r="AB40" s="264"/>
      <c r="AC40" s="264"/>
      <c r="AD40" s="264"/>
      <c r="AE40" s="264"/>
      <c r="AF40" s="264"/>
      <c r="AG40" s="264"/>
      <c r="AH40" s="264"/>
      <c r="AI40" s="264"/>
      <c r="AJ40" s="264"/>
      <c r="AK40" s="265"/>
      <c r="AL40" s="66"/>
      <c r="AM40" s="187"/>
      <c r="AN40" s="187"/>
      <c r="AO40" s="187"/>
      <c r="AP40" s="187"/>
      <c r="AQ40" s="564"/>
      <c r="AR40" s="564"/>
      <c r="AS40" s="564"/>
      <c r="AT40" s="564"/>
      <c r="AU40" s="564"/>
      <c r="AV40" s="564"/>
      <c r="AW40" s="564"/>
      <c r="AX40" s="564"/>
      <c r="AY40" s="564"/>
      <c r="AZ40" s="564"/>
      <c r="BA40" s="564"/>
      <c r="BB40" s="564"/>
      <c r="BC40" s="564"/>
      <c r="BD40" s="52"/>
      <c r="BE40" s="44"/>
      <c r="BF40" s="44"/>
      <c r="BG40" s="44"/>
      <c r="BH40" s="67"/>
      <c r="BI40" s="44"/>
      <c r="BJ40" s="180"/>
      <c r="BK40" s="180"/>
      <c r="BL40" s="180"/>
      <c r="BM40" s="180"/>
      <c r="BN40" s="180"/>
      <c r="BO40" s="180"/>
      <c r="BP40" s="180"/>
      <c r="BQ40" s="180"/>
      <c r="BR40" s="180"/>
      <c r="BS40" s="180"/>
      <c r="BT40" s="180"/>
      <c r="BU40" s="180"/>
      <c r="BV40" s="180"/>
      <c r="BW40" s="44"/>
      <c r="BX40" s="181"/>
      <c r="BY40" s="157"/>
      <c r="BZ40" s="157"/>
      <c r="CA40" s="157"/>
      <c r="CB40" s="157"/>
      <c r="CC40" s="157"/>
      <c r="CD40" s="157"/>
      <c r="CE40" s="157"/>
      <c r="CF40" s="157"/>
      <c r="CG40" s="157"/>
      <c r="CH40" s="157"/>
      <c r="CI40" s="157"/>
      <c r="CJ40" s="157"/>
      <c r="CK40" s="157"/>
      <c r="CL40" s="158"/>
      <c r="CM40" s="263"/>
      <c r="CN40" s="264"/>
      <c r="CO40" s="265"/>
      <c r="CP40" s="2"/>
      <c r="CQ40" s="2"/>
      <c r="CR40" s="2"/>
      <c r="CS40" s="9"/>
      <c r="CT40" s="14"/>
      <c r="CU40" s="11">
        <v>11</v>
      </c>
      <c r="CV40" s="11">
        <v>11</v>
      </c>
      <c r="CW40" s="11">
        <v>11</v>
      </c>
      <c r="CX40" s="14"/>
      <c r="CY40" s="13"/>
      <c r="CZ40" s="13" t="s">
        <v>154</v>
      </c>
      <c r="DA40" s="11" t="s">
        <v>164</v>
      </c>
      <c r="DB40" s="11"/>
      <c r="DC40" s="11"/>
      <c r="DD40" s="12"/>
      <c r="DE40" s="11"/>
      <c r="DF40" s="11"/>
      <c r="DG40" s="11"/>
      <c r="DH40" s="11"/>
      <c r="DI40" s="11"/>
      <c r="DJ40" s="11"/>
      <c r="DK40" s="11"/>
      <c r="DL40" s="11"/>
      <c r="DM40" s="11"/>
      <c r="DN40" s="11"/>
      <c r="DO40" s="11"/>
      <c r="DP40" s="11"/>
      <c r="DQ40" s="11"/>
      <c r="DR40" s="11"/>
    </row>
    <row r="41" spans="5:122" ht="8.1" customHeight="1" x14ac:dyDescent="0.15">
      <c r="E41" s="429"/>
      <c r="F41" s="430"/>
      <c r="G41" s="412"/>
      <c r="H41" s="264"/>
      <c r="I41" s="264"/>
      <c r="J41" s="264"/>
      <c r="K41" s="264"/>
      <c r="L41" s="265"/>
      <c r="M41" s="545"/>
      <c r="N41" s="546"/>
      <c r="O41" s="546"/>
      <c r="P41" s="546"/>
      <c r="Q41" s="546"/>
      <c r="R41" s="546"/>
      <c r="S41" s="546"/>
      <c r="T41" s="546"/>
      <c r="U41" s="546"/>
      <c r="V41" s="546"/>
      <c r="W41" s="547"/>
      <c r="X41" s="545"/>
      <c r="Y41" s="546"/>
      <c r="Z41" s="546"/>
      <c r="AA41" s="546"/>
      <c r="AB41" s="546"/>
      <c r="AC41" s="546"/>
      <c r="AD41" s="546"/>
      <c r="AE41" s="546"/>
      <c r="AF41" s="546"/>
      <c r="AG41" s="546"/>
      <c r="AH41" s="546"/>
      <c r="AI41" s="546"/>
      <c r="AJ41" s="546"/>
      <c r="AK41" s="547"/>
      <c r="AL41" s="68"/>
      <c r="AM41" s="69"/>
      <c r="AN41" s="69"/>
      <c r="AO41" s="69"/>
      <c r="AP41" s="69"/>
      <c r="AQ41" s="70"/>
      <c r="AR41" s="70"/>
      <c r="AS41" s="70"/>
      <c r="AT41" s="70"/>
      <c r="AU41" s="70"/>
      <c r="AV41" s="70"/>
      <c r="AW41" s="70"/>
      <c r="AX41" s="70"/>
      <c r="AY41" s="70"/>
      <c r="AZ41" s="70"/>
      <c r="BA41" s="70"/>
      <c r="BB41" s="70"/>
      <c r="BC41" s="70"/>
      <c r="BD41" s="71"/>
      <c r="BE41" s="72"/>
      <c r="BF41" s="72"/>
      <c r="BG41" s="72"/>
      <c r="BH41" s="73"/>
      <c r="BI41" s="72"/>
      <c r="BJ41" s="71"/>
      <c r="BK41" s="71"/>
      <c r="BL41" s="71"/>
      <c r="BM41" s="71"/>
      <c r="BN41" s="71"/>
      <c r="BO41" s="71"/>
      <c r="BP41" s="71"/>
      <c r="BQ41" s="71"/>
      <c r="BR41" s="71"/>
      <c r="BS41" s="71"/>
      <c r="BT41" s="71"/>
      <c r="BU41" s="72"/>
      <c r="BV41" s="72"/>
      <c r="BW41" s="73"/>
      <c r="BX41" s="202"/>
      <c r="BY41" s="159"/>
      <c r="BZ41" s="159"/>
      <c r="CA41" s="159"/>
      <c r="CB41" s="159"/>
      <c r="CC41" s="159"/>
      <c r="CD41" s="159"/>
      <c r="CE41" s="159"/>
      <c r="CF41" s="159"/>
      <c r="CG41" s="159"/>
      <c r="CH41" s="159"/>
      <c r="CI41" s="159"/>
      <c r="CJ41" s="159"/>
      <c r="CK41" s="159"/>
      <c r="CL41" s="160"/>
      <c r="CM41" s="567"/>
      <c r="CN41" s="414"/>
      <c r="CO41" s="415"/>
      <c r="CP41" s="2"/>
      <c r="CQ41" s="2"/>
      <c r="CR41" s="2"/>
      <c r="CS41" s="9"/>
      <c r="CT41" s="14"/>
      <c r="CU41" s="11">
        <v>12</v>
      </c>
      <c r="CV41" s="11">
        <v>12</v>
      </c>
      <c r="CW41" s="11">
        <v>12</v>
      </c>
      <c r="CX41" s="14"/>
      <c r="CY41" s="11"/>
      <c r="CZ41" s="16"/>
      <c r="DB41" s="11"/>
      <c r="DC41" s="11"/>
      <c r="DD41" s="12"/>
      <c r="DE41" s="11"/>
      <c r="DF41" s="11"/>
      <c r="DG41" s="11"/>
      <c r="DH41" s="11"/>
      <c r="DI41" s="11"/>
      <c r="DJ41" s="11"/>
      <c r="DK41" s="11"/>
      <c r="DL41" s="11"/>
      <c r="DM41" s="11"/>
      <c r="DN41" s="11"/>
      <c r="DO41" s="11"/>
      <c r="DP41" s="11"/>
      <c r="DQ41" s="11"/>
      <c r="DR41" s="11"/>
    </row>
    <row r="42" spans="5:122" ht="8.1" customHeight="1" x14ac:dyDescent="0.15">
      <c r="E42" s="429"/>
      <c r="F42" s="430"/>
      <c r="G42" s="412"/>
      <c r="H42" s="264"/>
      <c r="I42" s="264"/>
      <c r="J42" s="264"/>
      <c r="K42" s="264"/>
      <c r="L42" s="265"/>
      <c r="M42" s="223" t="s">
        <v>64</v>
      </c>
      <c r="N42" s="224"/>
      <c r="O42" s="224"/>
      <c r="P42" s="224"/>
      <c r="Q42" s="224"/>
      <c r="R42" s="224"/>
      <c r="S42" s="224"/>
      <c r="T42" s="224"/>
      <c r="U42" s="224"/>
      <c r="V42" s="224"/>
      <c r="W42" s="225"/>
      <c r="X42" s="412" t="s">
        <v>62</v>
      </c>
      <c r="Y42" s="264"/>
      <c r="Z42" s="264"/>
      <c r="AA42" s="264"/>
      <c r="AB42" s="264"/>
      <c r="AC42" s="264"/>
      <c r="AD42" s="264"/>
      <c r="AE42" s="264"/>
      <c r="AF42" s="264"/>
      <c r="AG42" s="264"/>
      <c r="AH42" s="264"/>
      <c r="AI42" s="264"/>
      <c r="AJ42" s="264"/>
      <c r="AK42" s="265"/>
      <c r="AL42" s="412" t="s">
        <v>63</v>
      </c>
      <c r="AM42" s="264"/>
      <c r="AN42" s="264"/>
      <c r="AO42" s="264"/>
      <c r="AP42" s="264"/>
      <c r="AQ42" s="264"/>
      <c r="AR42" s="264"/>
      <c r="AS42" s="264"/>
      <c r="AT42" s="264"/>
      <c r="AU42" s="264"/>
      <c r="AV42" s="264"/>
      <c r="AW42" s="264"/>
      <c r="AX42" s="264"/>
      <c r="AY42" s="264"/>
      <c r="AZ42" s="264"/>
      <c r="BA42" s="264"/>
      <c r="BB42" s="264"/>
      <c r="BC42" s="264"/>
      <c r="BD42" s="264"/>
      <c r="BE42" s="264"/>
      <c r="BF42" s="264"/>
      <c r="BG42" s="264"/>
      <c r="BH42" s="265"/>
      <c r="BI42" s="57"/>
      <c r="BJ42" s="52"/>
      <c r="BK42" s="52"/>
      <c r="BL42" s="52"/>
      <c r="BM42" s="52"/>
      <c r="BN42" s="52"/>
      <c r="BO42" s="52"/>
      <c r="BP42" s="52"/>
      <c r="BQ42" s="52"/>
      <c r="BR42" s="52"/>
      <c r="BS42" s="52"/>
      <c r="BT42" s="52"/>
      <c r="BU42" s="52"/>
      <c r="BV42" s="52"/>
      <c r="BW42" s="58"/>
      <c r="BX42" s="181" t="str">
        <f>IF(AND(DB53="",DC53=""),"",IF(AND(DB53="〇",DC53="〇"),"〇",""))</f>
        <v/>
      </c>
      <c r="BY42" s="157"/>
      <c r="BZ42" s="157"/>
      <c r="CA42" s="157"/>
      <c r="CB42" s="157"/>
      <c r="CC42" s="157" t="s">
        <v>29</v>
      </c>
      <c r="CD42" s="157"/>
      <c r="CE42" s="157"/>
      <c r="CF42" s="157"/>
      <c r="CG42" s="157"/>
      <c r="CH42" s="157" t="str">
        <f>IF(OR(DB53="",DC53=""),"",IF(OR(DB53="×",DC53="×"),"〇",""))</f>
        <v/>
      </c>
      <c r="CI42" s="157"/>
      <c r="CJ42" s="157"/>
      <c r="CK42" s="157"/>
      <c r="CL42" s="158"/>
      <c r="CM42" s="245" t="s">
        <v>102</v>
      </c>
      <c r="CN42" s="245"/>
      <c r="CO42" s="246"/>
      <c r="CP42" s="2"/>
      <c r="CQ42" s="2"/>
      <c r="CR42" s="2"/>
      <c r="CS42" s="9"/>
      <c r="CT42" s="14"/>
      <c r="CU42" s="11">
        <v>13</v>
      </c>
      <c r="CV42" s="14"/>
      <c r="CW42" s="11">
        <v>13</v>
      </c>
      <c r="CX42" s="14"/>
      <c r="CY42" s="11"/>
      <c r="CZ42" s="26" t="str">
        <f>IF(OR(AM5="認定番号",AM5=""),"",VLOOKUP(AM5,DC30:DR43,10,FALSE))</f>
        <v/>
      </c>
      <c r="DB42" s="11"/>
      <c r="DC42" s="11"/>
      <c r="DD42" s="11"/>
      <c r="DE42" s="11"/>
      <c r="DF42" s="11"/>
      <c r="DG42" s="11"/>
      <c r="DH42" s="11"/>
      <c r="DI42" s="11"/>
      <c r="DJ42" s="11"/>
      <c r="DK42" s="11"/>
      <c r="DL42" s="11"/>
      <c r="DM42" s="11"/>
      <c r="DN42" s="11"/>
      <c r="DO42" s="11"/>
      <c r="DP42" s="11"/>
      <c r="DQ42" s="11"/>
      <c r="DR42" s="11"/>
    </row>
    <row r="43" spans="5:122" ht="8.1" customHeight="1" x14ac:dyDescent="0.15">
      <c r="E43" s="429"/>
      <c r="F43" s="430"/>
      <c r="G43" s="412"/>
      <c r="H43" s="264"/>
      <c r="I43" s="264"/>
      <c r="J43" s="264"/>
      <c r="K43" s="264"/>
      <c r="L43" s="265"/>
      <c r="M43" s="223"/>
      <c r="N43" s="224"/>
      <c r="O43" s="224"/>
      <c r="P43" s="224"/>
      <c r="Q43" s="224"/>
      <c r="R43" s="224"/>
      <c r="S43" s="224"/>
      <c r="T43" s="224"/>
      <c r="U43" s="224"/>
      <c r="V43" s="224"/>
      <c r="W43" s="225"/>
      <c r="X43" s="412"/>
      <c r="Y43" s="264"/>
      <c r="Z43" s="264"/>
      <c r="AA43" s="264"/>
      <c r="AB43" s="264"/>
      <c r="AC43" s="264"/>
      <c r="AD43" s="264"/>
      <c r="AE43" s="264"/>
      <c r="AF43" s="264"/>
      <c r="AG43" s="264"/>
      <c r="AH43" s="264"/>
      <c r="AI43" s="264"/>
      <c r="AJ43" s="264"/>
      <c r="AK43" s="265"/>
      <c r="AL43" s="412"/>
      <c r="AM43" s="264"/>
      <c r="AN43" s="264"/>
      <c r="AO43" s="264"/>
      <c r="AP43" s="264"/>
      <c r="AQ43" s="264"/>
      <c r="AR43" s="264"/>
      <c r="AS43" s="264"/>
      <c r="AT43" s="264"/>
      <c r="AU43" s="264"/>
      <c r="AV43" s="264"/>
      <c r="AW43" s="264"/>
      <c r="AX43" s="264"/>
      <c r="AY43" s="264"/>
      <c r="AZ43" s="264"/>
      <c r="BA43" s="264"/>
      <c r="BB43" s="264"/>
      <c r="BC43" s="264"/>
      <c r="BD43" s="264"/>
      <c r="BE43" s="264"/>
      <c r="BF43" s="264"/>
      <c r="BG43" s="264"/>
      <c r="BH43" s="265"/>
      <c r="BI43" s="186" t="s">
        <v>122</v>
      </c>
      <c r="BJ43" s="187"/>
      <c r="BK43" s="187"/>
      <c r="BL43" s="187"/>
      <c r="BM43" s="486"/>
      <c r="BN43" s="486"/>
      <c r="BO43" s="486"/>
      <c r="BP43" s="187" t="s">
        <v>91</v>
      </c>
      <c r="BQ43" s="187"/>
      <c r="BR43" s="187"/>
      <c r="BS43" s="179"/>
      <c r="BT43" s="179"/>
      <c r="BU43" s="179"/>
      <c r="BV43" s="187" t="s">
        <v>58</v>
      </c>
      <c r="BW43" s="197"/>
      <c r="BX43" s="181"/>
      <c r="BY43" s="157"/>
      <c r="BZ43" s="157"/>
      <c r="CA43" s="157"/>
      <c r="CB43" s="157"/>
      <c r="CC43" s="157"/>
      <c r="CD43" s="157"/>
      <c r="CE43" s="157"/>
      <c r="CF43" s="157"/>
      <c r="CG43" s="157"/>
      <c r="CH43" s="157"/>
      <c r="CI43" s="157"/>
      <c r="CJ43" s="157"/>
      <c r="CK43" s="157"/>
      <c r="CL43" s="158"/>
      <c r="CM43" s="224"/>
      <c r="CN43" s="224"/>
      <c r="CO43" s="225"/>
      <c r="CP43" s="2"/>
      <c r="CQ43" s="2"/>
      <c r="CR43" s="2"/>
      <c r="CS43" s="9"/>
      <c r="CT43" s="14"/>
      <c r="CU43" s="11">
        <v>14</v>
      </c>
      <c r="CV43" s="14"/>
      <c r="CW43" s="11">
        <v>14</v>
      </c>
      <c r="CX43" s="14"/>
      <c r="CY43" s="11"/>
      <c r="DB43" s="11"/>
      <c r="DC43" s="11"/>
      <c r="DD43" s="11"/>
      <c r="DE43" s="11"/>
      <c r="DF43" s="11"/>
      <c r="DG43" s="11"/>
      <c r="DH43" s="11"/>
      <c r="DI43" s="11"/>
      <c r="DJ43" s="11"/>
      <c r="DK43" s="11"/>
      <c r="DL43" s="11"/>
      <c r="DM43" s="11"/>
      <c r="DN43" s="11"/>
      <c r="DO43" s="11"/>
      <c r="DP43" s="11"/>
      <c r="DQ43" s="11"/>
      <c r="DR43" s="11"/>
    </row>
    <row r="44" spans="5:122" ht="8.1" customHeight="1" x14ac:dyDescent="0.15">
      <c r="E44" s="429"/>
      <c r="F44" s="430"/>
      <c r="G44" s="412"/>
      <c r="H44" s="264"/>
      <c r="I44" s="264"/>
      <c r="J44" s="264"/>
      <c r="K44" s="264"/>
      <c r="L44" s="265"/>
      <c r="M44" s="223"/>
      <c r="N44" s="224"/>
      <c r="O44" s="224"/>
      <c r="P44" s="224"/>
      <c r="Q44" s="224"/>
      <c r="R44" s="224"/>
      <c r="S44" s="224"/>
      <c r="T44" s="224"/>
      <c r="U44" s="224"/>
      <c r="V44" s="224"/>
      <c r="W44" s="225"/>
      <c r="X44" s="412"/>
      <c r="Y44" s="264"/>
      <c r="Z44" s="264"/>
      <c r="AA44" s="264"/>
      <c r="AB44" s="264"/>
      <c r="AC44" s="264"/>
      <c r="AD44" s="264"/>
      <c r="AE44" s="264"/>
      <c r="AF44" s="264"/>
      <c r="AG44" s="264"/>
      <c r="AH44" s="264"/>
      <c r="AI44" s="264"/>
      <c r="AJ44" s="264"/>
      <c r="AK44" s="265"/>
      <c r="AL44" s="412"/>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5"/>
      <c r="BI44" s="186"/>
      <c r="BJ44" s="187"/>
      <c r="BK44" s="187"/>
      <c r="BL44" s="187"/>
      <c r="BM44" s="487"/>
      <c r="BN44" s="487"/>
      <c r="BO44" s="487"/>
      <c r="BP44" s="187"/>
      <c r="BQ44" s="187"/>
      <c r="BR44" s="187"/>
      <c r="BS44" s="576"/>
      <c r="BT44" s="576"/>
      <c r="BU44" s="576"/>
      <c r="BV44" s="187"/>
      <c r="BW44" s="197"/>
      <c r="BX44" s="181"/>
      <c r="BY44" s="157"/>
      <c r="BZ44" s="157"/>
      <c r="CA44" s="157"/>
      <c r="CB44" s="157"/>
      <c r="CC44" s="157"/>
      <c r="CD44" s="157"/>
      <c r="CE44" s="157"/>
      <c r="CF44" s="157"/>
      <c r="CG44" s="157"/>
      <c r="CH44" s="157"/>
      <c r="CI44" s="157"/>
      <c r="CJ44" s="157"/>
      <c r="CK44" s="157"/>
      <c r="CL44" s="158"/>
      <c r="CM44" s="224"/>
      <c r="CN44" s="224"/>
      <c r="CO44" s="225"/>
      <c r="CP44" s="2"/>
      <c r="CQ44" s="2"/>
      <c r="CR44" s="2"/>
      <c r="CS44" s="9"/>
      <c r="CT44" s="14"/>
      <c r="CU44" s="11">
        <v>15</v>
      </c>
      <c r="CV44" s="14"/>
      <c r="CW44" s="11">
        <v>15</v>
      </c>
      <c r="CX44" s="14"/>
      <c r="CY44" s="11"/>
      <c r="CZ44" s="11"/>
    </row>
    <row r="45" spans="5:122" ht="8.1" customHeight="1" x14ac:dyDescent="0.15">
      <c r="E45" s="429"/>
      <c r="F45" s="430"/>
      <c r="G45" s="412"/>
      <c r="H45" s="264"/>
      <c r="I45" s="264"/>
      <c r="J45" s="264"/>
      <c r="K45" s="264"/>
      <c r="L45" s="265"/>
      <c r="M45" s="223"/>
      <c r="N45" s="224"/>
      <c r="O45" s="224"/>
      <c r="P45" s="224"/>
      <c r="Q45" s="224"/>
      <c r="R45" s="224"/>
      <c r="S45" s="224"/>
      <c r="T45" s="224"/>
      <c r="U45" s="224"/>
      <c r="V45" s="224"/>
      <c r="W45" s="225"/>
      <c r="X45" s="412"/>
      <c r="Y45" s="264"/>
      <c r="Z45" s="264"/>
      <c r="AA45" s="264"/>
      <c r="AB45" s="264"/>
      <c r="AC45" s="264"/>
      <c r="AD45" s="264"/>
      <c r="AE45" s="264"/>
      <c r="AF45" s="264"/>
      <c r="AG45" s="264"/>
      <c r="AH45" s="264"/>
      <c r="AI45" s="264"/>
      <c r="AJ45" s="264"/>
      <c r="AK45" s="265"/>
      <c r="AL45" s="412"/>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5"/>
      <c r="BI45" s="186" t="s">
        <v>121</v>
      </c>
      <c r="BJ45" s="187"/>
      <c r="BK45" s="187"/>
      <c r="BL45" s="574"/>
      <c r="BM45" s="574"/>
      <c r="BN45" s="574"/>
      <c r="BO45" s="574"/>
      <c r="BP45" s="187" t="s">
        <v>91</v>
      </c>
      <c r="BQ45" s="187"/>
      <c r="BR45" s="187"/>
      <c r="BS45" s="577"/>
      <c r="BT45" s="577"/>
      <c r="BU45" s="577"/>
      <c r="BV45" s="187" t="s">
        <v>58</v>
      </c>
      <c r="BW45" s="197"/>
      <c r="BX45" s="181"/>
      <c r="BY45" s="157"/>
      <c r="BZ45" s="157"/>
      <c r="CA45" s="157"/>
      <c r="CB45" s="157"/>
      <c r="CC45" s="157"/>
      <c r="CD45" s="157"/>
      <c r="CE45" s="157"/>
      <c r="CF45" s="157"/>
      <c r="CG45" s="157"/>
      <c r="CH45" s="157"/>
      <c r="CI45" s="157"/>
      <c r="CJ45" s="157"/>
      <c r="CK45" s="157"/>
      <c r="CL45" s="158"/>
      <c r="CM45" s="224"/>
      <c r="CN45" s="224"/>
      <c r="CO45" s="225"/>
      <c r="CP45" s="2"/>
      <c r="CQ45" s="2"/>
      <c r="CR45" s="2"/>
      <c r="CS45" s="9"/>
      <c r="CT45" s="14"/>
      <c r="CU45" s="11">
        <v>16</v>
      </c>
      <c r="CV45" s="14"/>
      <c r="CW45" s="11">
        <v>16</v>
      </c>
      <c r="CX45" s="14"/>
      <c r="CY45" s="11"/>
      <c r="CZ45" s="26" t="str">
        <f>IF(OR(AM5="認定番号",AM5=""),"",VLOOKUP(AM5,DC30:DR43,12,FALSE))</f>
        <v/>
      </c>
    </row>
    <row r="46" spans="5:122" ht="8.1" customHeight="1" x14ac:dyDescent="0.15">
      <c r="E46" s="429"/>
      <c r="F46" s="430"/>
      <c r="G46" s="412"/>
      <c r="H46" s="264"/>
      <c r="I46" s="264"/>
      <c r="J46" s="264"/>
      <c r="K46" s="264"/>
      <c r="L46" s="265"/>
      <c r="M46" s="223"/>
      <c r="N46" s="224"/>
      <c r="O46" s="224"/>
      <c r="P46" s="224"/>
      <c r="Q46" s="224"/>
      <c r="R46" s="224"/>
      <c r="S46" s="224"/>
      <c r="T46" s="224"/>
      <c r="U46" s="224"/>
      <c r="V46" s="224"/>
      <c r="W46" s="225"/>
      <c r="X46" s="412"/>
      <c r="Y46" s="264"/>
      <c r="Z46" s="264"/>
      <c r="AA46" s="264"/>
      <c r="AB46" s="264"/>
      <c r="AC46" s="264"/>
      <c r="AD46" s="264"/>
      <c r="AE46" s="264"/>
      <c r="AF46" s="264"/>
      <c r="AG46" s="264"/>
      <c r="AH46" s="264"/>
      <c r="AI46" s="264"/>
      <c r="AJ46" s="264"/>
      <c r="AK46" s="265"/>
      <c r="AL46" s="412"/>
      <c r="AM46" s="264"/>
      <c r="AN46" s="264"/>
      <c r="AO46" s="264"/>
      <c r="AP46" s="264"/>
      <c r="AQ46" s="264"/>
      <c r="AR46" s="264"/>
      <c r="AS46" s="264"/>
      <c r="AT46" s="264"/>
      <c r="AU46" s="264"/>
      <c r="AV46" s="264"/>
      <c r="AW46" s="264"/>
      <c r="AX46" s="264"/>
      <c r="AY46" s="264"/>
      <c r="AZ46" s="264"/>
      <c r="BA46" s="264"/>
      <c r="BB46" s="264"/>
      <c r="BC46" s="264"/>
      <c r="BD46" s="264"/>
      <c r="BE46" s="264"/>
      <c r="BF46" s="264"/>
      <c r="BG46" s="264"/>
      <c r="BH46" s="265"/>
      <c r="BI46" s="186"/>
      <c r="BJ46" s="187"/>
      <c r="BK46" s="187"/>
      <c r="BL46" s="575"/>
      <c r="BM46" s="575"/>
      <c r="BN46" s="575"/>
      <c r="BO46" s="575"/>
      <c r="BP46" s="187"/>
      <c r="BQ46" s="187"/>
      <c r="BR46" s="187"/>
      <c r="BS46" s="576"/>
      <c r="BT46" s="576"/>
      <c r="BU46" s="576"/>
      <c r="BV46" s="187"/>
      <c r="BW46" s="197"/>
      <c r="BX46" s="181"/>
      <c r="BY46" s="157"/>
      <c r="BZ46" s="157"/>
      <c r="CA46" s="157"/>
      <c r="CB46" s="157"/>
      <c r="CC46" s="157"/>
      <c r="CD46" s="157"/>
      <c r="CE46" s="157"/>
      <c r="CF46" s="157"/>
      <c r="CG46" s="157"/>
      <c r="CH46" s="157"/>
      <c r="CI46" s="157"/>
      <c r="CJ46" s="157"/>
      <c r="CK46" s="157"/>
      <c r="CL46" s="158"/>
      <c r="CM46" s="224"/>
      <c r="CN46" s="224"/>
      <c r="CO46" s="225"/>
      <c r="CP46" s="2"/>
      <c r="CQ46" s="2"/>
      <c r="CR46" s="2"/>
      <c r="CS46" s="9"/>
      <c r="CT46" s="14"/>
      <c r="CU46" s="11">
        <v>17</v>
      </c>
      <c r="CV46" s="14"/>
      <c r="CW46" s="11">
        <v>17</v>
      </c>
      <c r="CX46" s="14"/>
      <c r="CY46" s="11"/>
      <c r="CZ46" s="26" t="str">
        <f>IF(OR(AM5="認定番号",AM5=""),"",VLOOKUP(AM5,DC30:DR43,13,FALSE))</f>
        <v/>
      </c>
    </row>
    <row r="47" spans="5:122" ht="8.1" customHeight="1" x14ac:dyDescent="0.15">
      <c r="E47" s="427"/>
      <c r="F47" s="428"/>
      <c r="G47" s="413"/>
      <c r="H47" s="414"/>
      <c r="I47" s="414"/>
      <c r="J47" s="414"/>
      <c r="K47" s="414"/>
      <c r="L47" s="415"/>
      <c r="M47" s="387"/>
      <c r="N47" s="258"/>
      <c r="O47" s="258"/>
      <c r="P47" s="258"/>
      <c r="Q47" s="258"/>
      <c r="R47" s="258"/>
      <c r="S47" s="258"/>
      <c r="T47" s="258"/>
      <c r="U47" s="258"/>
      <c r="V47" s="258"/>
      <c r="W47" s="259"/>
      <c r="X47" s="413"/>
      <c r="Y47" s="414"/>
      <c r="Z47" s="414"/>
      <c r="AA47" s="414"/>
      <c r="AB47" s="414"/>
      <c r="AC47" s="414"/>
      <c r="AD47" s="414"/>
      <c r="AE47" s="414"/>
      <c r="AF47" s="414"/>
      <c r="AG47" s="414"/>
      <c r="AH47" s="414"/>
      <c r="AI47" s="414"/>
      <c r="AJ47" s="414"/>
      <c r="AK47" s="415"/>
      <c r="AL47" s="413"/>
      <c r="AM47" s="414"/>
      <c r="AN47" s="414"/>
      <c r="AO47" s="414"/>
      <c r="AP47" s="414"/>
      <c r="AQ47" s="414"/>
      <c r="AR47" s="414"/>
      <c r="AS47" s="414"/>
      <c r="AT47" s="414"/>
      <c r="AU47" s="414"/>
      <c r="AV47" s="414"/>
      <c r="AW47" s="414"/>
      <c r="AX47" s="414"/>
      <c r="AY47" s="414"/>
      <c r="AZ47" s="414"/>
      <c r="BA47" s="414"/>
      <c r="BB47" s="414"/>
      <c r="BC47" s="414"/>
      <c r="BD47" s="414"/>
      <c r="BE47" s="414"/>
      <c r="BF47" s="414"/>
      <c r="BG47" s="414"/>
      <c r="BH47" s="415"/>
      <c r="BI47" s="74"/>
      <c r="BJ47" s="75"/>
      <c r="BK47" s="75"/>
      <c r="BL47" s="75"/>
      <c r="BM47" s="75"/>
      <c r="BN47" s="75"/>
      <c r="BO47" s="75"/>
      <c r="BP47" s="75"/>
      <c r="BQ47" s="75"/>
      <c r="BR47" s="75"/>
      <c r="BS47" s="75"/>
      <c r="BT47" s="75"/>
      <c r="BU47" s="75"/>
      <c r="BV47" s="75"/>
      <c r="BW47" s="76"/>
      <c r="BX47" s="182"/>
      <c r="BY47" s="183"/>
      <c r="BZ47" s="183"/>
      <c r="CA47" s="183"/>
      <c r="CB47" s="183"/>
      <c r="CC47" s="183"/>
      <c r="CD47" s="183"/>
      <c r="CE47" s="183"/>
      <c r="CF47" s="183"/>
      <c r="CG47" s="183"/>
      <c r="CH47" s="183"/>
      <c r="CI47" s="183"/>
      <c r="CJ47" s="183"/>
      <c r="CK47" s="183"/>
      <c r="CL47" s="196"/>
      <c r="CM47" s="258"/>
      <c r="CN47" s="258"/>
      <c r="CO47" s="259"/>
      <c r="CP47" s="3"/>
      <c r="CQ47" s="3"/>
      <c r="CR47" s="2"/>
      <c r="CS47" s="9"/>
      <c r="CT47" s="14"/>
      <c r="CU47" s="11">
        <v>18</v>
      </c>
      <c r="CV47" s="14"/>
      <c r="CW47" s="11">
        <v>18</v>
      </c>
      <c r="CX47" s="14"/>
      <c r="CY47" s="11"/>
      <c r="CZ47" s="26" t="str">
        <f>IF(OR(AM5="認定番号",AM5=""),"",VLOOKUP(AM5,DC30:DR43,14,FALSE))</f>
        <v/>
      </c>
    </row>
    <row r="48" spans="5:122" ht="8.1" customHeight="1" x14ac:dyDescent="0.15">
      <c r="E48" s="406" t="s">
        <v>135</v>
      </c>
      <c r="F48" s="407"/>
      <c r="G48" s="244" t="s">
        <v>10</v>
      </c>
      <c r="H48" s="236"/>
      <c r="I48" s="236"/>
      <c r="J48" s="236"/>
      <c r="K48" s="236"/>
      <c r="L48" s="237"/>
      <c r="M48" s="457" t="s">
        <v>7</v>
      </c>
      <c r="N48" s="308"/>
      <c r="O48" s="308"/>
      <c r="P48" s="308"/>
      <c r="Q48" s="308"/>
      <c r="R48" s="308"/>
      <c r="S48" s="308"/>
      <c r="T48" s="308"/>
      <c r="U48" s="308"/>
      <c r="V48" s="308"/>
      <c r="W48" s="308"/>
      <c r="X48" s="184" t="s">
        <v>89</v>
      </c>
      <c r="Y48" s="457"/>
      <c r="Z48" s="457"/>
      <c r="AA48" s="457"/>
      <c r="AB48" s="457"/>
      <c r="AC48" s="457"/>
      <c r="AD48" s="457"/>
      <c r="AE48" s="457"/>
      <c r="AF48" s="457"/>
      <c r="AG48" s="457"/>
      <c r="AH48" s="457"/>
      <c r="AI48" s="457"/>
      <c r="AJ48" s="457"/>
      <c r="AK48" s="211"/>
      <c r="AL48" s="244" t="s">
        <v>117</v>
      </c>
      <c r="AM48" s="245"/>
      <c r="AN48" s="245"/>
      <c r="AO48" s="245"/>
      <c r="AP48" s="245"/>
      <c r="AQ48" s="245"/>
      <c r="AR48" s="245"/>
      <c r="AS48" s="245"/>
      <c r="AT48" s="245"/>
      <c r="AU48" s="245"/>
      <c r="AV48" s="245"/>
      <c r="AW48" s="245"/>
      <c r="AX48" s="245"/>
      <c r="AY48" s="245"/>
      <c r="AZ48" s="245"/>
      <c r="BA48" s="245"/>
      <c r="BB48" s="245"/>
      <c r="BC48" s="245"/>
      <c r="BD48" s="245"/>
      <c r="BE48" s="245"/>
      <c r="BF48" s="245"/>
      <c r="BG48" s="245"/>
      <c r="BH48" s="246"/>
      <c r="BI48" s="184"/>
      <c r="BJ48" s="184"/>
      <c r="BK48" s="184"/>
      <c r="BL48" s="184"/>
      <c r="BM48" s="184"/>
      <c r="BN48" s="184"/>
      <c r="BO48" s="184"/>
      <c r="BP48" s="184"/>
      <c r="BQ48" s="184"/>
      <c r="BR48" s="184"/>
      <c r="BS48" s="184"/>
      <c r="BT48" s="184"/>
      <c r="BU48" s="184"/>
      <c r="BV48" s="184"/>
      <c r="BW48" s="184"/>
      <c r="BX48" s="199"/>
      <c r="BY48" s="188"/>
      <c r="BZ48" s="188"/>
      <c r="CA48" s="188"/>
      <c r="CB48" s="188"/>
      <c r="CC48" s="155" t="s">
        <v>29</v>
      </c>
      <c r="CD48" s="155"/>
      <c r="CE48" s="155"/>
      <c r="CF48" s="155"/>
      <c r="CG48" s="155"/>
      <c r="CH48" s="188"/>
      <c r="CI48" s="188"/>
      <c r="CJ48" s="188"/>
      <c r="CK48" s="188"/>
      <c r="CL48" s="189"/>
      <c r="CM48" s="260" t="s">
        <v>101</v>
      </c>
      <c r="CN48" s="261"/>
      <c r="CO48" s="262"/>
      <c r="CP48" s="3"/>
      <c r="CQ48" s="3"/>
      <c r="CR48" s="2"/>
      <c r="CS48" s="9"/>
      <c r="CT48" s="14"/>
      <c r="CU48" s="11">
        <v>19</v>
      </c>
      <c r="CV48" s="14"/>
      <c r="CW48" s="11">
        <v>19</v>
      </c>
      <c r="CX48" s="14"/>
      <c r="CY48" s="11"/>
    </row>
    <row r="49" spans="5:113" ht="8.1" customHeight="1" x14ac:dyDescent="0.15">
      <c r="E49" s="408"/>
      <c r="F49" s="409"/>
      <c r="G49" s="241"/>
      <c r="H49" s="242"/>
      <c r="I49" s="242"/>
      <c r="J49" s="242"/>
      <c r="K49" s="242"/>
      <c r="L49" s="243"/>
      <c r="M49" s="309"/>
      <c r="N49" s="309"/>
      <c r="O49" s="309"/>
      <c r="P49" s="309"/>
      <c r="Q49" s="309"/>
      <c r="R49" s="309"/>
      <c r="S49" s="309"/>
      <c r="T49" s="309"/>
      <c r="U49" s="309"/>
      <c r="V49" s="309"/>
      <c r="W49" s="309"/>
      <c r="X49" s="458"/>
      <c r="Y49" s="458"/>
      <c r="Z49" s="458"/>
      <c r="AA49" s="458"/>
      <c r="AB49" s="458"/>
      <c r="AC49" s="458"/>
      <c r="AD49" s="458"/>
      <c r="AE49" s="458"/>
      <c r="AF49" s="458"/>
      <c r="AG49" s="458"/>
      <c r="AH49" s="458"/>
      <c r="AI49" s="458"/>
      <c r="AJ49" s="458"/>
      <c r="AK49" s="481"/>
      <c r="AL49" s="223"/>
      <c r="AM49" s="224"/>
      <c r="AN49" s="224"/>
      <c r="AO49" s="224"/>
      <c r="AP49" s="224"/>
      <c r="AQ49" s="224"/>
      <c r="AR49" s="224"/>
      <c r="AS49" s="224"/>
      <c r="AT49" s="224"/>
      <c r="AU49" s="224"/>
      <c r="AV49" s="224"/>
      <c r="AW49" s="224"/>
      <c r="AX49" s="224"/>
      <c r="AY49" s="224"/>
      <c r="AZ49" s="224"/>
      <c r="BA49" s="224"/>
      <c r="BB49" s="224"/>
      <c r="BC49" s="224"/>
      <c r="BD49" s="224"/>
      <c r="BE49" s="224"/>
      <c r="BF49" s="224"/>
      <c r="BG49" s="224"/>
      <c r="BH49" s="225"/>
      <c r="BI49" s="185"/>
      <c r="BJ49" s="185"/>
      <c r="BK49" s="185"/>
      <c r="BL49" s="185"/>
      <c r="BM49" s="185"/>
      <c r="BN49" s="185"/>
      <c r="BO49" s="185"/>
      <c r="BP49" s="185"/>
      <c r="BQ49" s="185"/>
      <c r="BR49" s="185"/>
      <c r="BS49" s="185"/>
      <c r="BT49" s="185"/>
      <c r="BU49" s="185"/>
      <c r="BV49" s="185"/>
      <c r="BW49" s="185"/>
      <c r="BX49" s="200"/>
      <c r="BY49" s="190"/>
      <c r="BZ49" s="190"/>
      <c r="CA49" s="190"/>
      <c r="CB49" s="190"/>
      <c r="CC49" s="157"/>
      <c r="CD49" s="157"/>
      <c r="CE49" s="157"/>
      <c r="CF49" s="157"/>
      <c r="CG49" s="157"/>
      <c r="CH49" s="190"/>
      <c r="CI49" s="190"/>
      <c r="CJ49" s="190"/>
      <c r="CK49" s="190"/>
      <c r="CL49" s="191"/>
      <c r="CM49" s="263"/>
      <c r="CN49" s="264"/>
      <c r="CO49" s="265"/>
      <c r="CP49" s="3"/>
      <c r="CQ49" s="3"/>
      <c r="CR49" s="2"/>
      <c r="CS49" s="9"/>
      <c r="CT49" s="14"/>
      <c r="CU49" s="11">
        <v>20</v>
      </c>
      <c r="CV49" s="14"/>
      <c r="CW49" s="11">
        <v>20</v>
      </c>
      <c r="CX49" s="14"/>
      <c r="CY49" s="11"/>
      <c r="DA49" s="17"/>
      <c r="DB49" s="18" t="s">
        <v>90</v>
      </c>
      <c r="DC49" s="19" t="s">
        <v>92</v>
      </c>
      <c r="DD49" s="12"/>
      <c r="DE49" s="20"/>
      <c r="DF49" s="20"/>
      <c r="DG49" s="20"/>
      <c r="DH49" s="20"/>
    </row>
    <row r="50" spans="5:113" ht="8.1" customHeight="1" x14ac:dyDescent="0.15">
      <c r="E50" s="408"/>
      <c r="F50" s="409"/>
      <c r="G50" s="241"/>
      <c r="H50" s="242"/>
      <c r="I50" s="242"/>
      <c r="J50" s="242"/>
      <c r="K50" s="242"/>
      <c r="L50" s="243"/>
      <c r="M50" s="309"/>
      <c r="N50" s="309"/>
      <c r="O50" s="309"/>
      <c r="P50" s="309"/>
      <c r="Q50" s="309"/>
      <c r="R50" s="309"/>
      <c r="S50" s="309"/>
      <c r="T50" s="309"/>
      <c r="U50" s="309"/>
      <c r="V50" s="309"/>
      <c r="W50" s="309"/>
      <c r="X50" s="458"/>
      <c r="Y50" s="458"/>
      <c r="Z50" s="458"/>
      <c r="AA50" s="458"/>
      <c r="AB50" s="458"/>
      <c r="AC50" s="458"/>
      <c r="AD50" s="458"/>
      <c r="AE50" s="458"/>
      <c r="AF50" s="458"/>
      <c r="AG50" s="458"/>
      <c r="AH50" s="458"/>
      <c r="AI50" s="458"/>
      <c r="AJ50" s="458"/>
      <c r="AK50" s="481"/>
      <c r="AL50" s="223" t="s">
        <v>118</v>
      </c>
      <c r="AM50" s="224"/>
      <c r="AN50" s="224"/>
      <c r="AO50" s="224"/>
      <c r="AP50" s="224"/>
      <c r="AQ50" s="224"/>
      <c r="AR50" s="224"/>
      <c r="AS50" s="224"/>
      <c r="AT50" s="224"/>
      <c r="AU50" s="224"/>
      <c r="AV50" s="224"/>
      <c r="AW50" s="224"/>
      <c r="AX50" s="224"/>
      <c r="AY50" s="224"/>
      <c r="AZ50" s="224"/>
      <c r="BA50" s="224"/>
      <c r="BB50" s="224"/>
      <c r="BC50" s="224"/>
      <c r="BD50" s="224"/>
      <c r="BE50" s="224"/>
      <c r="BF50" s="224"/>
      <c r="BG50" s="224"/>
      <c r="BH50" s="225"/>
      <c r="BI50" s="185"/>
      <c r="BJ50" s="185"/>
      <c r="BK50" s="185"/>
      <c r="BL50" s="185"/>
      <c r="BM50" s="185"/>
      <c r="BN50" s="185"/>
      <c r="BO50" s="185"/>
      <c r="BP50" s="185"/>
      <c r="BQ50" s="185"/>
      <c r="BR50" s="185"/>
      <c r="BS50" s="185"/>
      <c r="BT50" s="185"/>
      <c r="BU50" s="185"/>
      <c r="BV50" s="185"/>
      <c r="BW50" s="185"/>
      <c r="BX50" s="200"/>
      <c r="BY50" s="190"/>
      <c r="BZ50" s="190"/>
      <c r="CA50" s="190"/>
      <c r="CB50" s="190"/>
      <c r="CC50" s="157"/>
      <c r="CD50" s="157"/>
      <c r="CE50" s="157"/>
      <c r="CF50" s="157"/>
      <c r="CG50" s="157"/>
      <c r="CH50" s="190"/>
      <c r="CI50" s="190"/>
      <c r="CJ50" s="190"/>
      <c r="CK50" s="190"/>
      <c r="CL50" s="191"/>
      <c r="CM50" s="263"/>
      <c r="CN50" s="264"/>
      <c r="CO50" s="265"/>
      <c r="CP50" s="2"/>
      <c r="CQ50" s="2"/>
      <c r="CR50" s="3"/>
      <c r="CS50" s="21"/>
      <c r="CT50" s="14"/>
      <c r="CU50" s="11">
        <v>21</v>
      </c>
      <c r="CV50" s="14"/>
      <c r="CW50" s="11">
        <v>21</v>
      </c>
      <c r="CX50" s="14"/>
      <c r="CY50" s="11"/>
      <c r="DA50" s="11" t="s">
        <v>93</v>
      </c>
      <c r="DB50" s="29" t="str">
        <f>IF(BM43="","",IF(BM43&lt;300,"〇","×"))</f>
        <v/>
      </c>
      <c r="DC50" s="30" t="str">
        <f>IF(BL45="","",IF(BL45&lt;1000,"〇","×"))</f>
        <v/>
      </c>
      <c r="DD50" s="11"/>
      <c r="DE50" s="17"/>
      <c r="DF50" s="17"/>
      <c r="DG50" s="17"/>
      <c r="DH50" s="20"/>
    </row>
    <row r="51" spans="5:113" ht="8.1" customHeight="1" x14ac:dyDescent="0.15">
      <c r="E51" s="408"/>
      <c r="F51" s="409"/>
      <c r="G51" s="241"/>
      <c r="H51" s="242"/>
      <c r="I51" s="242"/>
      <c r="J51" s="242"/>
      <c r="K51" s="242"/>
      <c r="L51" s="243"/>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482"/>
      <c r="AL51" s="247"/>
      <c r="AM51" s="248"/>
      <c r="AN51" s="248"/>
      <c r="AO51" s="248"/>
      <c r="AP51" s="248"/>
      <c r="AQ51" s="248"/>
      <c r="AR51" s="248"/>
      <c r="AS51" s="248"/>
      <c r="AT51" s="248"/>
      <c r="AU51" s="248"/>
      <c r="AV51" s="248"/>
      <c r="AW51" s="248"/>
      <c r="AX51" s="248"/>
      <c r="AY51" s="248"/>
      <c r="AZ51" s="248"/>
      <c r="BA51" s="248"/>
      <c r="BB51" s="248"/>
      <c r="BC51" s="248"/>
      <c r="BD51" s="248"/>
      <c r="BE51" s="248"/>
      <c r="BF51" s="248"/>
      <c r="BG51" s="248"/>
      <c r="BH51" s="249"/>
      <c r="BI51" s="185"/>
      <c r="BJ51" s="185"/>
      <c r="BK51" s="185"/>
      <c r="BL51" s="185"/>
      <c r="BM51" s="185"/>
      <c r="BN51" s="185"/>
      <c r="BO51" s="185"/>
      <c r="BP51" s="185"/>
      <c r="BQ51" s="185"/>
      <c r="BR51" s="185"/>
      <c r="BS51" s="185"/>
      <c r="BT51" s="185"/>
      <c r="BU51" s="185"/>
      <c r="BV51" s="185"/>
      <c r="BW51" s="185"/>
      <c r="BX51" s="200"/>
      <c r="BY51" s="190"/>
      <c r="BZ51" s="190"/>
      <c r="CA51" s="190"/>
      <c r="CB51" s="190"/>
      <c r="CC51" s="157"/>
      <c r="CD51" s="157"/>
      <c r="CE51" s="157"/>
      <c r="CF51" s="157"/>
      <c r="CG51" s="157"/>
      <c r="CH51" s="190"/>
      <c r="CI51" s="190"/>
      <c r="CJ51" s="190"/>
      <c r="CK51" s="190"/>
      <c r="CL51" s="191"/>
      <c r="CM51" s="263"/>
      <c r="CN51" s="264"/>
      <c r="CO51" s="265"/>
      <c r="CP51" s="2"/>
      <c r="CQ51" s="2"/>
      <c r="CR51" s="3"/>
      <c r="CS51" s="21"/>
      <c r="CT51" s="14"/>
      <c r="CU51" s="11">
        <v>22</v>
      </c>
      <c r="CV51" s="14"/>
      <c r="CW51" s="11">
        <v>22</v>
      </c>
      <c r="CX51" s="14"/>
      <c r="CY51" s="11"/>
      <c r="DA51" s="11" t="s">
        <v>58</v>
      </c>
      <c r="DB51" s="27" t="str">
        <f>IF(BS43="","",IF(BS43&lt;=10,"〇","×"))</f>
        <v/>
      </c>
      <c r="DC51" s="28" t="str">
        <f>IF(BS45="","",IF(BS45&lt;=10,"〇","×"))</f>
        <v/>
      </c>
      <c r="DD51" s="11"/>
      <c r="DE51" s="17"/>
      <c r="DF51" s="17"/>
      <c r="DG51" s="17"/>
      <c r="DH51" s="20"/>
    </row>
    <row r="52" spans="5:113" ht="8.1" customHeight="1" x14ac:dyDescent="0.15">
      <c r="E52" s="408"/>
      <c r="F52" s="409"/>
      <c r="G52" s="241"/>
      <c r="H52" s="242"/>
      <c r="I52" s="242"/>
      <c r="J52" s="242"/>
      <c r="K52" s="242"/>
      <c r="L52" s="243"/>
      <c r="M52" s="497" t="s">
        <v>9</v>
      </c>
      <c r="N52" s="436"/>
      <c r="O52" s="436"/>
      <c r="P52" s="436"/>
      <c r="Q52" s="436"/>
      <c r="R52" s="436"/>
      <c r="S52" s="436"/>
      <c r="T52" s="436"/>
      <c r="U52" s="436"/>
      <c r="V52" s="436"/>
      <c r="W52" s="550"/>
      <c r="X52" s="435" t="s">
        <v>173</v>
      </c>
      <c r="Y52" s="436"/>
      <c r="Z52" s="436"/>
      <c r="AA52" s="436"/>
      <c r="AB52" s="436"/>
      <c r="AC52" s="436"/>
      <c r="AD52" s="436"/>
      <c r="AE52" s="436"/>
      <c r="AF52" s="436"/>
      <c r="AG52" s="436"/>
      <c r="AH52" s="436"/>
      <c r="AI52" s="436"/>
      <c r="AJ52" s="436"/>
      <c r="AK52" s="436"/>
      <c r="AL52" s="77"/>
      <c r="AM52" s="78"/>
      <c r="AN52" s="78"/>
      <c r="AO52" s="78"/>
      <c r="AP52" s="78"/>
      <c r="AQ52" s="78"/>
      <c r="AR52" s="78"/>
      <c r="AS52" s="78"/>
      <c r="AT52" s="78"/>
      <c r="AU52" s="78"/>
      <c r="AV52" s="78"/>
      <c r="AW52" s="78"/>
      <c r="AX52" s="78"/>
      <c r="AY52" s="78"/>
      <c r="AZ52" s="78"/>
      <c r="BA52" s="78"/>
      <c r="BB52" s="78"/>
      <c r="BC52" s="78"/>
      <c r="BD52" s="78"/>
      <c r="BE52" s="78"/>
      <c r="BF52" s="78"/>
      <c r="BG52" s="78"/>
      <c r="BH52" s="79"/>
      <c r="BI52" s="77"/>
      <c r="BJ52" s="78"/>
      <c r="BK52" s="78"/>
      <c r="BL52" s="78"/>
      <c r="BM52" s="78"/>
      <c r="BN52" s="78"/>
      <c r="BO52" s="78"/>
      <c r="BP52" s="78"/>
      <c r="BQ52" s="78"/>
      <c r="BR52" s="78"/>
      <c r="BS52" s="78"/>
      <c r="BT52" s="80"/>
      <c r="BU52" s="80"/>
      <c r="BV52" s="80"/>
      <c r="BW52" s="81"/>
      <c r="BX52" s="198" t="str">
        <f>IF(BN54="","",(IF(AT53&lt;=BN54,"○","")))</f>
        <v/>
      </c>
      <c r="BY52" s="192"/>
      <c r="BZ52" s="192"/>
      <c r="CA52" s="192"/>
      <c r="CB52" s="192"/>
      <c r="CC52" s="192" t="s">
        <v>29</v>
      </c>
      <c r="CD52" s="193"/>
      <c r="CE52" s="193"/>
      <c r="CF52" s="193"/>
      <c r="CG52" s="193"/>
      <c r="CH52" s="192" t="str">
        <f>IF(BN54="","",(IF(BN54&lt;AT53,"○","")))</f>
        <v/>
      </c>
      <c r="CI52" s="192"/>
      <c r="CJ52" s="192"/>
      <c r="CK52" s="192"/>
      <c r="CL52" s="195"/>
      <c r="CM52" s="245" t="s">
        <v>103</v>
      </c>
      <c r="CN52" s="245"/>
      <c r="CO52" s="246"/>
      <c r="CP52" s="2"/>
      <c r="CQ52" s="2"/>
      <c r="CR52" s="3"/>
      <c r="CS52" s="21"/>
      <c r="CT52" s="14"/>
      <c r="CU52" s="11">
        <v>23</v>
      </c>
      <c r="CV52" s="14"/>
      <c r="CW52" s="11">
        <v>23</v>
      </c>
      <c r="CX52" s="14"/>
      <c r="CY52" s="11"/>
      <c r="DA52" s="11"/>
      <c r="DB52" s="29" t="str">
        <f>IF(OR(BM43="",BS43=""),"",IF(DB50&gt;=DB51,"〇","×"))</f>
        <v/>
      </c>
      <c r="DC52" s="30" t="str">
        <f>IF(OR(BL45="",BS45=""),"",IF(DC50&gt;=DC51,"〇","×"))</f>
        <v/>
      </c>
      <c r="DD52" s="11"/>
      <c r="DE52" s="17"/>
      <c r="DF52" s="17"/>
      <c r="DG52" s="17"/>
      <c r="DH52" s="20"/>
    </row>
    <row r="53" spans="5:113" ht="8.1" customHeight="1" x14ac:dyDescent="0.15">
      <c r="E53" s="408"/>
      <c r="F53" s="409"/>
      <c r="G53" s="241"/>
      <c r="H53" s="242"/>
      <c r="I53" s="242"/>
      <c r="J53" s="242"/>
      <c r="K53" s="242"/>
      <c r="L53" s="243"/>
      <c r="M53" s="481"/>
      <c r="N53" s="437"/>
      <c r="O53" s="437"/>
      <c r="P53" s="437"/>
      <c r="Q53" s="437"/>
      <c r="R53" s="437"/>
      <c r="S53" s="437"/>
      <c r="T53" s="437"/>
      <c r="U53" s="437"/>
      <c r="V53" s="437"/>
      <c r="W53" s="551"/>
      <c r="X53" s="437"/>
      <c r="Y53" s="437"/>
      <c r="Z53" s="437"/>
      <c r="AA53" s="437"/>
      <c r="AB53" s="437"/>
      <c r="AC53" s="437"/>
      <c r="AD53" s="437"/>
      <c r="AE53" s="437"/>
      <c r="AF53" s="437"/>
      <c r="AG53" s="437"/>
      <c r="AH53" s="437"/>
      <c r="AI53" s="437"/>
      <c r="AJ53" s="437"/>
      <c r="AK53" s="437"/>
      <c r="AL53" s="57"/>
      <c r="AM53" s="52"/>
      <c r="AN53" s="52"/>
      <c r="AO53" s="175" t="s">
        <v>21</v>
      </c>
      <c r="AP53" s="555"/>
      <c r="AQ53" s="555"/>
      <c r="AR53" s="555"/>
      <c r="AS53" s="555"/>
      <c r="AT53" s="548" t="str">
        <f>IF(OR(AM5="認定番号",AM5=""),"?",VLOOKUP(AM5,DC30:DR43,7,FALSE))</f>
        <v>?</v>
      </c>
      <c r="AU53" s="548"/>
      <c r="AV53" s="548"/>
      <c r="AW53" s="548"/>
      <c r="AX53" s="299" t="s">
        <v>189</v>
      </c>
      <c r="AY53" s="299"/>
      <c r="AZ53" s="299"/>
      <c r="BA53" s="299"/>
      <c r="BB53" s="299"/>
      <c r="BC53" s="299"/>
      <c r="BD53" s="299"/>
      <c r="BE53" s="299"/>
      <c r="BF53" s="299"/>
      <c r="BG53" s="299"/>
      <c r="BH53" s="58"/>
      <c r="BI53" s="57"/>
      <c r="BJ53" s="52"/>
      <c r="BK53" s="52"/>
      <c r="BL53" s="52"/>
      <c r="BM53" s="52"/>
      <c r="BN53" s="52"/>
      <c r="BO53" s="52"/>
      <c r="BP53" s="52"/>
      <c r="BQ53" s="52"/>
      <c r="BR53" s="52"/>
      <c r="BS53" s="52"/>
      <c r="BT53" s="44"/>
      <c r="BU53" s="44"/>
      <c r="BV53" s="44"/>
      <c r="BW53" s="67"/>
      <c r="BX53" s="181"/>
      <c r="BY53" s="157"/>
      <c r="BZ53" s="157"/>
      <c r="CA53" s="157"/>
      <c r="CB53" s="157"/>
      <c r="CC53" s="194"/>
      <c r="CD53" s="194"/>
      <c r="CE53" s="194"/>
      <c r="CF53" s="194"/>
      <c r="CG53" s="194"/>
      <c r="CH53" s="157"/>
      <c r="CI53" s="157"/>
      <c r="CJ53" s="157"/>
      <c r="CK53" s="157"/>
      <c r="CL53" s="158"/>
      <c r="CM53" s="224"/>
      <c r="CN53" s="224"/>
      <c r="CO53" s="225"/>
      <c r="CP53" s="2"/>
      <c r="CQ53" s="2"/>
      <c r="CR53" s="2"/>
      <c r="CS53" s="9"/>
      <c r="CT53" s="14"/>
      <c r="CU53" s="11">
        <v>24</v>
      </c>
      <c r="CV53" s="14"/>
      <c r="CW53" s="11">
        <v>24</v>
      </c>
      <c r="CX53" s="14"/>
      <c r="CY53" s="11"/>
      <c r="DA53" s="11" t="s">
        <v>88</v>
      </c>
      <c r="DB53" s="29" t="str">
        <f>IF(OR(DB50="",DB51=""),"",IF(AND(DB50="〇",DB51="〇"),"〇","×"))</f>
        <v/>
      </c>
      <c r="DC53" s="30" t="str">
        <f>IF(OR(DC50="",DC51=""),"",IF(AND(DC50="〇",DC51="〇"),"〇","×"))</f>
        <v/>
      </c>
      <c r="DD53" s="11"/>
      <c r="DE53" s="17"/>
      <c r="DF53" s="17"/>
      <c r="DG53" s="17"/>
      <c r="DH53" s="20"/>
    </row>
    <row r="54" spans="5:113" ht="8.1" customHeight="1" x14ac:dyDescent="0.15">
      <c r="E54" s="408"/>
      <c r="F54" s="409"/>
      <c r="G54" s="241"/>
      <c r="H54" s="242"/>
      <c r="I54" s="242"/>
      <c r="J54" s="242"/>
      <c r="K54" s="242"/>
      <c r="L54" s="243"/>
      <c r="M54" s="481"/>
      <c r="N54" s="437"/>
      <c r="O54" s="437"/>
      <c r="P54" s="437"/>
      <c r="Q54" s="437"/>
      <c r="R54" s="437"/>
      <c r="S54" s="437"/>
      <c r="T54" s="437"/>
      <c r="U54" s="437"/>
      <c r="V54" s="437"/>
      <c r="W54" s="551"/>
      <c r="X54" s="437"/>
      <c r="Y54" s="437"/>
      <c r="Z54" s="437"/>
      <c r="AA54" s="437"/>
      <c r="AB54" s="437"/>
      <c r="AC54" s="437"/>
      <c r="AD54" s="437"/>
      <c r="AE54" s="437"/>
      <c r="AF54" s="437"/>
      <c r="AG54" s="437"/>
      <c r="AH54" s="437"/>
      <c r="AI54" s="437"/>
      <c r="AJ54" s="437"/>
      <c r="AK54" s="437"/>
      <c r="AL54" s="82"/>
      <c r="AM54" s="83"/>
      <c r="AN54" s="83"/>
      <c r="AO54" s="555"/>
      <c r="AP54" s="555"/>
      <c r="AQ54" s="555"/>
      <c r="AR54" s="555"/>
      <c r="AS54" s="555"/>
      <c r="AT54" s="548"/>
      <c r="AU54" s="548"/>
      <c r="AV54" s="548"/>
      <c r="AW54" s="548"/>
      <c r="AX54" s="299"/>
      <c r="AY54" s="299"/>
      <c r="AZ54" s="299"/>
      <c r="BA54" s="299"/>
      <c r="BB54" s="299"/>
      <c r="BC54" s="299"/>
      <c r="BD54" s="299"/>
      <c r="BE54" s="299"/>
      <c r="BF54" s="299"/>
      <c r="BG54" s="299"/>
      <c r="BH54" s="84"/>
      <c r="BI54" s="186" t="s">
        <v>174</v>
      </c>
      <c r="BJ54" s="187"/>
      <c r="BK54" s="187"/>
      <c r="BL54" s="187"/>
      <c r="BM54" s="187"/>
      <c r="BN54" s="306"/>
      <c r="BO54" s="306"/>
      <c r="BP54" s="306"/>
      <c r="BQ54" s="306"/>
      <c r="BR54" s="306"/>
      <c r="BS54" s="306"/>
      <c r="BT54" s="306"/>
      <c r="BU54" s="305" t="s">
        <v>54</v>
      </c>
      <c r="BV54" s="305"/>
      <c r="BW54" s="67"/>
      <c r="BX54" s="181"/>
      <c r="BY54" s="157"/>
      <c r="BZ54" s="157"/>
      <c r="CA54" s="157"/>
      <c r="CB54" s="157"/>
      <c r="CC54" s="194"/>
      <c r="CD54" s="194"/>
      <c r="CE54" s="194"/>
      <c r="CF54" s="194"/>
      <c r="CG54" s="194"/>
      <c r="CH54" s="157"/>
      <c r="CI54" s="157"/>
      <c r="CJ54" s="157"/>
      <c r="CK54" s="157"/>
      <c r="CL54" s="158"/>
      <c r="CM54" s="224"/>
      <c r="CN54" s="224"/>
      <c r="CO54" s="225"/>
      <c r="CP54" s="2"/>
      <c r="CQ54" s="2"/>
      <c r="CR54" s="2"/>
      <c r="CS54" s="9"/>
      <c r="CT54" s="14"/>
      <c r="CU54" s="11">
        <v>25</v>
      </c>
      <c r="CV54" s="14"/>
      <c r="CW54" s="11">
        <v>25</v>
      </c>
      <c r="CX54" s="14"/>
      <c r="CY54" s="11"/>
      <c r="DA54" s="17"/>
      <c r="DB54" s="17"/>
      <c r="DC54" s="17"/>
      <c r="DD54" s="20"/>
      <c r="DE54" s="20"/>
      <c r="DF54" s="20"/>
      <c r="DG54" s="20"/>
      <c r="DH54" s="20"/>
      <c r="DI54" s="20"/>
    </row>
    <row r="55" spans="5:113" ht="8.1" customHeight="1" x14ac:dyDescent="0.15">
      <c r="E55" s="408"/>
      <c r="F55" s="409"/>
      <c r="G55" s="241"/>
      <c r="H55" s="242"/>
      <c r="I55" s="242"/>
      <c r="J55" s="242"/>
      <c r="K55" s="242"/>
      <c r="L55" s="243"/>
      <c r="M55" s="481"/>
      <c r="N55" s="437"/>
      <c r="O55" s="437"/>
      <c r="P55" s="437"/>
      <c r="Q55" s="437"/>
      <c r="R55" s="437"/>
      <c r="S55" s="437"/>
      <c r="T55" s="437"/>
      <c r="U55" s="437"/>
      <c r="V55" s="437"/>
      <c r="W55" s="551"/>
      <c r="X55" s="437"/>
      <c r="Y55" s="437"/>
      <c r="Z55" s="437"/>
      <c r="AA55" s="437"/>
      <c r="AB55" s="437"/>
      <c r="AC55" s="437"/>
      <c r="AD55" s="437"/>
      <c r="AE55" s="437"/>
      <c r="AF55" s="437"/>
      <c r="AG55" s="437"/>
      <c r="AH55" s="437"/>
      <c r="AI55" s="437"/>
      <c r="AJ55" s="437"/>
      <c r="AK55" s="437"/>
      <c r="AL55" s="85"/>
      <c r="AM55" s="83"/>
      <c r="AN55" s="83"/>
      <c r="AO55" s="555"/>
      <c r="AP55" s="555"/>
      <c r="AQ55" s="555"/>
      <c r="AR55" s="555"/>
      <c r="AS55" s="555"/>
      <c r="AT55" s="549"/>
      <c r="AU55" s="549"/>
      <c r="AV55" s="549"/>
      <c r="AW55" s="549"/>
      <c r="AX55" s="299"/>
      <c r="AY55" s="299"/>
      <c r="AZ55" s="299"/>
      <c r="BA55" s="299"/>
      <c r="BB55" s="299"/>
      <c r="BC55" s="299"/>
      <c r="BD55" s="299"/>
      <c r="BE55" s="299"/>
      <c r="BF55" s="299"/>
      <c r="BG55" s="299"/>
      <c r="BH55" s="64"/>
      <c r="BI55" s="186"/>
      <c r="BJ55" s="187"/>
      <c r="BK55" s="187"/>
      <c r="BL55" s="187"/>
      <c r="BM55" s="187"/>
      <c r="BN55" s="307"/>
      <c r="BO55" s="307"/>
      <c r="BP55" s="307"/>
      <c r="BQ55" s="307"/>
      <c r="BR55" s="307"/>
      <c r="BS55" s="307"/>
      <c r="BT55" s="307"/>
      <c r="BU55" s="305"/>
      <c r="BV55" s="305"/>
      <c r="BW55" s="67"/>
      <c r="BX55" s="181"/>
      <c r="BY55" s="157"/>
      <c r="BZ55" s="157"/>
      <c r="CA55" s="157"/>
      <c r="CB55" s="157"/>
      <c r="CC55" s="194"/>
      <c r="CD55" s="194"/>
      <c r="CE55" s="194"/>
      <c r="CF55" s="194"/>
      <c r="CG55" s="194"/>
      <c r="CH55" s="157"/>
      <c r="CI55" s="157"/>
      <c r="CJ55" s="157"/>
      <c r="CK55" s="157"/>
      <c r="CL55" s="158"/>
      <c r="CM55" s="224"/>
      <c r="CN55" s="224"/>
      <c r="CO55" s="225"/>
      <c r="CP55" s="2"/>
      <c r="CQ55" s="2"/>
      <c r="CR55" s="2"/>
      <c r="CS55" s="9"/>
      <c r="CT55" s="14"/>
      <c r="CU55" s="11">
        <v>26</v>
      </c>
      <c r="CV55" s="14"/>
      <c r="CW55" s="11">
        <v>26</v>
      </c>
      <c r="CX55" s="14"/>
      <c r="CY55" s="11"/>
      <c r="DA55" s="17"/>
      <c r="DB55" s="18" t="s">
        <v>86</v>
      </c>
      <c r="DC55" s="19" t="s">
        <v>87</v>
      </c>
      <c r="DD55" s="12"/>
      <c r="DE55" s="20"/>
      <c r="DF55" s="20"/>
      <c r="DG55" s="20"/>
      <c r="DH55" s="20"/>
      <c r="DI55" s="20"/>
    </row>
    <row r="56" spans="5:113" ht="8.1" customHeight="1" x14ac:dyDescent="0.15">
      <c r="E56" s="410"/>
      <c r="F56" s="411"/>
      <c r="G56" s="238"/>
      <c r="H56" s="239"/>
      <c r="I56" s="239"/>
      <c r="J56" s="239"/>
      <c r="K56" s="239"/>
      <c r="L56" s="240"/>
      <c r="M56" s="557"/>
      <c r="N56" s="438"/>
      <c r="O56" s="438"/>
      <c r="P56" s="438"/>
      <c r="Q56" s="438"/>
      <c r="R56" s="438"/>
      <c r="S56" s="438"/>
      <c r="T56" s="438"/>
      <c r="U56" s="438"/>
      <c r="V56" s="438"/>
      <c r="W56" s="558"/>
      <c r="X56" s="438"/>
      <c r="Y56" s="438"/>
      <c r="Z56" s="438"/>
      <c r="AA56" s="438"/>
      <c r="AB56" s="438"/>
      <c r="AC56" s="438"/>
      <c r="AD56" s="438"/>
      <c r="AE56" s="438"/>
      <c r="AF56" s="438"/>
      <c r="AG56" s="438"/>
      <c r="AH56" s="438"/>
      <c r="AI56" s="438"/>
      <c r="AJ56" s="438"/>
      <c r="AK56" s="438"/>
      <c r="AL56" s="86"/>
      <c r="AM56" s="87"/>
      <c r="AN56" s="87"/>
      <c r="AO56" s="87"/>
      <c r="AP56" s="87"/>
      <c r="AQ56" s="87"/>
      <c r="AR56" s="87"/>
      <c r="AS56" s="87"/>
      <c r="AT56" s="87"/>
      <c r="AU56" s="87"/>
      <c r="AV56" s="87"/>
      <c r="AW56" s="87"/>
      <c r="AX56" s="87"/>
      <c r="AY56" s="87"/>
      <c r="AZ56" s="87"/>
      <c r="BA56" s="87"/>
      <c r="BB56" s="87"/>
      <c r="BC56" s="87"/>
      <c r="BD56" s="87"/>
      <c r="BE56" s="87"/>
      <c r="BF56" s="87"/>
      <c r="BG56" s="87"/>
      <c r="BH56" s="88"/>
      <c r="BI56" s="89"/>
      <c r="BJ56" s="90"/>
      <c r="BK56" s="90"/>
      <c r="BL56" s="90"/>
      <c r="BM56" s="401"/>
      <c r="BN56" s="401"/>
      <c r="BO56" s="401"/>
      <c r="BP56" s="401"/>
      <c r="BQ56" s="401"/>
      <c r="BR56" s="401"/>
      <c r="BS56" s="401"/>
      <c r="BT56" s="401"/>
      <c r="BU56" s="90"/>
      <c r="BV56" s="90"/>
      <c r="BW56" s="91"/>
      <c r="BX56" s="182"/>
      <c r="BY56" s="183"/>
      <c r="BZ56" s="183"/>
      <c r="CA56" s="183"/>
      <c r="CB56" s="183"/>
      <c r="CC56" s="165"/>
      <c r="CD56" s="165"/>
      <c r="CE56" s="165"/>
      <c r="CF56" s="165"/>
      <c r="CG56" s="165"/>
      <c r="CH56" s="183"/>
      <c r="CI56" s="183"/>
      <c r="CJ56" s="183"/>
      <c r="CK56" s="183"/>
      <c r="CL56" s="196"/>
      <c r="CM56" s="258"/>
      <c r="CN56" s="258"/>
      <c r="CO56" s="259"/>
      <c r="CP56" s="2"/>
      <c r="CQ56" s="2"/>
      <c r="CR56" s="2"/>
      <c r="CS56" s="9"/>
      <c r="CT56" s="14"/>
      <c r="CU56" s="11">
        <v>27</v>
      </c>
      <c r="CV56" s="14"/>
      <c r="CW56" s="11">
        <v>27</v>
      </c>
      <c r="CX56" s="14"/>
      <c r="CY56" s="11"/>
      <c r="DA56" s="11" t="s">
        <v>81</v>
      </c>
      <c r="DB56" s="31" t="str">
        <f>IF(OR(AU100="",BO92=""),"",IF(AND(BO92&gt;=AM100,AU100&gt;=BO92),"〇","×"))</f>
        <v/>
      </c>
      <c r="DC56" s="32" t="str">
        <f>IF(OR(AU100="",BO99=""),"",IF(AND(BO99&gt;=AM100,AU100&gt;=BO99),"〇","×"))</f>
        <v/>
      </c>
      <c r="DD56" s="11"/>
      <c r="DE56" s="20"/>
      <c r="DF56" s="20"/>
      <c r="DG56" s="20"/>
      <c r="DH56" s="20"/>
      <c r="DI56" s="20"/>
    </row>
    <row r="57" spans="5:113" ht="8.1" customHeight="1" x14ac:dyDescent="0.15">
      <c r="E57" s="406" t="s">
        <v>22</v>
      </c>
      <c r="F57" s="426"/>
      <c r="G57" s="431" t="s">
        <v>11</v>
      </c>
      <c r="H57" s="432"/>
      <c r="I57" s="432"/>
      <c r="J57" s="432"/>
      <c r="K57" s="432"/>
      <c r="L57" s="433"/>
      <c r="M57" s="457" t="s">
        <v>7</v>
      </c>
      <c r="N57" s="308"/>
      <c r="O57" s="308"/>
      <c r="P57" s="308"/>
      <c r="Q57" s="308"/>
      <c r="R57" s="308"/>
      <c r="S57" s="308"/>
      <c r="T57" s="308"/>
      <c r="U57" s="308"/>
      <c r="V57" s="308"/>
      <c r="W57" s="308"/>
      <c r="X57" s="184" t="s">
        <v>194</v>
      </c>
      <c r="Y57" s="457"/>
      <c r="Z57" s="457"/>
      <c r="AA57" s="457"/>
      <c r="AB57" s="457"/>
      <c r="AC57" s="457"/>
      <c r="AD57" s="457"/>
      <c r="AE57" s="457"/>
      <c r="AF57" s="457"/>
      <c r="AG57" s="457"/>
      <c r="AH57" s="457"/>
      <c r="AI57" s="457"/>
      <c r="AJ57" s="457"/>
      <c r="AK57" s="457"/>
      <c r="AL57" s="235" t="s">
        <v>25</v>
      </c>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7"/>
      <c r="BI57" s="308"/>
      <c r="BJ57" s="308"/>
      <c r="BK57" s="308"/>
      <c r="BL57" s="308"/>
      <c r="BM57" s="308"/>
      <c r="BN57" s="308"/>
      <c r="BO57" s="308"/>
      <c r="BP57" s="308"/>
      <c r="BQ57" s="308"/>
      <c r="BR57" s="308"/>
      <c r="BS57" s="308"/>
      <c r="BT57" s="308"/>
      <c r="BU57" s="308"/>
      <c r="BV57" s="308"/>
      <c r="BW57" s="308"/>
      <c r="BX57" s="199"/>
      <c r="BY57" s="188"/>
      <c r="BZ57" s="188"/>
      <c r="CA57" s="188"/>
      <c r="CB57" s="188"/>
      <c r="CC57" s="155" t="s">
        <v>30</v>
      </c>
      <c r="CD57" s="277"/>
      <c r="CE57" s="277"/>
      <c r="CF57" s="277"/>
      <c r="CG57" s="277"/>
      <c r="CH57" s="188"/>
      <c r="CI57" s="188"/>
      <c r="CJ57" s="188"/>
      <c r="CK57" s="188"/>
      <c r="CL57" s="189"/>
      <c r="CM57" s="245" t="s">
        <v>101</v>
      </c>
      <c r="CN57" s="245"/>
      <c r="CO57" s="246"/>
      <c r="CP57" s="2"/>
      <c r="CQ57" s="2"/>
      <c r="CR57" s="2"/>
      <c r="CS57" s="9"/>
      <c r="CT57" s="14"/>
      <c r="CU57" s="11">
        <v>28</v>
      </c>
      <c r="CV57" s="14"/>
      <c r="CW57" s="11">
        <v>28</v>
      </c>
      <c r="CX57" s="14"/>
      <c r="CY57" s="11"/>
      <c r="CZ57" s="17"/>
      <c r="DA57" s="11" t="s">
        <v>82</v>
      </c>
      <c r="DB57" s="29">
        <f>AU100*0.15</f>
        <v>0</v>
      </c>
      <c r="DC57" s="30">
        <f>AU100*0.15</f>
        <v>0</v>
      </c>
      <c r="DD57" s="11"/>
      <c r="DE57" s="17"/>
      <c r="DF57" s="17"/>
      <c r="DG57" s="17"/>
      <c r="DH57" s="20"/>
      <c r="DI57" s="20"/>
    </row>
    <row r="58" spans="5:113" ht="8.1" customHeight="1" x14ac:dyDescent="0.15">
      <c r="E58" s="429"/>
      <c r="F58" s="430"/>
      <c r="G58" s="206"/>
      <c r="H58" s="207"/>
      <c r="I58" s="207"/>
      <c r="J58" s="207"/>
      <c r="K58" s="207"/>
      <c r="L58" s="208"/>
      <c r="M58" s="458"/>
      <c r="N58" s="309"/>
      <c r="O58" s="309"/>
      <c r="P58" s="309"/>
      <c r="Q58" s="309"/>
      <c r="R58" s="309"/>
      <c r="S58" s="309"/>
      <c r="T58" s="309"/>
      <c r="U58" s="309"/>
      <c r="V58" s="309"/>
      <c r="W58" s="309"/>
      <c r="X58" s="185"/>
      <c r="Y58" s="458"/>
      <c r="Z58" s="458"/>
      <c r="AA58" s="458"/>
      <c r="AB58" s="458"/>
      <c r="AC58" s="458"/>
      <c r="AD58" s="458"/>
      <c r="AE58" s="458"/>
      <c r="AF58" s="458"/>
      <c r="AG58" s="458"/>
      <c r="AH58" s="458"/>
      <c r="AI58" s="458"/>
      <c r="AJ58" s="458"/>
      <c r="AK58" s="458"/>
      <c r="AL58" s="241"/>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3"/>
      <c r="BI58" s="309"/>
      <c r="BJ58" s="309"/>
      <c r="BK58" s="309"/>
      <c r="BL58" s="309"/>
      <c r="BM58" s="309"/>
      <c r="BN58" s="309"/>
      <c r="BO58" s="309"/>
      <c r="BP58" s="309"/>
      <c r="BQ58" s="309"/>
      <c r="BR58" s="309"/>
      <c r="BS58" s="309"/>
      <c r="BT58" s="309"/>
      <c r="BU58" s="309"/>
      <c r="BV58" s="309"/>
      <c r="BW58" s="309"/>
      <c r="BX58" s="200"/>
      <c r="BY58" s="190"/>
      <c r="BZ58" s="190"/>
      <c r="CA58" s="190"/>
      <c r="CB58" s="190"/>
      <c r="CC58" s="157"/>
      <c r="CD58" s="194"/>
      <c r="CE58" s="194"/>
      <c r="CF58" s="194"/>
      <c r="CG58" s="194"/>
      <c r="CH58" s="190"/>
      <c r="CI58" s="190"/>
      <c r="CJ58" s="190"/>
      <c r="CK58" s="190"/>
      <c r="CL58" s="191"/>
      <c r="CM58" s="224"/>
      <c r="CN58" s="224"/>
      <c r="CO58" s="225"/>
      <c r="CP58" s="2"/>
      <c r="CQ58" s="2"/>
      <c r="CR58" s="2"/>
      <c r="CS58" s="9"/>
      <c r="CT58" s="14"/>
      <c r="CU58" s="11">
        <v>29</v>
      </c>
      <c r="CV58" s="14"/>
      <c r="CW58" s="11">
        <v>29</v>
      </c>
      <c r="CX58" s="14"/>
      <c r="CY58" s="11"/>
      <c r="CZ58" s="17"/>
      <c r="DA58" s="11" t="s">
        <v>83</v>
      </c>
      <c r="DB58" s="33">
        <f>BO92-BO94</f>
        <v>0</v>
      </c>
      <c r="DC58" s="34">
        <f>BO99-BO101</f>
        <v>0</v>
      </c>
      <c r="DD58" s="11"/>
      <c r="DE58" s="17"/>
      <c r="DF58" s="17"/>
      <c r="DG58" s="17"/>
      <c r="DH58" s="20"/>
      <c r="DI58" s="20"/>
    </row>
    <row r="59" spans="5:113" ht="8.1" customHeight="1" x14ac:dyDescent="0.15">
      <c r="E59" s="429"/>
      <c r="F59" s="430"/>
      <c r="G59" s="206"/>
      <c r="H59" s="207"/>
      <c r="I59" s="207"/>
      <c r="J59" s="207"/>
      <c r="K59" s="207"/>
      <c r="L59" s="208"/>
      <c r="M59" s="309"/>
      <c r="N59" s="309"/>
      <c r="O59" s="309"/>
      <c r="P59" s="309"/>
      <c r="Q59" s="309"/>
      <c r="R59" s="309"/>
      <c r="S59" s="309"/>
      <c r="T59" s="309"/>
      <c r="U59" s="309"/>
      <c r="V59" s="309"/>
      <c r="W59" s="309"/>
      <c r="X59" s="458"/>
      <c r="Y59" s="458"/>
      <c r="Z59" s="458"/>
      <c r="AA59" s="458"/>
      <c r="AB59" s="458"/>
      <c r="AC59" s="458"/>
      <c r="AD59" s="458"/>
      <c r="AE59" s="458"/>
      <c r="AF59" s="458"/>
      <c r="AG59" s="458"/>
      <c r="AH59" s="458"/>
      <c r="AI59" s="458"/>
      <c r="AJ59" s="458"/>
      <c r="AK59" s="458"/>
      <c r="AL59" s="241" t="s">
        <v>31</v>
      </c>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3"/>
      <c r="BI59" s="309"/>
      <c r="BJ59" s="309"/>
      <c r="BK59" s="309"/>
      <c r="BL59" s="309"/>
      <c r="BM59" s="309"/>
      <c r="BN59" s="309"/>
      <c r="BO59" s="309"/>
      <c r="BP59" s="309"/>
      <c r="BQ59" s="309"/>
      <c r="BR59" s="309"/>
      <c r="BS59" s="309"/>
      <c r="BT59" s="309"/>
      <c r="BU59" s="309"/>
      <c r="BV59" s="309"/>
      <c r="BW59" s="309"/>
      <c r="BX59" s="200"/>
      <c r="BY59" s="190"/>
      <c r="BZ59" s="190"/>
      <c r="CA59" s="190"/>
      <c r="CB59" s="190"/>
      <c r="CC59" s="194"/>
      <c r="CD59" s="194"/>
      <c r="CE59" s="194"/>
      <c r="CF59" s="194"/>
      <c r="CG59" s="194"/>
      <c r="CH59" s="190"/>
      <c r="CI59" s="190"/>
      <c r="CJ59" s="190"/>
      <c r="CK59" s="190"/>
      <c r="CL59" s="191"/>
      <c r="CM59" s="224"/>
      <c r="CN59" s="224"/>
      <c r="CO59" s="225"/>
      <c r="CP59" s="2"/>
      <c r="CQ59" s="2"/>
      <c r="CR59" s="2"/>
      <c r="CS59" s="9"/>
      <c r="CT59" s="9"/>
      <c r="CU59" s="11">
        <v>30</v>
      </c>
      <c r="CV59" s="9"/>
      <c r="CW59" s="11">
        <v>30</v>
      </c>
      <c r="CX59" s="9"/>
      <c r="CZ59" s="17"/>
      <c r="DA59" s="11" t="s">
        <v>84</v>
      </c>
      <c r="DB59" s="29" t="str">
        <f>IF(OR(BO92="",BO94=""),"",IF(DB57&gt;=DB58,"〇","×"))</f>
        <v/>
      </c>
      <c r="DC59" s="30" t="str">
        <f>IF(OR(BO99="",BO101=""),"",IF(DC57&gt;=DC58,"〇","×"))</f>
        <v/>
      </c>
      <c r="DD59" s="11"/>
      <c r="DE59" s="17"/>
      <c r="DF59" s="17"/>
      <c r="DG59" s="17"/>
      <c r="DH59" s="20"/>
    </row>
    <row r="60" spans="5:113" ht="8.1" customHeight="1" x14ac:dyDescent="0.15">
      <c r="E60" s="429"/>
      <c r="F60" s="430"/>
      <c r="G60" s="206"/>
      <c r="H60" s="207"/>
      <c r="I60" s="207"/>
      <c r="J60" s="207"/>
      <c r="K60" s="207"/>
      <c r="L60" s="208"/>
      <c r="M60" s="309"/>
      <c r="N60" s="309"/>
      <c r="O60" s="309"/>
      <c r="P60" s="309"/>
      <c r="Q60" s="309"/>
      <c r="R60" s="309"/>
      <c r="S60" s="309"/>
      <c r="T60" s="309"/>
      <c r="U60" s="309"/>
      <c r="V60" s="309"/>
      <c r="W60" s="309"/>
      <c r="X60" s="458"/>
      <c r="Y60" s="458"/>
      <c r="Z60" s="458"/>
      <c r="AA60" s="458"/>
      <c r="AB60" s="458"/>
      <c r="AC60" s="458"/>
      <c r="AD60" s="458"/>
      <c r="AE60" s="458"/>
      <c r="AF60" s="458"/>
      <c r="AG60" s="458"/>
      <c r="AH60" s="458"/>
      <c r="AI60" s="458"/>
      <c r="AJ60" s="458"/>
      <c r="AK60" s="458"/>
      <c r="AL60" s="250"/>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2"/>
      <c r="BI60" s="309"/>
      <c r="BJ60" s="309"/>
      <c r="BK60" s="309"/>
      <c r="BL60" s="309"/>
      <c r="BM60" s="309"/>
      <c r="BN60" s="309"/>
      <c r="BO60" s="309"/>
      <c r="BP60" s="309"/>
      <c r="BQ60" s="309"/>
      <c r="BR60" s="309"/>
      <c r="BS60" s="309"/>
      <c r="BT60" s="309"/>
      <c r="BU60" s="309"/>
      <c r="BV60" s="309"/>
      <c r="BW60" s="309"/>
      <c r="BX60" s="275"/>
      <c r="BY60" s="276"/>
      <c r="BZ60" s="276"/>
      <c r="CA60" s="276"/>
      <c r="CB60" s="276"/>
      <c r="CC60" s="278"/>
      <c r="CD60" s="278"/>
      <c r="CE60" s="278"/>
      <c r="CF60" s="278"/>
      <c r="CG60" s="278"/>
      <c r="CH60" s="190"/>
      <c r="CI60" s="190"/>
      <c r="CJ60" s="190"/>
      <c r="CK60" s="190"/>
      <c r="CL60" s="191"/>
      <c r="CM60" s="258"/>
      <c r="CN60" s="258"/>
      <c r="CO60" s="259"/>
      <c r="CP60" s="6"/>
      <c r="CQ60" s="2"/>
      <c r="CR60" s="2"/>
      <c r="CS60" s="9"/>
      <c r="CT60" s="9"/>
      <c r="CU60" s="11">
        <v>31</v>
      </c>
      <c r="CV60" s="9"/>
      <c r="CW60" s="11">
        <v>31</v>
      </c>
      <c r="CX60" s="9"/>
      <c r="CZ60" s="17"/>
      <c r="DA60" s="11" t="s">
        <v>88</v>
      </c>
      <c r="DB60" s="29" t="str">
        <f>IF(OR(DB56="",DB59=""),"",IF(AND(DB56="〇",DB59="〇"),"〇","×"))</f>
        <v/>
      </c>
      <c r="DC60" s="30" t="str">
        <f>IF(OR(DC56="",DC59=""),"",IF(AND(DC56="〇",DC59="〇"),"〇","×"))</f>
        <v/>
      </c>
      <c r="DD60" s="22"/>
      <c r="DE60" s="17"/>
      <c r="DF60" s="17"/>
      <c r="DG60" s="17"/>
      <c r="DH60" s="20"/>
    </row>
    <row r="61" spans="5:113" ht="8.1" customHeight="1" x14ac:dyDescent="0.15">
      <c r="E61" s="429"/>
      <c r="F61" s="430"/>
      <c r="G61" s="206"/>
      <c r="H61" s="207"/>
      <c r="I61" s="207"/>
      <c r="J61" s="207"/>
      <c r="K61" s="207"/>
      <c r="L61" s="208"/>
      <c r="M61" s="540" t="s">
        <v>13</v>
      </c>
      <c r="N61" s="541"/>
      <c r="O61" s="541"/>
      <c r="P61" s="541"/>
      <c r="Q61" s="541"/>
      <c r="R61" s="541"/>
      <c r="S61" s="541"/>
      <c r="T61" s="541"/>
      <c r="U61" s="541"/>
      <c r="V61" s="541"/>
      <c r="W61" s="542"/>
      <c r="X61" s="523" t="s">
        <v>26</v>
      </c>
      <c r="Y61" s="435"/>
      <c r="Z61" s="435"/>
      <c r="AA61" s="435"/>
      <c r="AB61" s="435"/>
      <c r="AC61" s="435"/>
      <c r="AD61" s="435"/>
      <c r="AE61" s="435"/>
      <c r="AF61" s="435"/>
      <c r="AG61" s="435"/>
      <c r="AH61" s="435"/>
      <c r="AI61" s="435"/>
      <c r="AJ61" s="435"/>
      <c r="AK61" s="544"/>
      <c r="AL61" s="220" t="s">
        <v>282</v>
      </c>
      <c r="AM61" s="221"/>
      <c r="AN61" s="221"/>
      <c r="AO61" s="221"/>
      <c r="AP61" s="221"/>
      <c r="AQ61" s="221"/>
      <c r="AR61" s="221"/>
      <c r="AS61" s="221"/>
      <c r="AT61" s="221"/>
      <c r="AU61" s="221"/>
      <c r="AV61" s="221"/>
      <c r="AW61" s="221"/>
      <c r="AX61" s="221"/>
      <c r="AY61" s="221"/>
      <c r="AZ61" s="221"/>
      <c r="BA61" s="221"/>
      <c r="BB61" s="221"/>
      <c r="BC61" s="221"/>
      <c r="BD61" s="221"/>
      <c r="BE61" s="221"/>
      <c r="BF61" s="221"/>
      <c r="BG61" s="221"/>
      <c r="BH61" s="222"/>
      <c r="BI61" s="92"/>
      <c r="BJ61" s="80"/>
      <c r="BK61" s="93"/>
      <c r="BL61" s="93"/>
      <c r="BM61" s="93"/>
      <c r="BN61" s="93"/>
      <c r="BO61" s="93"/>
      <c r="BP61" s="93"/>
      <c r="BQ61" s="93"/>
      <c r="BR61" s="93"/>
      <c r="BS61" s="94"/>
      <c r="BT61" s="95"/>
      <c r="BU61" s="95"/>
      <c r="BV61" s="80"/>
      <c r="BW61" s="81"/>
      <c r="BX61" s="198" t="str">
        <f>IF(BO62="","",IF(AND(BO62&lt;=VLOOKUP(AM5,DC30:DM34,10),BO62&gt;=VLOOKUP(AM5,DC30:DM34,9)),"〇",""))</f>
        <v/>
      </c>
      <c r="BY61" s="192"/>
      <c r="BZ61" s="192"/>
      <c r="CA61" s="192"/>
      <c r="CB61" s="192"/>
      <c r="CC61" s="192" t="s">
        <v>30</v>
      </c>
      <c r="CD61" s="192"/>
      <c r="CE61" s="192"/>
      <c r="CF61" s="192"/>
      <c r="CG61" s="192"/>
      <c r="CH61" s="192" t="str">
        <f>IF(BO62="","",IF(OR(BO62&gt;VLOOKUP(AM5,DC30:DM34,10),BO62&lt;VLOOKUP(AM5,DC30:DM34,9)),"○",""))</f>
        <v/>
      </c>
      <c r="CI61" s="192"/>
      <c r="CJ61" s="192"/>
      <c r="CK61" s="192"/>
      <c r="CL61" s="195"/>
      <c r="CM61" s="245" t="s">
        <v>104</v>
      </c>
      <c r="CN61" s="245"/>
      <c r="CO61" s="246"/>
      <c r="CP61" s="6"/>
      <c r="CQ61" s="2"/>
      <c r="CR61" s="2"/>
      <c r="CS61" s="9"/>
      <c r="CT61" s="9"/>
      <c r="CU61" s="11">
        <v>32</v>
      </c>
      <c r="CV61" s="9"/>
      <c r="CW61" s="9"/>
      <c r="CX61" s="9"/>
      <c r="CZ61" s="17"/>
      <c r="DA61" s="17"/>
      <c r="DB61" s="17"/>
      <c r="DC61" s="17"/>
      <c r="DD61" s="17"/>
      <c r="DE61" s="20"/>
      <c r="DF61" s="20"/>
      <c r="DG61" s="20"/>
      <c r="DH61" s="20"/>
    </row>
    <row r="62" spans="5:113" ht="8.1" customHeight="1" x14ac:dyDescent="0.15">
      <c r="E62" s="429"/>
      <c r="F62" s="430"/>
      <c r="G62" s="206"/>
      <c r="H62" s="207"/>
      <c r="I62" s="207"/>
      <c r="J62" s="207"/>
      <c r="K62" s="207"/>
      <c r="L62" s="208"/>
      <c r="M62" s="241"/>
      <c r="N62" s="242"/>
      <c r="O62" s="242"/>
      <c r="P62" s="242"/>
      <c r="Q62" s="242"/>
      <c r="R62" s="242"/>
      <c r="S62" s="242"/>
      <c r="T62" s="242"/>
      <c r="U62" s="242"/>
      <c r="V62" s="242"/>
      <c r="W62" s="243"/>
      <c r="X62" s="412"/>
      <c r="Y62" s="264"/>
      <c r="Z62" s="264"/>
      <c r="AA62" s="264"/>
      <c r="AB62" s="264"/>
      <c r="AC62" s="264"/>
      <c r="AD62" s="264"/>
      <c r="AE62" s="264"/>
      <c r="AF62" s="264"/>
      <c r="AG62" s="264"/>
      <c r="AH62" s="264"/>
      <c r="AI62" s="264"/>
      <c r="AJ62" s="264"/>
      <c r="AK62" s="265"/>
      <c r="AL62" s="223"/>
      <c r="AM62" s="224"/>
      <c r="AN62" s="224"/>
      <c r="AO62" s="224"/>
      <c r="AP62" s="224"/>
      <c r="AQ62" s="224"/>
      <c r="AR62" s="224"/>
      <c r="AS62" s="224"/>
      <c r="AT62" s="224"/>
      <c r="AU62" s="224"/>
      <c r="AV62" s="224"/>
      <c r="AW62" s="224"/>
      <c r="AX62" s="224"/>
      <c r="AY62" s="224"/>
      <c r="AZ62" s="224"/>
      <c r="BA62" s="224"/>
      <c r="BB62" s="224"/>
      <c r="BC62" s="224"/>
      <c r="BD62" s="224"/>
      <c r="BE62" s="224"/>
      <c r="BF62" s="224"/>
      <c r="BG62" s="224"/>
      <c r="BH62" s="225"/>
      <c r="BI62" s="66"/>
      <c r="BJ62" s="187" t="s">
        <v>174</v>
      </c>
      <c r="BK62" s="187"/>
      <c r="BL62" s="187"/>
      <c r="BM62" s="187"/>
      <c r="BN62" s="187"/>
      <c r="BO62" s="306"/>
      <c r="BP62" s="306"/>
      <c r="BQ62" s="306"/>
      <c r="BR62" s="306"/>
      <c r="BS62" s="306"/>
      <c r="BT62" s="306"/>
      <c r="BU62" s="299" t="s">
        <v>54</v>
      </c>
      <c r="BV62" s="299"/>
      <c r="BW62" s="67"/>
      <c r="BX62" s="181"/>
      <c r="BY62" s="157"/>
      <c r="BZ62" s="157"/>
      <c r="CA62" s="157"/>
      <c r="CB62" s="157"/>
      <c r="CC62" s="157"/>
      <c r="CD62" s="157"/>
      <c r="CE62" s="157"/>
      <c r="CF62" s="157"/>
      <c r="CG62" s="157"/>
      <c r="CH62" s="157"/>
      <c r="CI62" s="157"/>
      <c r="CJ62" s="157"/>
      <c r="CK62" s="157"/>
      <c r="CL62" s="158"/>
      <c r="CM62" s="224"/>
      <c r="CN62" s="224"/>
      <c r="CO62" s="225"/>
      <c r="CP62" s="6"/>
      <c r="CQ62" s="2"/>
      <c r="CR62" s="2"/>
      <c r="CS62" s="9"/>
      <c r="CT62" s="9"/>
      <c r="CU62" s="9"/>
      <c r="CV62" s="9"/>
      <c r="CW62" s="9"/>
      <c r="CX62" s="9"/>
      <c r="CY62" s="17"/>
      <c r="DA62" s="17"/>
      <c r="DB62" s="17"/>
      <c r="DC62" s="17"/>
      <c r="DD62" s="17"/>
      <c r="DE62" s="20"/>
      <c r="DF62" s="20"/>
      <c r="DG62" s="20"/>
      <c r="DH62" s="20"/>
    </row>
    <row r="63" spans="5:113" ht="8.1" customHeight="1" x14ac:dyDescent="0.15">
      <c r="E63" s="429"/>
      <c r="F63" s="430"/>
      <c r="G63" s="206"/>
      <c r="H63" s="207"/>
      <c r="I63" s="207"/>
      <c r="J63" s="207"/>
      <c r="K63" s="207"/>
      <c r="L63" s="208"/>
      <c r="M63" s="241"/>
      <c r="N63" s="242"/>
      <c r="O63" s="242"/>
      <c r="P63" s="242"/>
      <c r="Q63" s="242"/>
      <c r="R63" s="242"/>
      <c r="S63" s="242"/>
      <c r="T63" s="242"/>
      <c r="U63" s="242"/>
      <c r="V63" s="242"/>
      <c r="W63" s="243"/>
      <c r="X63" s="412"/>
      <c r="Y63" s="264"/>
      <c r="Z63" s="264"/>
      <c r="AA63" s="264"/>
      <c r="AB63" s="264"/>
      <c r="AC63" s="264"/>
      <c r="AD63" s="264"/>
      <c r="AE63" s="264"/>
      <c r="AF63" s="264"/>
      <c r="AG63" s="264"/>
      <c r="AH63" s="264"/>
      <c r="AI63" s="264"/>
      <c r="AJ63" s="264"/>
      <c r="AK63" s="265"/>
      <c r="AL63" s="206" t="s">
        <v>42</v>
      </c>
      <c r="AM63" s="207"/>
      <c r="AN63" s="207"/>
      <c r="AO63" s="207"/>
      <c r="AP63" s="207"/>
      <c r="AQ63" s="207"/>
      <c r="AR63" s="218" t="str">
        <f>IF(OR(AM5="認定番号",AM5=""),"?",VLOOKUP(AM5,DC30:DR43,8,FALSE))</f>
        <v>?</v>
      </c>
      <c r="AS63" s="218"/>
      <c r="AT63" s="218"/>
      <c r="AU63" s="218"/>
      <c r="AV63" s="218"/>
      <c r="AW63" s="218"/>
      <c r="AX63" s="218"/>
      <c r="AY63" s="218"/>
      <c r="AZ63" s="218"/>
      <c r="BA63" s="218"/>
      <c r="BB63" s="218"/>
      <c r="BC63" s="218"/>
      <c r="BD63" s="207" t="s">
        <v>54</v>
      </c>
      <c r="BE63" s="207"/>
      <c r="BF63" s="207"/>
      <c r="BG63" s="207"/>
      <c r="BH63" s="96"/>
      <c r="BI63" s="66"/>
      <c r="BJ63" s="187"/>
      <c r="BK63" s="187"/>
      <c r="BL63" s="187"/>
      <c r="BM63" s="187"/>
      <c r="BN63" s="187"/>
      <c r="BO63" s="307"/>
      <c r="BP63" s="307"/>
      <c r="BQ63" s="307"/>
      <c r="BR63" s="307"/>
      <c r="BS63" s="307"/>
      <c r="BT63" s="307"/>
      <c r="BU63" s="299"/>
      <c r="BV63" s="299"/>
      <c r="BW63" s="67"/>
      <c r="BX63" s="181"/>
      <c r="BY63" s="157"/>
      <c r="BZ63" s="157"/>
      <c r="CA63" s="157"/>
      <c r="CB63" s="157"/>
      <c r="CC63" s="157"/>
      <c r="CD63" s="157"/>
      <c r="CE63" s="157"/>
      <c r="CF63" s="157"/>
      <c r="CG63" s="157"/>
      <c r="CH63" s="157"/>
      <c r="CI63" s="157"/>
      <c r="CJ63" s="157"/>
      <c r="CK63" s="157"/>
      <c r="CL63" s="158"/>
      <c r="CM63" s="224"/>
      <c r="CN63" s="224"/>
      <c r="CO63" s="225"/>
      <c r="CP63" s="6"/>
      <c r="CQ63" s="7"/>
      <c r="CR63" s="7"/>
      <c r="CS63" s="7"/>
      <c r="CT63" s="9"/>
      <c r="CU63" s="9"/>
      <c r="CV63" s="9"/>
      <c r="CW63" s="9"/>
      <c r="CX63" s="9"/>
      <c r="CY63" s="17"/>
      <c r="DA63" s="17"/>
      <c r="DB63" s="18" t="s">
        <v>94</v>
      </c>
      <c r="DC63" s="19"/>
      <c r="DD63" s="12"/>
      <c r="DE63" s="20"/>
      <c r="DF63" s="20"/>
      <c r="DG63" s="20"/>
      <c r="DH63" s="20"/>
    </row>
    <row r="64" spans="5:113" ht="8.1" customHeight="1" x14ac:dyDescent="0.15">
      <c r="E64" s="429"/>
      <c r="F64" s="430"/>
      <c r="G64" s="206"/>
      <c r="H64" s="207"/>
      <c r="I64" s="207"/>
      <c r="J64" s="207"/>
      <c r="K64" s="207"/>
      <c r="L64" s="208"/>
      <c r="M64" s="250"/>
      <c r="N64" s="251"/>
      <c r="O64" s="251"/>
      <c r="P64" s="251"/>
      <c r="Q64" s="251"/>
      <c r="R64" s="251"/>
      <c r="S64" s="251"/>
      <c r="T64" s="251"/>
      <c r="U64" s="251"/>
      <c r="V64" s="251"/>
      <c r="W64" s="252"/>
      <c r="X64" s="545"/>
      <c r="Y64" s="546"/>
      <c r="Z64" s="546"/>
      <c r="AA64" s="546"/>
      <c r="AB64" s="546"/>
      <c r="AC64" s="546"/>
      <c r="AD64" s="546"/>
      <c r="AE64" s="546"/>
      <c r="AF64" s="546"/>
      <c r="AG64" s="546"/>
      <c r="AH64" s="546"/>
      <c r="AI64" s="546"/>
      <c r="AJ64" s="546"/>
      <c r="AK64" s="547"/>
      <c r="AL64" s="565"/>
      <c r="AM64" s="217"/>
      <c r="AN64" s="217"/>
      <c r="AO64" s="217"/>
      <c r="AP64" s="217"/>
      <c r="AQ64" s="217"/>
      <c r="AR64" s="218"/>
      <c r="AS64" s="218"/>
      <c r="AT64" s="218"/>
      <c r="AU64" s="218"/>
      <c r="AV64" s="218"/>
      <c r="AW64" s="218"/>
      <c r="AX64" s="218"/>
      <c r="AY64" s="218"/>
      <c r="AZ64" s="218"/>
      <c r="BA64" s="218"/>
      <c r="BB64" s="218"/>
      <c r="BC64" s="218"/>
      <c r="BD64" s="207"/>
      <c r="BE64" s="207"/>
      <c r="BF64" s="207"/>
      <c r="BG64" s="207"/>
      <c r="BH64" s="96"/>
      <c r="BI64" s="66"/>
      <c r="BJ64" s="44"/>
      <c r="BK64" s="97"/>
      <c r="BL64" s="97"/>
      <c r="BM64" s="97"/>
      <c r="BN64" s="98"/>
      <c r="BO64" s="98"/>
      <c r="BP64" s="98"/>
      <c r="BQ64" s="98"/>
      <c r="BR64" s="98"/>
      <c r="BS64" s="99"/>
      <c r="BT64" s="99"/>
      <c r="BU64" s="99"/>
      <c r="BV64" s="72"/>
      <c r="BW64" s="73"/>
      <c r="BX64" s="202"/>
      <c r="BY64" s="159"/>
      <c r="BZ64" s="159"/>
      <c r="CA64" s="159"/>
      <c r="CB64" s="159"/>
      <c r="CC64" s="159"/>
      <c r="CD64" s="159"/>
      <c r="CE64" s="159"/>
      <c r="CF64" s="159"/>
      <c r="CG64" s="159"/>
      <c r="CH64" s="159"/>
      <c r="CI64" s="159"/>
      <c r="CJ64" s="159"/>
      <c r="CK64" s="159"/>
      <c r="CL64" s="160"/>
      <c r="CM64" s="258"/>
      <c r="CN64" s="258"/>
      <c r="CO64" s="259"/>
      <c r="CP64" s="6"/>
      <c r="CQ64" s="7"/>
      <c r="CR64" s="7"/>
      <c r="CS64" s="7"/>
      <c r="CT64" s="9"/>
      <c r="CU64" s="9"/>
      <c r="CV64" s="9"/>
      <c r="CW64" s="9"/>
      <c r="CX64" s="9"/>
      <c r="CY64" s="17"/>
      <c r="DA64" s="11" t="s">
        <v>93</v>
      </c>
      <c r="DB64" s="29" t="str">
        <f>IF(BP117="","",IF(BP117&lt;=150,"〇","×"))</f>
        <v/>
      </c>
      <c r="DC64" s="22"/>
      <c r="DD64" s="11"/>
      <c r="DE64" s="17"/>
      <c r="DF64" s="17"/>
      <c r="DG64" s="17"/>
      <c r="DH64" s="20"/>
    </row>
    <row r="65" spans="5:112" ht="8.1" customHeight="1" x14ac:dyDescent="0.15">
      <c r="E65" s="429"/>
      <c r="F65" s="430"/>
      <c r="G65" s="206"/>
      <c r="H65" s="207"/>
      <c r="I65" s="207"/>
      <c r="J65" s="207"/>
      <c r="K65" s="207"/>
      <c r="L65" s="208"/>
      <c r="M65" s="241" t="s">
        <v>65</v>
      </c>
      <c r="N65" s="242"/>
      <c r="O65" s="242"/>
      <c r="P65" s="242"/>
      <c r="Q65" s="242"/>
      <c r="R65" s="242"/>
      <c r="S65" s="242"/>
      <c r="T65" s="242"/>
      <c r="U65" s="242"/>
      <c r="V65" s="242"/>
      <c r="W65" s="243"/>
      <c r="X65" s="241" t="s">
        <v>60</v>
      </c>
      <c r="Y65" s="242"/>
      <c r="Z65" s="242"/>
      <c r="AA65" s="242"/>
      <c r="AB65" s="242"/>
      <c r="AC65" s="242"/>
      <c r="AD65" s="242"/>
      <c r="AE65" s="242"/>
      <c r="AF65" s="242"/>
      <c r="AG65" s="242"/>
      <c r="AH65" s="242"/>
      <c r="AI65" s="242"/>
      <c r="AJ65" s="242"/>
      <c r="AK65" s="243"/>
      <c r="AL65" s="220" t="s">
        <v>66</v>
      </c>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222"/>
      <c r="BI65" s="92"/>
      <c r="BJ65" s="304" t="s">
        <v>175</v>
      </c>
      <c r="BK65" s="304"/>
      <c r="BL65" s="304"/>
      <c r="BM65" s="304"/>
      <c r="BN65" s="416"/>
      <c r="BO65" s="416"/>
      <c r="BP65" s="416"/>
      <c r="BQ65" s="416"/>
      <c r="BR65" s="416"/>
      <c r="BS65" s="416"/>
      <c r="BT65" s="175" t="s">
        <v>58</v>
      </c>
      <c r="BU65" s="175"/>
      <c r="BV65" s="175"/>
      <c r="BW65" s="67"/>
      <c r="BX65" s="198" t="str">
        <f>IF(BN65="","",IF(10&gt;=BN65,"〇",""))</f>
        <v/>
      </c>
      <c r="BY65" s="192"/>
      <c r="BZ65" s="192"/>
      <c r="CA65" s="192"/>
      <c r="CB65" s="192"/>
      <c r="CC65" s="192" t="s">
        <v>67</v>
      </c>
      <c r="CD65" s="193"/>
      <c r="CE65" s="193"/>
      <c r="CF65" s="193"/>
      <c r="CG65" s="193"/>
      <c r="CH65" s="192" t="str">
        <f>IF(BN65="","",IF(BN65&gt;10,"〇",""))</f>
        <v/>
      </c>
      <c r="CI65" s="192"/>
      <c r="CJ65" s="192"/>
      <c r="CK65" s="192"/>
      <c r="CL65" s="195"/>
      <c r="CM65" s="245" t="s">
        <v>105</v>
      </c>
      <c r="CN65" s="245"/>
      <c r="CO65" s="246"/>
      <c r="CP65" s="6"/>
      <c r="CQ65" s="7"/>
      <c r="CR65" s="7"/>
      <c r="CS65" s="7"/>
      <c r="CT65" s="9"/>
      <c r="CU65" s="9"/>
      <c r="CV65" s="9"/>
      <c r="CW65" s="9"/>
      <c r="CX65" s="9"/>
      <c r="CY65" s="17"/>
      <c r="DA65" s="11" t="s">
        <v>58</v>
      </c>
      <c r="DB65" s="33" t="str">
        <f>IF(BP119="","",IF(BP119&lt;=5,"〇","×"))</f>
        <v/>
      </c>
      <c r="DC65" s="23"/>
      <c r="DD65" s="11"/>
      <c r="DE65" s="17"/>
      <c r="DF65" s="17"/>
      <c r="DG65" s="17"/>
      <c r="DH65" s="20"/>
    </row>
    <row r="66" spans="5:112" ht="8.1" customHeight="1" x14ac:dyDescent="0.15">
      <c r="E66" s="429"/>
      <c r="F66" s="430"/>
      <c r="G66" s="206"/>
      <c r="H66" s="207"/>
      <c r="I66" s="207"/>
      <c r="J66" s="207"/>
      <c r="K66" s="207"/>
      <c r="L66" s="208"/>
      <c r="M66" s="241"/>
      <c r="N66" s="242"/>
      <c r="O66" s="242"/>
      <c r="P66" s="242"/>
      <c r="Q66" s="242"/>
      <c r="R66" s="242"/>
      <c r="S66" s="242"/>
      <c r="T66" s="242"/>
      <c r="U66" s="242"/>
      <c r="V66" s="242"/>
      <c r="W66" s="243"/>
      <c r="X66" s="241"/>
      <c r="Y66" s="242"/>
      <c r="Z66" s="242"/>
      <c r="AA66" s="242"/>
      <c r="AB66" s="242"/>
      <c r="AC66" s="242"/>
      <c r="AD66" s="242"/>
      <c r="AE66" s="242"/>
      <c r="AF66" s="242"/>
      <c r="AG66" s="242"/>
      <c r="AH66" s="242"/>
      <c r="AI66" s="242"/>
      <c r="AJ66" s="242"/>
      <c r="AK66" s="243"/>
      <c r="AL66" s="223"/>
      <c r="AM66" s="224"/>
      <c r="AN66" s="224"/>
      <c r="AO66" s="224"/>
      <c r="AP66" s="224"/>
      <c r="AQ66" s="224"/>
      <c r="AR66" s="224"/>
      <c r="AS66" s="224"/>
      <c r="AT66" s="224"/>
      <c r="AU66" s="224"/>
      <c r="AV66" s="224"/>
      <c r="AW66" s="224"/>
      <c r="AX66" s="224"/>
      <c r="AY66" s="224"/>
      <c r="AZ66" s="224"/>
      <c r="BA66" s="224"/>
      <c r="BB66" s="224"/>
      <c r="BC66" s="224"/>
      <c r="BD66" s="224"/>
      <c r="BE66" s="224"/>
      <c r="BF66" s="224"/>
      <c r="BG66" s="224"/>
      <c r="BH66" s="225"/>
      <c r="BI66" s="66"/>
      <c r="BJ66" s="175"/>
      <c r="BK66" s="175"/>
      <c r="BL66" s="175"/>
      <c r="BM66" s="175"/>
      <c r="BN66" s="352"/>
      <c r="BO66" s="352"/>
      <c r="BP66" s="352"/>
      <c r="BQ66" s="352"/>
      <c r="BR66" s="352"/>
      <c r="BS66" s="352"/>
      <c r="BT66" s="175"/>
      <c r="BU66" s="175"/>
      <c r="BV66" s="175"/>
      <c r="BW66" s="67"/>
      <c r="BX66" s="181"/>
      <c r="BY66" s="157"/>
      <c r="BZ66" s="157"/>
      <c r="CA66" s="157"/>
      <c r="CB66" s="157"/>
      <c r="CC66" s="194"/>
      <c r="CD66" s="194"/>
      <c r="CE66" s="194"/>
      <c r="CF66" s="194"/>
      <c r="CG66" s="194"/>
      <c r="CH66" s="157"/>
      <c r="CI66" s="157"/>
      <c r="CJ66" s="157"/>
      <c r="CK66" s="157"/>
      <c r="CL66" s="158"/>
      <c r="CM66" s="224"/>
      <c r="CN66" s="224"/>
      <c r="CO66" s="225"/>
      <c r="CP66" s="6"/>
      <c r="CQ66" s="7"/>
      <c r="CR66" s="7"/>
      <c r="CS66" s="7"/>
      <c r="CT66" s="9"/>
      <c r="CU66" s="9"/>
      <c r="CV66" s="9"/>
      <c r="CW66" s="9"/>
      <c r="CX66" s="9"/>
      <c r="CY66" s="17"/>
      <c r="DA66" s="11"/>
      <c r="DB66" s="11"/>
      <c r="DC66" s="22"/>
      <c r="DD66" s="11"/>
      <c r="DE66" s="17"/>
      <c r="DF66" s="17"/>
      <c r="DG66" s="17"/>
      <c r="DH66" s="20"/>
    </row>
    <row r="67" spans="5:112" ht="8.1" customHeight="1" x14ac:dyDescent="0.15">
      <c r="E67" s="427"/>
      <c r="F67" s="428"/>
      <c r="G67" s="311"/>
      <c r="H67" s="312"/>
      <c r="I67" s="312"/>
      <c r="J67" s="312"/>
      <c r="K67" s="312"/>
      <c r="L67" s="434"/>
      <c r="M67" s="238"/>
      <c r="N67" s="239"/>
      <c r="O67" s="239"/>
      <c r="P67" s="239"/>
      <c r="Q67" s="239"/>
      <c r="R67" s="239"/>
      <c r="S67" s="239"/>
      <c r="T67" s="239"/>
      <c r="U67" s="239"/>
      <c r="V67" s="239"/>
      <c r="W67" s="240"/>
      <c r="X67" s="238"/>
      <c r="Y67" s="239"/>
      <c r="Z67" s="239"/>
      <c r="AA67" s="239"/>
      <c r="AB67" s="239"/>
      <c r="AC67" s="239"/>
      <c r="AD67" s="239"/>
      <c r="AE67" s="239"/>
      <c r="AF67" s="239"/>
      <c r="AG67" s="239"/>
      <c r="AH67" s="239"/>
      <c r="AI67" s="239"/>
      <c r="AJ67" s="239"/>
      <c r="AK67" s="240"/>
      <c r="AL67" s="387"/>
      <c r="AM67" s="258"/>
      <c r="AN67" s="258"/>
      <c r="AO67" s="258"/>
      <c r="AP67" s="258"/>
      <c r="AQ67" s="258"/>
      <c r="AR67" s="258"/>
      <c r="AS67" s="258"/>
      <c r="AT67" s="258"/>
      <c r="AU67" s="258"/>
      <c r="AV67" s="258"/>
      <c r="AW67" s="258"/>
      <c r="AX67" s="258"/>
      <c r="AY67" s="258"/>
      <c r="AZ67" s="258"/>
      <c r="BA67" s="258"/>
      <c r="BB67" s="258"/>
      <c r="BC67" s="258"/>
      <c r="BD67" s="258"/>
      <c r="BE67" s="258"/>
      <c r="BF67" s="258"/>
      <c r="BG67" s="258"/>
      <c r="BH67" s="259"/>
      <c r="BI67" s="89"/>
      <c r="BJ67" s="90"/>
      <c r="BK67" s="90"/>
      <c r="BL67" s="90"/>
      <c r="BM67" s="100"/>
      <c r="BN67" s="100"/>
      <c r="BO67" s="100"/>
      <c r="BP67" s="100"/>
      <c r="BQ67" s="100"/>
      <c r="BR67" s="100"/>
      <c r="BS67" s="100"/>
      <c r="BT67" s="100"/>
      <c r="BU67" s="101"/>
      <c r="BV67" s="101"/>
      <c r="BW67" s="67"/>
      <c r="BX67" s="182"/>
      <c r="BY67" s="183"/>
      <c r="BZ67" s="183"/>
      <c r="CA67" s="183"/>
      <c r="CB67" s="183"/>
      <c r="CC67" s="165"/>
      <c r="CD67" s="165"/>
      <c r="CE67" s="165"/>
      <c r="CF67" s="165"/>
      <c r="CG67" s="165"/>
      <c r="CH67" s="183"/>
      <c r="CI67" s="183"/>
      <c r="CJ67" s="183"/>
      <c r="CK67" s="183"/>
      <c r="CL67" s="196"/>
      <c r="CM67" s="258"/>
      <c r="CN67" s="258"/>
      <c r="CO67" s="259"/>
      <c r="CP67" s="6"/>
      <c r="CQ67" s="7"/>
      <c r="CR67" s="7"/>
      <c r="CS67" s="7"/>
      <c r="CT67" s="9"/>
      <c r="CU67" s="9"/>
      <c r="CV67" s="9"/>
      <c r="CW67" s="9"/>
      <c r="CX67" s="9"/>
      <c r="CY67" s="17"/>
      <c r="DA67" s="11"/>
      <c r="DB67" s="11"/>
      <c r="DC67" s="22"/>
      <c r="DD67" s="11"/>
      <c r="DE67" s="17"/>
      <c r="DF67" s="17"/>
      <c r="DG67" s="17"/>
      <c r="DH67" s="20"/>
    </row>
    <row r="68" spans="5:112" ht="8.1" customHeight="1" x14ac:dyDescent="0.15">
      <c r="E68" s="406" t="s">
        <v>136</v>
      </c>
      <c r="F68" s="426"/>
      <c r="G68" s="235" t="s">
        <v>2</v>
      </c>
      <c r="H68" s="236"/>
      <c r="I68" s="236"/>
      <c r="J68" s="236"/>
      <c r="K68" s="236"/>
      <c r="L68" s="237"/>
      <c r="M68" s="211" t="s">
        <v>17</v>
      </c>
      <c r="N68" s="212"/>
      <c r="O68" s="212"/>
      <c r="P68" s="212"/>
      <c r="Q68" s="212"/>
      <c r="R68" s="212"/>
      <c r="S68" s="212"/>
      <c r="T68" s="212"/>
      <c r="U68" s="212"/>
      <c r="V68" s="212"/>
      <c r="W68" s="213"/>
      <c r="X68" s="457" t="s">
        <v>8</v>
      </c>
      <c r="Y68" s="457"/>
      <c r="Z68" s="457"/>
      <c r="AA68" s="457"/>
      <c r="AB68" s="457"/>
      <c r="AC68" s="457"/>
      <c r="AD68" s="457"/>
      <c r="AE68" s="457"/>
      <c r="AF68" s="457"/>
      <c r="AG68" s="457"/>
      <c r="AH68" s="457"/>
      <c r="AI68" s="457"/>
      <c r="AJ68" s="457"/>
      <c r="AK68" s="457"/>
      <c r="AL68" s="457" t="s">
        <v>120</v>
      </c>
      <c r="AM68" s="457"/>
      <c r="AN68" s="457"/>
      <c r="AO68" s="457"/>
      <c r="AP68" s="457"/>
      <c r="AQ68" s="457"/>
      <c r="AR68" s="457"/>
      <c r="AS68" s="457"/>
      <c r="AT68" s="457"/>
      <c r="AU68" s="457"/>
      <c r="AV68" s="457"/>
      <c r="AW68" s="457"/>
      <c r="AX68" s="457"/>
      <c r="AY68" s="457"/>
      <c r="AZ68" s="457"/>
      <c r="BA68" s="457"/>
      <c r="BB68" s="457"/>
      <c r="BC68" s="457"/>
      <c r="BD68" s="457"/>
      <c r="BE68" s="457"/>
      <c r="BF68" s="457"/>
      <c r="BG68" s="457"/>
      <c r="BH68" s="457"/>
      <c r="BI68" s="457"/>
      <c r="BJ68" s="457"/>
      <c r="BK68" s="457"/>
      <c r="BL68" s="457"/>
      <c r="BM68" s="457"/>
      <c r="BN68" s="457"/>
      <c r="BO68" s="457"/>
      <c r="BP68" s="457"/>
      <c r="BQ68" s="457"/>
      <c r="BR68" s="457"/>
      <c r="BS68" s="457"/>
      <c r="BT68" s="457"/>
      <c r="BU68" s="457"/>
      <c r="BV68" s="457"/>
      <c r="BW68" s="457"/>
      <c r="BX68" s="199"/>
      <c r="BY68" s="188"/>
      <c r="BZ68" s="188"/>
      <c r="CA68" s="188"/>
      <c r="CB68" s="188"/>
      <c r="CC68" s="155" t="s">
        <v>29</v>
      </c>
      <c r="CD68" s="277"/>
      <c r="CE68" s="277"/>
      <c r="CF68" s="277"/>
      <c r="CG68" s="277"/>
      <c r="CH68" s="188"/>
      <c r="CI68" s="188"/>
      <c r="CJ68" s="188"/>
      <c r="CK68" s="188"/>
      <c r="CL68" s="189"/>
      <c r="CM68" s="245" t="s">
        <v>101</v>
      </c>
      <c r="CN68" s="245"/>
      <c r="CO68" s="246"/>
      <c r="CP68" s="6"/>
      <c r="CQ68" s="7"/>
      <c r="CR68" s="7"/>
      <c r="CS68" s="7"/>
      <c r="CT68" s="9"/>
      <c r="CU68" s="9"/>
      <c r="CV68" s="9"/>
      <c r="CW68" s="9"/>
      <c r="CX68" s="9"/>
      <c r="CY68" s="17"/>
      <c r="DA68" s="17"/>
      <c r="DB68" s="17"/>
      <c r="DC68" s="17"/>
      <c r="DD68" s="17"/>
      <c r="DE68" s="17"/>
      <c r="DF68" s="17"/>
      <c r="DG68" s="17"/>
      <c r="DH68" s="17"/>
    </row>
    <row r="69" spans="5:112" ht="8.1" customHeight="1" x14ac:dyDescent="0.15">
      <c r="E69" s="427"/>
      <c r="F69" s="428"/>
      <c r="G69" s="238"/>
      <c r="H69" s="239"/>
      <c r="I69" s="239"/>
      <c r="J69" s="239"/>
      <c r="K69" s="239"/>
      <c r="L69" s="240"/>
      <c r="M69" s="214"/>
      <c r="N69" s="215"/>
      <c r="O69" s="215"/>
      <c r="P69" s="215"/>
      <c r="Q69" s="215"/>
      <c r="R69" s="215"/>
      <c r="S69" s="215"/>
      <c r="T69" s="215"/>
      <c r="U69" s="215"/>
      <c r="V69" s="215"/>
      <c r="W69" s="216"/>
      <c r="X69" s="474"/>
      <c r="Y69" s="474"/>
      <c r="Z69" s="474"/>
      <c r="AA69" s="474"/>
      <c r="AB69" s="474"/>
      <c r="AC69" s="474"/>
      <c r="AD69" s="474"/>
      <c r="AE69" s="474"/>
      <c r="AF69" s="474"/>
      <c r="AG69" s="474"/>
      <c r="AH69" s="474"/>
      <c r="AI69" s="474"/>
      <c r="AJ69" s="474"/>
      <c r="AK69" s="474"/>
      <c r="AL69" s="474"/>
      <c r="AM69" s="474"/>
      <c r="AN69" s="474"/>
      <c r="AO69" s="474"/>
      <c r="AP69" s="474"/>
      <c r="AQ69" s="474"/>
      <c r="AR69" s="474"/>
      <c r="AS69" s="474"/>
      <c r="AT69" s="474"/>
      <c r="AU69" s="474"/>
      <c r="AV69" s="474"/>
      <c r="AW69" s="474"/>
      <c r="AX69" s="474"/>
      <c r="AY69" s="474"/>
      <c r="AZ69" s="474"/>
      <c r="BA69" s="474"/>
      <c r="BB69" s="474"/>
      <c r="BC69" s="474"/>
      <c r="BD69" s="474"/>
      <c r="BE69" s="474"/>
      <c r="BF69" s="474"/>
      <c r="BG69" s="474"/>
      <c r="BH69" s="474"/>
      <c r="BI69" s="474"/>
      <c r="BJ69" s="474"/>
      <c r="BK69" s="474"/>
      <c r="BL69" s="474"/>
      <c r="BM69" s="474"/>
      <c r="BN69" s="474"/>
      <c r="BO69" s="474"/>
      <c r="BP69" s="474"/>
      <c r="BQ69" s="474"/>
      <c r="BR69" s="474"/>
      <c r="BS69" s="474"/>
      <c r="BT69" s="474"/>
      <c r="BU69" s="474"/>
      <c r="BV69" s="474"/>
      <c r="BW69" s="474"/>
      <c r="BX69" s="275"/>
      <c r="BY69" s="276"/>
      <c r="BZ69" s="276"/>
      <c r="CA69" s="276"/>
      <c r="CB69" s="276"/>
      <c r="CC69" s="278"/>
      <c r="CD69" s="278"/>
      <c r="CE69" s="278"/>
      <c r="CF69" s="278"/>
      <c r="CG69" s="278"/>
      <c r="CH69" s="276"/>
      <c r="CI69" s="276"/>
      <c r="CJ69" s="276"/>
      <c r="CK69" s="276"/>
      <c r="CL69" s="303"/>
      <c r="CM69" s="258"/>
      <c r="CN69" s="258"/>
      <c r="CO69" s="259"/>
      <c r="CP69" s="2"/>
      <c r="CQ69" s="7"/>
      <c r="CR69" s="7"/>
      <c r="CS69" s="7"/>
      <c r="CT69" s="9"/>
      <c r="CU69" s="9"/>
      <c r="CV69" s="9"/>
      <c r="CW69" s="9"/>
      <c r="CX69" s="9"/>
      <c r="CY69" s="17"/>
      <c r="DA69" s="17"/>
      <c r="DB69" s="17"/>
      <c r="DC69" s="17"/>
      <c r="DD69" s="17"/>
      <c r="DE69" s="17"/>
      <c r="DF69" s="17"/>
      <c r="DG69" s="17"/>
      <c r="DH69" s="17"/>
    </row>
    <row r="70" spans="5:112" ht="8.1" customHeight="1" x14ac:dyDescent="0.15">
      <c r="E70" s="406" t="s">
        <v>137</v>
      </c>
      <c r="F70" s="426"/>
      <c r="G70" s="235" t="s">
        <v>28</v>
      </c>
      <c r="H70" s="236"/>
      <c r="I70" s="236"/>
      <c r="J70" s="236"/>
      <c r="K70" s="236"/>
      <c r="L70" s="237"/>
      <c r="M70" s="244" t="s">
        <v>32</v>
      </c>
      <c r="N70" s="245"/>
      <c r="O70" s="245"/>
      <c r="P70" s="245"/>
      <c r="Q70" s="245"/>
      <c r="R70" s="245"/>
      <c r="S70" s="245"/>
      <c r="T70" s="245"/>
      <c r="U70" s="245"/>
      <c r="V70" s="245"/>
      <c r="W70" s="246"/>
      <c r="X70" s="235" t="s">
        <v>8</v>
      </c>
      <c r="Y70" s="236"/>
      <c r="Z70" s="236"/>
      <c r="AA70" s="236"/>
      <c r="AB70" s="236"/>
      <c r="AC70" s="236"/>
      <c r="AD70" s="236"/>
      <c r="AE70" s="236"/>
      <c r="AF70" s="236"/>
      <c r="AG70" s="236"/>
      <c r="AH70" s="236"/>
      <c r="AI70" s="236"/>
      <c r="AJ70" s="236"/>
      <c r="AK70" s="237"/>
      <c r="AL70" s="244" t="s">
        <v>172</v>
      </c>
      <c r="AM70" s="245"/>
      <c r="AN70" s="245"/>
      <c r="AO70" s="245"/>
      <c r="AP70" s="245"/>
      <c r="AQ70" s="245"/>
      <c r="AR70" s="245"/>
      <c r="AS70" s="245"/>
      <c r="AT70" s="245"/>
      <c r="AU70" s="245"/>
      <c r="AV70" s="245"/>
      <c r="AW70" s="245"/>
      <c r="AX70" s="245"/>
      <c r="AY70" s="245"/>
      <c r="AZ70" s="245"/>
      <c r="BA70" s="245"/>
      <c r="BB70" s="245"/>
      <c r="BC70" s="245"/>
      <c r="BD70" s="245"/>
      <c r="BE70" s="245"/>
      <c r="BF70" s="245"/>
      <c r="BG70" s="245"/>
      <c r="BH70" s="246"/>
      <c r="BI70" s="102"/>
      <c r="BJ70" s="417" t="s">
        <v>113</v>
      </c>
      <c r="BK70" s="417"/>
      <c r="BL70" s="417"/>
      <c r="BM70" s="60"/>
      <c r="BN70" s="60"/>
      <c r="BO70" s="60"/>
      <c r="BP70" s="60"/>
      <c r="BQ70" s="60"/>
      <c r="BR70" s="60"/>
      <c r="BS70" s="60"/>
      <c r="BT70" s="60"/>
      <c r="BU70" s="60"/>
      <c r="BV70" s="60"/>
      <c r="BW70" s="61"/>
      <c r="BX70" s="418" t="str">
        <f>IF(OR(BL72=DG29,BL72=""),"",IF(AQ73=BL72,"〇",""))</f>
        <v/>
      </c>
      <c r="BY70" s="419"/>
      <c r="BZ70" s="419"/>
      <c r="CA70" s="419"/>
      <c r="CB70" s="419"/>
      <c r="CC70" s="155" t="s">
        <v>29</v>
      </c>
      <c r="CD70" s="155"/>
      <c r="CE70" s="155"/>
      <c r="CF70" s="155"/>
      <c r="CG70" s="155"/>
      <c r="CH70" s="155" t="str">
        <f>IF(OR(BL72=DG29,BL72=""),"",IF(AQ73=BL72,"","〇"))</f>
        <v/>
      </c>
      <c r="CI70" s="155"/>
      <c r="CJ70" s="155"/>
      <c r="CK70" s="155"/>
      <c r="CL70" s="156"/>
      <c r="CM70" s="279" t="s">
        <v>114</v>
      </c>
      <c r="CN70" s="245"/>
      <c r="CO70" s="246"/>
      <c r="CP70" s="2"/>
      <c r="CQ70" s="7"/>
      <c r="CR70" s="7"/>
      <c r="CS70" s="7"/>
      <c r="CT70" s="9"/>
      <c r="CU70" s="9"/>
      <c r="CV70" s="9"/>
      <c r="CW70" s="9"/>
      <c r="CX70" s="9"/>
      <c r="CY70" s="17"/>
      <c r="DA70" s="11"/>
      <c r="DB70" s="11" t="s">
        <v>165</v>
      </c>
      <c r="DC70" s="11" t="s">
        <v>166</v>
      </c>
      <c r="DD70" s="12"/>
      <c r="DE70" s="20"/>
      <c r="DF70" s="20"/>
      <c r="DG70" s="20"/>
      <c r="DH70" s="20"/>
    </row>
    <row r="71" spans="5:112" ht="8.1" customHeight="1" x14ac:dyDescent="0.15">
      <c r="E71" s="429"/>
      <c r="F71" s="430"/>
      <c r="G71" s="241"/>
      <c r="H71" s="242"/>
      <c r="I71" s="242"/>
      <c r="J71" s="242"/>
      <c r="K71" s="242"/>
      <c r="L71" s="243"/>
      <c r="M71" s="223"/>
      <c r="N71" s="224"/>
      <c r="O71" s="224"/>
      <c r="P71" s="224"/>
      <c r="Q71" s="224"/>
      <c r="R71" s="224"/>
      <c r="S71" s="224"/>
      <c r="T71" s="224"/>
      <c r="U71" s="224"/>
      <c r="V71" s="224"/>
      <c r="W71" s="225"/>
      <c r="X71" s="241"/>
      <c r="Y71" s="242"/>
      <c r="Z71" s="242"/>
      <c r="AA71" s="242"/>
      <c r="AB71" s="242"/>
      <c r="AC71" s="242"/>
      <c r="AD71" s="242"/>
      <c r="AE71" s="242"/>
      <c r="AF71" s="242"/>
      <c r="AG71" s="242"/>
      <c r="AH71" s="242"/>
      <c r="AI71" s="242"/>
      <c r="AJ71" s="242"/>
      <c r="AK71" s="243"/>
      <c r="AL71" s="223"/>
      <c r="AM71" s="224"/>
      <c r="AN71" s="224"/>
      <c r="AO71" s="224"/>
      <c r="AP71" s="224"/>
      <c r="AQ71" s="224"/>
      <c r="AR71" s="224"/>
      <c r="AS71" s="224"/>
      <c r="AT71" s="224"/>
      <c r="AU71" s="224"/>
      <c r="AV71" s="224"/>
      <c r="AW71" s="224"/>
      <c r="AX71" s="224"/>
      <c r="AY71" s="224"/>
      <c r="AZ71" s="224"/>
      <c r="BA71" s="224"/>
      <c r="BB71" s="224"/>
      <c r="BC71" s="224"/>
      <c r="BD71" s="224"/>
      <c r="BE71" s="224"/>
      <c r="BF71" s="224"/>
      <c r="BG71" s="224"/>
      <c r="BH71" s="225"/>
      <c r="BI71" s="57"/>
      <c r="BJ71" s="187"/>
      <c r="BK71" s="187"/>
      <c r="BL71" s="187"/>
      <c r="BM71" s="52"/>
      <c r="BN71" s="52"/>
      <c r="BO71" s="52"/>
      <c r="BP71" s="52"/>
      <c r="BQ71" s="52"/>
      <c r="BR71" s="52"/>
      <c r="BS71" s="52"/>
      <c r="BT71" s="52"/>
      <c r="BU71" s="52"/>
      <c r="BV71" s="52"/>
      <c r="BW71" s="58"/>
      <c r="BX71" s="420"/>
      <c r="BY71" s="421"/>
      <c r="BZ71" s="421"/>
      <c r="CA71" s="421"/>
      <c r="CB71" s="421"/>
      <c r="CC71" s="157"/>
      <c r="CD71" s="157"/>
      <c r="CE71" s="157"/>
      <c r="CF71" s="157"/>
      <c r="CG71" s="157"/>
      <c r="CH71" s="157"/>
      <c r="CI71" s="157"/>
      <c r="CJ71" s="157"/>
      <c r="CK71" s="157"/>
      <c r="CL71" s="158"/>
      <c r="CM71" s="280"/>
      <c r="CN71" s="224"/>
      <c r="CO71" s="225"/>
      <c r="CP71" s="2"/>
      <c r="CQ71" s="7"/>
      <c r="CR71" s="7"/>
      <c r="CS71" s="7"/>
      <c r="CT71" s="9"/>
      <c r="CU71" s="9"/>
      <c r="CV71" s="9"/>
      <c r="CW71" s="9"/>
      <c r="CX71" s="9"/>
      <c r="CY71" s="17"/>
      <c r="DA71" s="11" t="s">
        <v>81</v>
      </c>
      <c r="DB71" s="29" t="str">
        <f>IF(BJ32="","",IF(AQ32=BJ32,"〇","×"))</f>
        <v/>
      </c>
      <c r="DC71" s="29" t="str">
        <f>IF(BJ39="","",IF(AQ39=BJ39,"〇","×"))</f>
        <v/>
      </c>
      <c r="DD71" s="12"/>
      <c r="DE71" s="20"/>
      <c r="DF71" s="20"/>
      <c r="DG71" s="20"/>
      <c r="DH71" s="20"/>
    </row>
    <row r="72" spans="5:112" ht="8.1" customHeight="1" x14ac:dyDescent="0.15">
      <c r="E72" s="429"/>
      <c r="F72" s="430"/>
      <c r="G72" s="241"/>
      <c r="H72" s="242"/>
      <c r="I72" s="242"/>
      <c r="J72" s="242"/>
      <c r="K72" s="242"/>
      <c r="L72" s="243"/>
      <c r="M72" s="223"/>
      <c r="N72" s="224"/>
      <c r="O72" s="224"/>
      <c r="P72" s="224"/>
      <c r="Q72" s="224"/>
      <c r="R72" s="224"/>
      <c r="S72" s="224"/>
      <c r="T72" s="224"/>
      <c r="U72" s="224"/>
      <c r="V72" s="224"/>
      <c r="W72" s="225"/>
      <c r="X72" s="241"/>
      <c r="Y72" s="242"/>
      <c r="Z72" s="242"/>
      <c r="AA72" s="242"/>
      <c r="AB72" s="242"/>
      <c r="AC72" s="242"/>
      <c r="AD72" s="242"/>
      <c r="AE72" s="242"/>
      <c r="AF72" s="242"/>
      <c r="AG72" s="242"/>
      <c r="AH72" s="242"/>
      <c r="AI72" s="242"/>
      <c r="AJ72" s="242"/>
      <c r="AK72" s="243"/>
      <c r="AL72" s="223"/>
      <c r="AM72" s="224"/>
      <c r="AN72" s="224"/>
      <c r="AO72" s="224"/>
      <c r="AP72" s="224"/>
      <c r="AQ72" s="224"/>
      <c r="AR72" s="224"/>
      <c r="AS72" s="224"/>
      <c r="AT72" s="224"/>
      <c r="AU72" s="224"/>
      <c r="AV72" s="224"/>
      <c r="AW72" s="224"/>
      <c r="AX72" s="224"/>
      <c r="AY72" s="224"/>
      <c r="AZ72" s="224"/>
      <c r="BA72" s="224"/>
      <c r="BB72" s="224"/>
      <c r="BC72" s="224"/>
      <c r="BD72" s="224"/>
      <c r="BE72" s="224"/>
      <c r="BF72" s="224"/>
      <c r="BG72" s="224"/>
      <c r="BH72" s="225"/>
      <c r="BI72" s="57"/>
      <c r="BJ72" s="52"/>
      <c r="BK72" s="52"/>
      <c r="BL72" s="179"/>
      <c r="BM72" s="179"/>
      <c r="BN72" s="179"/>
      <c r="BO72" s="179"/>
      <c r="BP72" s="179"/>
      <c r="BQ72" s="179"/>
      <c r="BR72" s="179"/>
      <c r="BS72" s="179"/>
      <c r="BT72" s="187" t="s">
        <v>47</v>
      </c>
      <c r="BU72" s="187"/>
      <c r="BV72" s="187"/>
      <c r="BW72" s="58"/>
      <c r="BX72" s="420"/>
      <c r="BY72" s="421"/>
      <c r="BZ72" s="421"/>
      <c r="CA72" s="421"/>
      <c r="CB72" s="421"/>
      <c r="CC72" s="157"/>
      <c r="CD72" s="157"/>
      <c r="CE72" s="157"/>
      <c r="CF72" s="157"/>
      <c r="CG72" s="157"/>
      <c r="CH72" s="157"/>
      <c r="CI72" s="157"/>
      <c r="CJ72" s="157"/>
      <c r="CK72" s="157"/>
      <c r="CL72" s="158"/>
      <c r="CM72" s="280"/>
      <c r="CN72" s="224"/>
      <c r="CO72" s="225"/>
      <c r="CP72" s="2"/>
      <c r="CQ72" s="7"/>
      <c r="CR72" s="7"/>
      <c r="CS72" s="7"/>
      <c r="CT72" s="9"/>
      <c r="CU72" s="9"/>
      <c r="CV72" s="9"/>
      <c r="CW72" s="9"/>
      <c r="CX72" s="9"/>
      <c r="CY72" s="17"/>
      <c r="DA72" s="11"/>
      <c r="DB72" s="11"/>
      <c r="DC72" s="11"/>
      <c r="DD72" s="12"/>
      <c r="DE72" s="20"/>
      <c r="DF72" s="20"/>
      <c r="DG72" s="20"/>
      <c r="DH72" s="20"/>
    </row>
    <row r="73" spans="5:112" ht="8.1" customHeight="1" x14ac:dyDescent="0.15">
      <c r="E73" s="429"/>
      <c r="F73" s="430"/>
      <c r="G73" s="241"/>
      <c r="H73" s="242"/>
      <c r="I73" s="242"/>
      <c r="J73" s="242"/>
      <c r="K73" s="242"/>
      <c r="L73" s="243"/>
      <c r="M73" s="223"/>
      <c r="N73" s="224"/>
      <c r="O73" s="224"/>
      <c r="P73" s="224"/>
      <c r="Q73" s="224"/>
      <c r="R73" s="224"/>
      <c r="S73" s="224"/>
      <c r="T73" s="224"/>
      <c r="U73" s="224"/>
      <c r="V73" s="224"/>
      <c r="W73" s="225"/>
      <c r="X73" s="241"/>
      <c r="Y73" s="242"/>
      <c r="Z73" s="242"/>
      <c r="AA73" s="242"/>
      <c r="AB73" s="242"/>
      <c r="AC73" s="242"/>
      <c r="AD73" s="242"/>
      <c r="AE73" s="242"/>
      <c r="AF73" s="242"/>
      <c r="AG73" s="242"/>
      <c r="AH73" s="242"/>
      <c r="AI73" s="242"/>
      <c r="AJ73" s="242"/>
      <c r="AK73" s="243"/>
      <c r="AL73" s="103"/>
      <c r="AM73" s="207" t="s">
        <v>113</v>
      </c>
      <c r="AN73" s="207"/>
      <c r="AO73" s="207"/>
      <c r="AP73" s="207"/>
      <c r="AQ73" s="218" t="str">
        <f>IF(OR(AM5=DC29,AM5=""),"?",VLOOKUP(AM5,DC29:DR43,5,FALSE))</f>
        <v>?</v>
      </c>
      <c r="AR73" s="218"/>
      <c r="AS73" s="218"/>
      <c r="AT73" s="218"/>
      <c r="AU73" s="218"/>
      <c r="AV73" s="218"/>
      <c r="AW73" s="218"/>
      <c r="AX73" s="218"/>
      <c r="AY73" s="218"/>
      <c r="AZ73" s="218"/>
      <c r="BA73" s="218"/>
      <c r="BB73" s="218"/>
      <c r="BC73" s="218"/>
      <c r="BD73" s="207" t="s">
        <v>47</v>
      </c>
      <c r="BE73" s="207"/>
      <c r="BF73" s="207"/>
      <c r="BG73" s="207"/>
      <c r="BH73" s="104"/>
      <c r="BI73" s="57"/>
      <c r="BJ73" s="52"/>
      <c r="BK73" s="52"/>
      <c r="BL73" s="180"/>
      <c r="BM73" s="180"/>
      <c r="BN73" s="180"/>
      <c r="BO73" s="180"/>
      <c r="BP73" s="180"/>
      <c r="BQ73" s="180"/>
      <c r="BR73" s="180"/>
      <c r="BS73" s="180"/>
      <c r="BT73" s="187"/>
      <c r="BU73" s="187"/>
      <c r="BV73" s="187"/>
      <c r="BW73" s="58"/>
      <c r="BX73" s="420"/>
      <c r="BY73" s="421"/>
      <c r="BZ73" s="421"/>
      <c r="CA73" s="421"/>
      <c r="CB73" s="421"/>
      <c r="CC73" s="157"/>
      <c r="CD73" s="157"/>
      <c r="CE73" s="157"/>
      <c r="CF73" s="157"/>
      <c r="CG73" s="157"/>
      <c r="CH73" s="157"/>
      <c r="CI73" s="157"/>
      <c r="CJ73" s="157"/>
      <c r="CK73" s="157"/>
      <c r="CL73" s="158"/>
      <c r="CM73" s="280"/>
      <c r="CN73" s="224"/>
      <c r="CO73" s="225"/>
      <c r="CP73" s="2"/>
      <c r="CQ73" s="7"/>
      <c r="CR73" s="7"/>
      <c r="CS73" s="7"/>
      <c r="CT73" s="9"/>
      <c r="CU73" s="9"/>
      <c r="CV73" s="9"/>
      <c r="CW73" s="9"/>
      <c r="CX73" s="9"/>
      <c r="CY73" s="17"/>
      <c r="DA73" s="11"/>
      <c r="DB73" s="11"/>
      <c r="DC73" s="11"/>
      <c r="DD73" s="11"/>
      <c r="DE73" s="20"/>
      <c r="DF73" s="20"/>
      <c r="DG73" s="20"/>
      <c r="DH73" s="20"/>
    </row>
    <row r="74" spans="5:112" ht="8.1" customHeight="1" x14ac:dyDescent="0.15">
      <c r="E74" s="429"/>
      <c r="F74" s="430"/>
      <c r="G74" s="241"/>
      <c r="H74" s="242"/>
      <c r="I74" s="242"/>
      <c r="J74" s="242"/>
      <c r="K74" s="242"/>
      <c r="L74" s="243"/>
      <c r="M74" s="247"/>
      <c r="N74" s="248"/>
      <c r="O74" s="248"/>
      <c r="P74" s="248"/>
      <c r="Q74" s="248"/>
      <c r="R74" s="248"/>
      <c r="S74" s="248"/>
      <c r="T74" s="248"/>
      <c r="U74" s="248"/>
      <c r="V74" s="248"/>
      <c r="W74" s="249"/>
      <c r="X74" s="250"/>
      <c r="Y74" s="251"/>
      <c r="Z74" s="251"/>
      <c r="AA74" s="251"/>
      <c r="AB74" s="251"/>
      <c r="AC74" s="251"/>
      <c r="AD74" s="251"/>
      <c r="AE74" s="251"/>
      <c r="AF74" s="251"/>
      <c r="AG74" s="251"/>
      <c r="AH74" s="251"/>
      <c r="AI74" s="251"/>
      <c r="AJ74" s="251"/>
      <c r="AK74" s="252"/>
      <c r="AL74" s="105"/>
      <c r="AM74" s="217"/>
      <c r="AN74" s="217"/>
      <c r="AO74" s="217"/>
      <c r="AP74" s="217"/>
      <c r="AQ74" s="219"/>
      <c r="AR74" s="219"/>
      <c r="AS74" s="219"/>
      <c r="AT74" s="219"/>
      <c r="AU74" s="219"/>
      <c r="AV74" s="219"/>
      <c r="AW74" s="219"/>
      <c r="AX74" s="219"/>
      <c r="AY74" s="219"/>
      <c r="AZ74" s="219"/>
      <c r="BA74" s="219"/>
      <c r="BB74" s="219"/>
      <c r="BC74" s="219"/>
      <c r="BD74" s="217"/>
      <c r="BE74" s="217"/>
      <c r="BF74" s="217"/>
      <c r="BG74" s="217"/>
      <c r="BH74" s="106"/>
      <c r="BI74" s="107"/>
      <c r="BJ74" s="71"/>
      <c r="BK74" s="71"/>
      <c r="BL74" s="71"/>
      <c r="BM74" s="71"/>
      <c r="BN74" s="71"/>
      <c r="BO74" s="71"/>
      <c r="BP74" s="71"/>
      <c r="BQ74" s="71"/>
      <c r="BR74" s="71"/>
      <c r="BS74" s="71"/>
      <c r="BT74" s="71"/>
      <c r="BU74" s="71"/>
      <c r="BV74" s="71"/>
      <c r="BW74" s="108"/>
      <c r="BX74" s="422"/>
      <c r="BY74" s="423"/>
      <c r="BZ74" s="423"/>
      <c r="CA74" s="423"/>
      <c r="CB74" s="423"/>
      <c r="CC74" s="159"/>
      <c r="CD74" s="159"/>
      <c r="CE74" s="159"/>
      <c r="CF74" s="159"/>
      <c r="CG74" s="159"/>
      <c r="CH74" s="159"/>
      <c r="CI74" s="159"/>
      <c r="CJ74" s="159"/>
      <c r="CK74" s="159"/>
      <c r="CL74" s="160"/>
      <c r="CM74" s="281"/>
      <c r="CN74" s="258"/>
      <c r="CO74" s="259"/>
      <c r="CP74" s="2"/>
      <c r="CQ74" s="7"/>
      <c r="CR74" s="7"/>
      <c r="CS74" s="7"/>
      <c r="CT74" s="9"/>
      <c r="CU74" s="9"/>
      <c r="CV74" s="9"/>
      <c r="CW74" s="9"/>
      <c r="CX74" s="9"/>
      <c r="CY74" s="17"/>
      <c r="CZ74" s="17"/>
      <c r="DA74" s="11"/>
      <c r="DB74" s="11"/>
      <c r="DC74" s="11"/>
      <c r="DD74" s="11"/>
      <c r="DE74" s="20"/>
      <c r="DF74" s="20"/>
      <c r="DG74" s="20"/>
      <c r="DH74" s="20"/>
    </row>
    <row r="75" spans="5:112" ht="8.1" customHeight="1" x14ac:dyDescent="0.15">
      <c r="E75" s="429"/>
      <c r="F75" s="430"/>
      <c r="G75" s="241"/>
      <c r="H75" s="242"/>
      <c r="I75" s="242"/>
      <c r="J75" s="242"/>
      <c r="K75" s="242"/>
      <c r="L75" s="243"/>
      <c r="M75" s="229" t="s">
        <v>169</v>
      </c>
      <c r="N75" s="229"/>
      <c r="O75" s="229"/>
      <c r="P75" s="229"/>
      <c r="Q75" s="229"/>
      <c r="R75" s="229"/>
      <c r="S75" s="229"/>
      <c r="T75" s="229"/>
      <c r="U75" s="229"/>
      <c r="V75" s="229"/>
      <c r="W75" s="229"/>
      <c r="X75" s="232" t="s">
        <v>8</v>
      </c>
      <c r="Y75" s="232"/>
      <c r="Z75" s="232"/>
      <c r="AA75" s="232"/>
      <c r="AB75" s="232"/>
      <c r="AC75" s="232"/>
      <c r="AD75" s="232"/>
      <c r="AE75" s="232"/>
      <c r="AF75" s="232"/>
      <c r="AG75" s="232"/>
      <c r="AH75" s="232"/>
      <c r="AI75" s="232"/>
      <c r="AJ75" s="232"/>
      <c r="AK75" s="232"/>
      <c r="AL75" s="232" t="s">
        <v>170</v>
      </c>
      <c r="AM75" s="232"/>
      <c r="AN75" s="232"/>
      <c r="AO75" s="232"/>
      <c r="AP75" s="232"/>
      <c r="AQ75" s="232"/>
      <c r="AR75" s="232"/>
      <c r="AS75" s="232"/>
      <c r="AT75" s="232"/>
      <c r="AU75" s="232"/>
      <c r="AV75" s="232"/>
      <c r="AW75" s="232"/>
      <c r="AX75" s="232"/>
      <c r="AY75" s="232"/>
      <c r="AZ75" s="232"/>
      <c r="BA75" s="232"/>
      <c r="BB75" s="232"/>
      <c r="BC75" s="232"/>
      <c r="BD75" s="232"/>
      <c r="BE75" s="232"/>
      <c r="BF75" s="232"/>
      <c r="BG75" s="232"/>
      <c r="BH75" s="232"/>
      <c r="BI75" s="301"/>
      <c r="BJ75" s="301"/>
      <c r="BK75" s="301"/>
      <c r="BL75" s="301"/>
      <c r="BM75" s="301"/>
      <c r="BN75" s="301"/>
      <c r="BO75" s="301"/>
      <c r="BP75" s="301"/>
      <c r="BQ75" s="301"/>
      <c r="BR75" s="301"/>
      <c r="BS75" s="301"/>
      <c r="BT75" s="301"/>
      <c r="BU75" s="301"/>
      <c r="BV75" s="301"/>
      <c r="BW75" s="301"/>
      <c r="BX75" s="271"/>
      <c r="BY75" s="272"/>
      <c r="BZ75" s="272"/>
      <c r="CA75" s="272"/>
      <c r="CB75" s="272"/>
      <c r="CC75" s="266" t="s">
        <v>29</v>
      </c>
      <c r="CD75" s="266"/>
      <c r="CE75" s="266"/>
      <c r="CF75" s="266"/>
      <c r="CG75" s="266"/>
      <c r="CH75" s="272"/>
      <c r="CI75" s="272"/>
      <c r="CJ75" s="272"/>
      <c r="CK75" s="272"/>
      <c r="CL75" s="282"/>
      <c r="CM75" s="245" t="s">
        <v>101</v>
      </c>
      <c r="CN75" s="245"/>
      <c r="CO75" s="246"/>
      <c r="CP75" s="2"/>
      <c r="CQ75" s="7"/>
      <c r="CR75" s="7"/>
      <c r="CS75" s="7"/>
      <c r="CT75" s="9"/>
      <c r="CU75" s="9"/>
      <c r="CV75" s="9"/>
      <c r="CW75" s="9"/>
      <c r="CX75" s="9"/>
      <c r="CY75" s="17"/>
      <c r="CZ75" s="17"/>
      <c r="DA75" s="17"/>
      <c r="DB75" s="17"/>
      <c r="DC75" s="17"/>
      <c r="DD75" s="17"/>
      <c r="DE75" s="20"/>
      <c r="DF75" s="20"/>
      <c r="DG75" s="20"/>
      <c r="DH75" s="20"/>
    </row>
    <row r="76" spans="5:112" ht="8.1" customHeight="1" x14ac:dyDescent="0.15">
      <c r="E76" s="429"/>
      <c r="F76" s="430"/>
      <c r="G76" s="241"/>
      <c r="H76" s="242"/>
      <c r="I76" s="242"/>
      <c r="J76" s="242"/>
      <c r="K76" s="242"/>
      <c r="L76" s="243"/>
      <c r="M76" s="230"/>
      <c r="N76" s="230"/>
      <c r="O76" s="230"/>
      <c r="P76" s="230"/>
      <c r="Q76" s="230"/>
      <c r="R76" s="230"/>
      <c r="S76" s="230"/>
      <c r="T76" s="230"/>
      <c r="U76" s="230"/>
      <c r="V76" s="230"/>
      <c r="W76" s="230"/>
      <c r="X76" s="233"/>
      <c r="Y76" s="233"/>
      <c r="Z76" s="233"/>
      <c r="AA76" s="233"/>
      <c r="AB76" s="233"/>
      <c r="AC76" s="233"/>
      <c r="AD76" s="233"/>
      <c r="AE76" s="233"/>
      <c r="AF76" s="233"/>
      <c r="AG76" s="233"/>
      <c r="AH76" s="233"/>
      <c r="AI76" s="233"/>
      <c r="AJ76" s="233"/>
      <c r="AK76" s="233"/>
      <c r="AL76" s="233"/>
      <c r="AM76" s="233"/>
      <c r="AN76" s="233"/>
      <c r="AO76" s="233"/>
      <c r="AP76" s="233"/>
      <c r="AQ76" s="233"/>
      <c r="AR76" s="233"/>
      <c r="AS76" s="233"/>
      <c r="AT76" s="233"/>
      <c r="AU76" s="233"/>
      <c r="AV76" s="233"/>
      <c r="AW76" s="233"/>
      <c r="AX76" s="233"/>
      <c r="AY76" s="233"/>
      <c r="AZ76" s="233"/>
      <c r="BA76" s="233"/>
      <c r="BB76" s="233"/>
      <c r="BC76" s="233"/>
      <c r="BD76" s="233"/>
      <c r="BE76" s="233"/>
      <c r="BF76" s="233"/>
      <c r="BG76" s="233"/>
      <c r="BH76" s="233"/>
      <c r="BI76" s="270"/>
      <c r="BJ76" s="270"/>
      <c r="BK76" s="270"/>
      <c r="BL76" s="270"/>
      <c r="BM76" s="270"/>
      <c r="BN76" s="270"/>
      <c r="BO76" s="270"/>
      <c r="BP76" s="270"/>
      <c r="BQ76" s="270"/>
      <c r="BR76" s="270"/>
      <c r="BS76" s="270"/>
      <c r="BT76" s="270"/>
      <c r="BU76" s="270"/>
      <c r="BV76" s="270"/>
      <c r="BW76" s="270"/>
      <c r="BX76" s="273"/>
      <c r="BY76" s="274"/>
      <c r="BZ76" s="274"/>
      <c r="CA76" s="274"/>
      <c r="CB76" s="274"/>
      <c r="CC76" s="300"/>
      <c r="CD76" s="300"/>
      <c r="CE76" s="300"/>
      <c r="CF76" s="300"/>
      <c r="CG76" s="300"/>
      <c r="CH76" s="274"/>
      <c r="CI76" s="274"/>
      <c r="CJ76" s="274"/>
      <c r="CK76" s="274"/>
      <c r="CL76" s="283"/>
      <c r="CM76" s="224"/>
      <c r="CN76" s="224"/>
      <c r="CO76" s="225"/>
      <c r="CP76" s="2"/>
      <c r="CQ76" s="7"/>
      <c r="CR76" s="7"/>
      <c r="CS76" s="7"/>
      <c r="CT76" s="9"/>
      <c r="CU76" s="9"/>
      <c r="CV76" s="9"/>
      <c r="CW76" s="9"/>
      <c r="CX76" s="9"/>
      <c r="CY76" s="17"/>
      <c r="CZ76" s="17"/>
      <c r="DA76" s="17"/>
      <c r="DB76" s="17"/>
      <c r="DC76" s="17"/>
      <c r="DD76" s="17"/>
      <c r="DE76" s="20"/>
      <c r="DF76" s="20"/>
      <c r="DG76" s="20"/>
      <c r="DH76" s="20"/>
    </row>
    <row r="77" spans="5:112" ht="8.1" customHeight="1" x14ac:dyDescent="0.15">
      <c r="E77" s="429"/>
      <c r="F77" s="430"/>
      <c r="G77" s="241"/>
      <c r="H77" s="242"/>
      <c r="I77" s="242"/>
      <c r="J77" s="242"/>
      <c r="K77" s="242"/>
      <c r="L77" s="243"/>
      <c r="M77" s="231"/>
      <c r="N77" s="231"/>
      <c r="O77" s="231"/>
      <c r="P77" s="231"/>
      <c r="Q77" s="231"/>
      <c r="R77" s="231"/>
      <c r="S77" s="231"/>
      <c r="T77" s="231"/>
      <c r="U77" s="231"/>
      <c r="V77" s="231"/>
      <c r="W77" s="231"/>
      <c r="X77" s="234"/>
      <c r="Y77" s="234"/>
      <c r="Z77" s="234"/>
      <c r="AA77" s="234"/>
      <c r="AB77" s="234"/>
      <c r="AC77" s="234"/>
      <c r="AD77" s="234"/>
      <c r="AE77" s="234"/>
      <c r="AF77" s="234"/>
      <c r="AG77" s="234"/>
      <c r="AH77" s="234"/>
      <c r="AI77" s="234"/>
      <c r="AJ77" s="234"/>
      <c r="AK77" s="234"/>
      <c r="AL77" s="234"/>
      <c r="AM77" s="234"/>
      <c r="AN77" s="234"/>
      <c r="AO77" s="234"/>
      <c r="AP77" s="234"/>
      <c r="AQ77" s="234"/>
      <c r="AR77" s="234"/>
      <c r="AS77" s="234"/>
      <c r="AT77" s="234"/>
      <c r="AU77" s="234"/>
      <c r="AV77" s="234"/>
      <c r="AW77" s="234"/>
      <c r="AX77" s="234"/>
      <c r="AY77" s="234"/>
      <c r="AZ77" s="234"/>
      <c r="BA77" s="234"/>
      <c r="BB77" s="234"/>
      <c r="BC77" s="234"/>
      <c r="BD77" s="234"/>
      <c r="BE77" s="234"/>
      <c r="BF77" s="234"/>
      <c r="BG77" s="234"/>
      <c r="BH77" s="234"/>
      <c r="BI77" s="302"/>
      <c r="BJ77" s="302"/>
      <c r="BK77" s="302"/>
      <c r="BL77" s="302"/>
      <c r="BM77" s="302"/>
      <c r="BN77" s="302"/>
      <c r="BO77" s="302"/>
      <c r="BP77" s="302"/>
      <c r="BQ77" s="302"/>
      <c r="BR77" s="302"/>
      <c r="BS77" s="302"/>
      <c r="BT77" s="302"/>
      <c r="BU77" s="302"/>
      <c r="BV77" s="302"/>
      <c r="BW77" s="302"/>
      <c r="BX77" s="286"/>
      <c r="BY77" s="284"/>
      <c r="BZ77" s="284"/>
      <c r="CA77" s="284"/>
      <c r="CB77" s="284"/>
      <c r="CC77" s="424"/>
      <c r="CD77" s="424"/>
      <c r="CE77" s="424"/>
      <c r="CF77" s="424"/>
      <c r="CG77" s="424"/>
      <c r="CH77" s="188"/>
      <c r="CI77" s="188"/>
      <c r="CJ77" s="188"/>
      <c r="CK77" s="188"/>
      <c r="CL77" s="189"/>
      <c r="CM77" s="258"/>
      <c r="CN77" s="258"/>
      <c r="CO77" s="259"/>
      <c r="CP77" s="2"/>
      <c r="CQ77" s="7"/>
      <c r="CR77" s="7"/>
      <c r="CS77" s="7"/>
      <c r="CT77" s="9"/>
      <c r="CU77" s="9"/>
      <c r="CV77" s="9"/>
      <c r="CW77" s="9"/>
      <c r="CX77" s="9"/>
      <c r="CY77" s="17"/>
      <c r="CZ77" s="17"/>
      <c r="DA77" s="14" t="s">
        <v>180</v>
      </c>
      <c r="DB77" s="14" t="s">
        <v>183</v>
      </c>
      <c r="DC77" s="14" t="s">
        <v>81</v>
      </c>
      <c r="DD77" s="14"/>
      <c r="DE77" s="17"/>
      <c r="DF77" s="17"/>
      <c r="DG77" s="17"/>
      <c r="DH77" s="17"/>
    </row>
    <row r="78" spans="5:112" ht="8.1" customHeight="1" x14ac:dyDescent="0.15">
      <c r="E78" s="429"/>
      <c r="F78" s="430"/>
      <c r="G78" s="241"/>
      <c r="H78" s="242"/>
      <c r="I78" s="242"/>
      <c r="J78" s="242"/>
      <c r="K78" s="242"/>
      <c r="L78" s="243"/>
      <c r="M78" s="425" t="s">
        <v>171</v>
      </c>
      <c r="N78" s="425"/>
      <c r="O78" s="425"/>
      <c r="P78" s="425"/>
      <c r="Q78" s="425"/>
      <c r="R78" s="425"/>
      <c r="S78" s="425"/>
      <c r="T78" s="425"/>
      <c r="U78" s="425"/>
      <c r="V78" s="425"/>
      <c r="W78" s="425"/>
      <c r="X78" s="232" t="s">
        <v>8</v>
      </c>
      <c r="Y78" s="232"/>
      <c r="Z78" s="232"/>
      <c r="AA78" s="232"/>
      <c r="AB78" s="232"/>
      <c r="AC78" s="232"/>
      <c r="AD78" s="232"/>
      <c r="AE78" s="232"/>
      <c r="AF78" s="232"/>
      <c r="AG78" s="232"/>
      <c r="AH78" s="232"/>
      <c r="AI78" s="232"/>
      <c r="AJ78" s="232"/>
      <c r="AK78" s="232"/>
      <c r="AL78" s="232" t="s">
        <v>212</v>
      </c>
      <c r="AM78" s="232"/>
      <c r="AN78" s="232"/>
      <c r="AO78" s="232"/>
      <c r="AP78" s="232"/>
      <c r="AQ78" s="232"/>
      <c r="AR78" s="232"/>
      <c r="AS78" s="232"/>
      <c r="AT78" s="232"/>
      <c r="AU78" s="232"/>
      <c r="AV78" s="232"/>
      <c r="AW78" s="232"/>
      <c r="AX78" s="232"/>
      <c r="AY78" s="232"/>
      <c r="AZ78" s="232"/>
      <c r="BA78" s="232"/>
      <c r="BB78" s="232"/>
      <c r="BC78" s="232"/>
      <c r="BD78" s="232"/>
      <c r="BE78" s="232"/>
      <c r="BF78" s="232"/>
      <c r="BG78" s="232"/>
      <c r="BH78" s="232"/>
      <c r="BI78" s="301"/>
      <c r="BJ78" s="301"/>
      <c r="BK78" s="301"/>
      <c r="BL78" s="301"/>
      <c r="BM78" s="301"/>
      <c r="BN78" s="301"/>
      <c r="BO78" s="301"/>
      <c r="BP78" s="301"/>
      <c r="BQ78" s="301"/>
      <c r="BR78" s="301"/>
      <c r="BS78" s="301"/>
      <c r="BT78" s="301"/>
      <c r="BU78" s="301"/>
      <c r="BV78" s="301"/>
      <c r="BW78" s="301"/>
      <c r="BX78" s="298"/>
      <c r="BY78" s="296"/>
      <c r="BZ78" s="296"/>
      <c r="CA78" s="296"/>
      <c r="CB78" s="296"/>
      <c r="CC78" s="266" t="s">
        <v>44</v>
      </c>
      <c r="CD78" s="266"/>
      <c r="CE78" s="266"/>
      <c r="CF78" s="266"/>
      <c r="CG78" s="266"/>
      <c r="CH78" s="272"/>
      <c r="CI78" s="272"/>
      <c r="CJ78" s="272"/>
      <c r="CK78" s="272"/>
      <c r="CL78" s="282"/>
      <c r="CM78" s="245" t="s">
        <v>101</v>
      </c>
      <c r="CN78" s="245"/>
      <c r="CO78" s="246"/>
      <c r="CP78" s="4"/>
      <c r="CQ78" s="7"/>
      <c r="CR78" s="7"/>
      <c r="CS78" s="7"/>
      <c r="CT78" s="9"/>
      <c r="CU78" s="9"/>
      <c r="CV78" s="9"/>
      <c r="CW78" s="9"/>
      <c r="CX78" s="9"/>
      <c r="CY78" s="17"/>
      <c r="CZ78" s="17"/>
      <c r="DA78" s="35" t="e">
        <f>VLOOKUP(AM5,DB29:DR43,6,FALSE)</f>
        <v>#N/A</v>
      </c>
      <c r="DB78" s="35">
        <f>BL72</f>
        <v>0</v>
      </c>
      <c r="DC78" s="35" t="e">
        <f>IF(DA78=DB78,"〇","×")</f>
        <v>#N/A</v>
      </c>
      <c r="DD78" s="14"/>
      <c r="DE78" s="17"/>
      <c r="DF78" s="17"/>
      <c r="DG78" s="17"/>
      <c r="DH78" s="17"/>
    </row>
    <row r="79" spans="5:112" ht="8.1" customHeight="1" x14ac:dyDescent="0.15">
      <c r="E79" s="429"/>
      <c r="F79" s="430"/>
      <c r="G79" s="241"/>
      <c r="H79" s="242"/>
      <c r="I79" s="242"/>
      <c r="J79" s="242"/>
      <c r="K79" s="242"/>
      <c r="L79" s="243"/>
      <c r="M79" s="230"/>
      <c r="N79" s="230"/>
      <c r="O79" s="230"/>
      <c r="P79" s="230"/>
      <c r="Q79" s="230"/>
      <c r="R79" s="230"/>
      <c r="S79" s="230"/>
      <c r="T79" s="230"/>
      <c r="U79" s="230"/>
      <c r="V79" s="230"/>
      <c r="W79" s="230"/>
      <c r="X79" s="233"/>
      <c r="Y79" s="233"/>
      <c r="Z79" s="233"/>
      <c r="AA79" s="233"/>
      <c r="AB79" s="233"/>
      <c r="AC79" s="233"/>
      <c r="AD79" s="233"/>
      <c r="AE79" s="233"/>
      <c r="AF79" s="233"/>
      <c r="AG79" s="233"/>
      <c r="AH79" s="233"/>
      <c r="AI79" s="233"/>
      <c r="AJ79" s="233"/>
      <c r="AK79" s="233"/>
      <c r="AL79" s="233"/>
      <c r="AM79" s="233"/>
      <c r="AN79" s="233"/>
      <c r="AO79" s="233"/>
      <c r="AP79" s="233"/>
      <c r="AQ79" s="233"/>
      <c r="AR79" s="233"/>
      <c r="AS79" s="233"/>
      <c r="AT79" s="233"/>
      <c r="AU79" s="233"/>
      <c r="AV79" s="233"/>
      <c r="AW79" s="233"/>
      <c r="AX79" s="233"/>
      <c r="AY79" s="233"/>
      <c r="AZ79" s="233"/>
      <c r="BA79" s="233"/>
      <c r="BB79" s="233"/>
      <c r="BC79" s="233"/>
      <c r="BD79" s="233"/>
      <c r="BE79" s="233"/>
      <c r="BF79" s="233"/>
      <c r="BG79" s="233"/>
      <c r="BH79" s="233"/>
      <c r="BI79" s="270"/>
      <c r="BJ79" s="270"/>
      <c r="BK79" s="270"/>
      <c r="BL79" s="270"/>
      <c r="BM79" s="270"/>
      <c r="BN79" s="270"/>
      <c r="BO79" s="270"/>
      <c r="BP79" s="270"/>
      <c r="BQ79" s="270"/>
      <c r="BR79" s="270"/>
      <c r="BS79" s="270"/>
      <c r="BT79" s="270"/>
      <c r="BU79" s="270"/>
      <c r="BV79" s="270"/>
      <c r="BW79" s="270"/>
      <c r="BX79" s="273"/>
      <c r="BY79" s="274"/>
      <c r="BZ79" s="274"/>
      <c r="CA79" s="274"/>
      <c r="CB79" s="274"/>
      <c r="CC79" s="300"/>
      <c r="CD79" s="300"/>
      <c r="CE79" s="300"/>
      <c r="CF79" s="300"/>
      <c r="CG79" s="300"/>
      <c r="CH79" s="274"/>
      <c r="CI79" s="274"/>
      <c r="CJ79" s="274"/>
      <c r="CK79" s="274"/>
      <c r="CL79" s="283"/>
      <c r="CM79" s="224"/>
      <c r="CN79" s="224"/>
      <c r="CO79" s="225"/>
      <c r="CP79" s="4"/>
      <c r="CQ79" s="4"/>
      <c r="CR79" s="2"/>
      <c r="CS79" s="9"/>
      <c r="CT79" s="9"/>
      <c r="CU79" s="17"/>
      <c r="CV79" s="17"/>
      <c r="CW79" s="17"/>
      <c r="CX79" s="17"/>
      <c r="CZ79" s="17"/>
      <c r="DA79" s="14"/>
      <c r="DB79" s="14"/>
      <c r="DC79" s="14"/>
      <c r="DD79" s="14"/>
      <c r="DE79" s="17"/>
      <c r="DF79" s="17"/>
      <c r="DG79" s="17"/>
      <c r="DH79" s="17"/>
    </row>
    <row r="80" spans="5:112" ht="8.1" customHeight="1" x14ac:dyDescent="0.15">
      <c r="E80" s="429"/>
      <c r="F80" s="430"/>
      <c r="G80" s="241"/>
      <c r="H80" s="242"/>
      <c r="I80" s="242"/>
      <c r="J80" s="242"/>
      <c r="K80" s="242"/>
      <c r="L80" s="243"/>
      <c r="M80" s="230"/>
      <c r="N80" s="230"/>
      <c r="O80" s="230"/>
      <c r="P80" s="230"/>
      <c r="Q80" s="230"/>
      <c r="R80" s="230"/>
      <c r="S80" s="230"/>
      <c r="T80" s="230"/>
      <c r="U80" s="230"/>
      <c r="V80" s="230"/>
      <c r="W80" s="230"/>
      <c r="X80" s="234"/>
      <c r="Y80" s="234"/>
      <c r="Z80" s="234"/>
      <c r="AA80" s="234"/>
      <c r="AB80" s="234"/>
      <c r="AC80" s="234"/>
      <c r="AD80" s="234"/>
      <c r="AE80" s="234"/>
      <c r="AF80" s="234"/>
      <c r="AG80" s="234"/>
      <c r="AH80" s="234"/>
      <c r="AI80" s="234"/>
      <c r="AJ80" s="234"/>
      <c r="AK80" s="234"/>
      <c r="AL80" s="234"/>
      <c r="AM80" s="234"/>
      <c r="AN80" s="234"/>
      <c r="AO80" s="234"/>
      <c r="AP80" s="234"/>
      <c r="AQ80" s="234"/>
      <c r="AR80" s="234"/>
      <c r="AS80" s="234"/>
      <c r="AT80" s="234"/>
      <c r="AU80" s="234"/>
      <c r="AV80" s="234"/>
      <c r="AW80" s="234"/>
      <c r="AX80" s="234"/>
      <c r="AY80" s="234"/>
      <c r="AZ80" s="234"/>
      <c r="BA80" s="234"/>
      <c r="BB80" s="234"/>
      <c r="BC80" s="234"/>
      <c r="BD80" s="234"/>
      <c r="BE80" s="234"/>
      <c r="BF80" s="234"/>
      <c r="BG80" s="234"/>
      <c r="BH80" s="234"/>
      <c r="BI80" s="302"/>
      <c r="BJ80" s="302"/>
      <c r="BK80" s="302"/>
      <c r="BL80" s="302"/>
      <c r="BM80" s="302"/>
      <c r="BN80" s="302"/>
      <c r="BO80" s="302"/>
      <c r="BP80" s="302"/>
      <c r="BQ80" s="302"/>
      <c r="BR80" s="302"/>
      <c r="BS80" s="302"/>
      <c r="BT80" s="302"/>
      <c r="BU80" s="302"/>
      <c r="BV80" s="302"/>
      <c r="BW80" s="302"/>
      <c r="BX80" s="199"/>
      <c r="BY80" s="188"/>
      <c r="BZ80" s="188"/>
      <c r="CA80" s="188"/>
      <c r="CB80" s="188"/>
      <c r="CC80" s="155"/>
      <c r="CD80" s="155"/>
      <c r="CE80" s="155"/>
      <c r="CF80" s="155"/>
      <c r="CG80" s="155"/>
      <c r="CH80" s="284"/>
      <c r="CI80" s="284"/>
      <c r="CJ80" s="284"/>
      <c r="CK80" s="284"/>
      <c r="CL80" s="285"/>
      <c r="CM80" s="258"/>
      <c r="CN80" s="258"/>
      <c r="CO80" s="259"/>
      <c r="CP80" s="4"/>
      <c r="CQ80" s="4"/>
      <c r="CR80" s="2"/>
      <c r="CS80" s="9"/>
      <c r="CT80" s="9"/>
      <c r="CU80" s="17"/>
      <c r="CV80" s="17"/>
      <c r="CW80" s="17"/>
      <c r="CX80" s="17"/>
      <c r="CZ80" s="17"/>
      <c r="DA80" s="11"/>
      <c r="DB80" s="11"/>
      <c r="DC80" s="11"/>
      <c r="DD80" s="11"/>
      <c r="DE80" s="20"/>
      <c r="DF80" s="20"/>
      <c r="DG80" s="20"/>
      <c r="DH80" s="20"/>
    </row>
    <row r="81" spans="5:112" ht="8.1" customHeight="1" x14ac:dyDescent="0.15">
      <c r="E81" s="429"/>
      <c r="F81" s="430"/>
      <c r="G81" s="241"/>
      <c r="H81" s="242"/>
      <c r="I81" s="242"/>
      <c r="J81" s="242"/>
      <c r="K81" s="242"/>
      <c r="L81" s="243"/>
      <c r="M81" s="230"/>
      <c r="N81" s="230"/>
      <c r="O81" s="230"/>
      <c r="P81" s="230"/>
      <c r="Q81" s="230"/>
      <c r="R81" s="230"/>
      <c r="S81" s="230"/>
      <c r="T81" s="230"/>
      <c r="U81" s="230"/>
      <c r="V81" s="230"/>
      <c r="W81" s="230"/>
      <c r="X81" s="425" t="s">
        <v>214</v>
      </c>
      <c r="Y81" s="425"/>
      <c r="Z81" s="425"/>
      <c r="AA81" s="425"/>
      <c r="AB81" s="425"/>
      <c r="AC81" s="425"/>
      <c r="AD81" s="425"/>
      <c r="AE81" s="425"/>
      <c r="AF81" s="425"/>
      <c r="AG81" s="425"/>
      <c r="AH81" s="425"/>
      <c r="AI81" s="425"/>
      <c r="AJ81" s="425"/>
      <c r="AK81" s="425"/>
      <c r="AL81" s="543" t="s">
        <v>213</v>
      </c>
      <c r="AM81" s="543"/>
      <c r="AN81" s="543"/>
      <c r="AO81" s="543"/>
      <c r="AP81" s="543"/>
      <c r="AQ81" s="543"/>
      <c r="AR81" s="543"/>
      <c r="AS81" s="543"/>
      <c r="AT81" s="543"/>
      <c r="AU81" s="543"/>
      <c r="AV81" s="543"/>
      <c r="AW81" s="543"/>
      <c r="AX81" s="543"/>
      <c r="AY81" s="543"/>
      <c r="AZ81" s="543"/>
      <c r="BA81" s="543"/>
      <c r="BB81" s="543"/>
      <c r="BC81" s="543"/>
      <c r="BD81" s="543"/>
      <c r="BE81" s="543"/>
      <c r="BF81" s="543"/>
      <c r="BG81" s="543"/>
      <c r="BH81" s="543"/>
      <c r="BI81" s="269"/>
      <c r="BJ81" s="269"/>
      <c r="BK81" s="269"/>
      <c r="BL81" s="269"/>
      <c r="BM81" s="269"/>
      <c r="BN81" s="269"/>
      <c r="BO81" s="269"/>
      <c r="BP81" s="269"/>
      <c r="BQ81" s="269"/>
      <c r="BR81" s="269"/>
      <c r="BS81" s="269"/>
      <c r="BT81" s="269"/>
      <c r="BU81" s="269"/>
      <c r="BV81" s="269"/>
      <c r="BW81" s="269"/>
      <c r="BX81" s="271"/>
      <c r="BY81" s="272"/>
      <c r="BZ81" s="272"/>
      <c r="CA81" s="272"/>
      <c r="CB81" s="272"/>
      <c r="CC81" s="266" t="s">
        <v>44</v>
      </c>
      <c r="CD81" s="267"/>
      <c r="CE81" s="267"/>
      <c r="CF81" s="267"/>
      <c r="CG81" s="267"/>
      <c r="CH81" s="296"/>
      <c r="CI81" s="296"/>
      <c r="CJ81" s="296"/>
      <c r="CK81" s="296"/>
      <c r="CL81" s="297"/>
      <c r="CM81" s="245" t="s">
        <v>101</v>
      </c>
      <c r="CN81" s="245"/>
      <c r="CO81" s="246"/>
      <c r="CP81" s="4"/>
      <c r="CQ81" s="4"/>
      <c r="CR81" s="2"/>
      <c r="CS81" s="9"/>
      <c r="CT81" s="9"/>
      <c r="CU81" s="17"/>
      <c r="CV81" s="17"/>
      <c r="CW81" s="17"/>
      <c r="CX81" s="17"/>
      <c r="CZ81" s="17"/>
      <c r="DA81" s="17"/>
      <c r="DB81" s="17"/>
      <c r="DC81" s="17"/>
      <c r="DD81" s="17"/>
      <c r="DE81" s="20"/>
      <c r="DF81" s="20"/>
      <c r="DG81" s="20"/>
      <c r="DH81" s="20"/>
    </row>
    <row r="82" spans="5:112" ht="8.1" customHeight="1" x14ac:dyDescent="0.15">
      <c r="E82" s="429"/>
      <c r="F82" s="430"/>
      <c r="G82" s="241"/>
      <c r="H82" s="242"/>
      <c r="I82" s="242"/>
      <c r="J82" s="242"/>
      <c r="K82" s="242"/>
      <c r="L82" s="243"/>
      <c r="M82" s="230"/>
      <c r="N82" s="230"/>
      <c r="O82" s="230"/>
      <c r="P82" s="230"/>
      <c r="Q82" s="230"/>
      <c r="R82" s="230"/>
      <c r="S82" s="230"/>
      <c r="T82" s="230"/>
      <c r="U82" s="230"/>
      <c r="V82" s="230"/>
      <c r="W82" s="230"/>
      <c r="X82" s="230"/>
      <c r="Y82" s="230"/>
      <c r="Z82" s="230"/>
      <c r="AA82" s="230"/>
      <c r="AB82" s="230"/>
      <c r="AC82" s="230"/>
      <c r="AD82" s="230"/>
      <c r="AE82" s="230"/>
      <c r="AF82" s="230"/>
      <c r="AG82" s="230"/>
      <c r="AH82" s="230"/>
      <c r="AI82" s="230"/>
      <c r="AJ82" s="230"/>
      <c r="AK82" s="230"/>
      <c r="AL82" s="233"/>
      <c r="AM82" s="233"/>
      <c r="AN82" s="233"/>
      <c r="AO82" s="233"/>
      <c r="AP82" s="233"/>
      <c r="AQ82" s="233"/>
      <c r="AR82" s="233"/>
      <c r="AS82" s="233"/>
      <c r="AT82" s="233"/>
      <c r="AU82" s="233"/>
      <c r="AV82" s="233"/>
      <c r="AW82" s="233"/>
      <c r="AX82" s="233"/>
      <c r="AY82" s="233"/>
      <c r="AZ82" s="233"/>
      <c r="BA82" s="233"/>
      <c r="BB82" s="233"/>
      <c r="BC82" s="233"/>
      <c r="BD82" s="233"/>
      <c r="BE82" s="233"/>
      <c r="BF82" s="233"/>
      <c r="BG82" s="233"/>
      <c r="BH82" s="233"/>
      <c r="BI82" s="270"/>
      <c r="BJ82" s="270"/>
      <c r="BK82" s="270"/>
      <c r="BL82" s="270"/>
      <c r="BM82" s="270"/>
      <c r="BN82" s="270"/>
      <c r="BO82" s="270"/>
      <c r="BP82" s="270"/>
      <c r="BQ82" s="270"/>
      <c r="BR82" s="270"/>
      <c r="BS82" s="270"/>
      <c r="BT82" s="270"/>
      <c r="BU82" s="270"/>
      <c r="BV82" s="270"/>
      <c r="BW82" s="270"/>
      <c r="BX82" s="273"/>
      <c r="BY82" s="274"/>
      <c r="BZ82" s="274"/>
      <c r="CA82" s="274"/>
      <c r="CB82" s="274"/>
      <c r="CC82" s="268"/>
      <c r="CD82" s="268"/>
      <c r="CE82" s="268"/>
      <c r="CF82" s="268"/>
      <c r="CG82" s="268"/>
      <c r="CH82" s="274"/>
      <c r="CI82" s="274"/>
      <c r="CJ82" s="274"/>
      <c r="CK82" s="274"/>
      <c r="CL82" s="283"/>
      <c r="CM82" s="224"/>
      <c r="CN82" s="224"/>
      <c r="CO82" s="225"/>
      <c r="CP82" s="4"/>
      <c r="CQ82" s="4"/>
      <c r="CR82" s="2"/>
      <c r="CS82" s="9"/>
      <c r="CT82" s="9"/>
      <c r="CU82" s="17"/>
      <c r="CV82" s="17"/>
      <c r="CW82" s="17"/>
      <c r="CX82" s="17"/>
      <c r="DA82" s="17"/>
      <c r="DB82" s="17"/>
      <c r="DC82" s="17"/>
      <c r="DD82" s="17"/>
      <c r="DE82" s="20"/>
      <c r="DF82" s="20"/>
      <c r="DG82" s="20"/>
      <c r="DH82" s="20"/>
    </row>
    <row r="83" spans="5:112" ht="8.1" customHeight="1" x14ac:dyDescent="0.15">
      <c r="E83" s="427"/>
      <c r="F83" s="428"/>
      <c r="G83" s="238"/>
      <c r="H83" s="239"/>
      <c r="I83" s="239"/>
      <c r="J83" s="239"/>
      <c r="K83" s="239"/>
      <c r="L83" s="240"/>
      <c r="M83" s="230"/>
      <c r="N83" s="230"/>
      <c r="O83" s="230"/>
      <c r="P83" s="230"/>
      <c r="Q83" s="230"/>
      <c r="R83" s="230"/>
      <c r="S83" s="230"/>
      <c r="T83" s="230"/>
      <c r="U83" s="230"/>
      <c r="V83" s="230"/>
      <c r="W83" s="230"/>
      <c r="X83" s="230"/>
      <c r="Y83" s="230"/>
      <c r="Z83" s="230"/>
      <c r="AA83" s="230"/>
      <c r="AB83" s="230"/>
      <c r="AC83" s="230"/>
      <c r="AD83" s="230"/>
      <c r="AE83" s="230"/>
      <c r="AF83" s="230"/>
      <c r="AG83" s="230"/>
      <c r="AH83" s="230"/>
      <c r="AI83" s="230"/>
      <c r="AJ83" s="230"/>
      <c r="AK83" s="230"/>
      <c r="AL83" s="233"/>
      <c r="AM83" s="233"/>
      <c r="AN83" s="233"/>
      <c r="AO83" s="233"/>
      <c r="AP83" s="233"/>
      <c r="AQ83" s="233"/>
      <c r="AR83" s="233"/>
      <c r="AS83" s="233"/>
      <c r="AT83" s="233"/>
      <c r="AU83" s="233"/>
      <c r="AV83" s="233"/>
      <c r="AW83" s="233"/>
      <c r="AX83" s="233"/>
      <c r="AY83" s="233"/>
      <c r="AZ83" s="233"/>
      <c r="BA83" s="233"/>
      <c r="BB83" s="233"/>
      <c r="BC83" s="233"/>
      <c r="BD83" s="233"/>
      <c r="BE83" s="233"/>
      <c r="BF83" s="233"/>
      <c r="BG83" s="233"/>
      <c r="BH83" s="233"/>
      <c r="BI83" s="270"/>
      <c r="BJ83" s="270"/>
      <c r="BK83" s="270"/>
      <c r="BL83" s="270"/>
      <c r="BM83" s="270"/>
      <c r="BN83" s="270"/>
      <c r="BO83" s="270"/>
      <c r="BP83" s="270"/>
      <c r="BQ83" s="270"/>
      <c r="BR83" s="270"/>
      <c r="BS83" s="270"/>
      <c r="BT83" s="270"/>
      <c r="BU83" s="270"/>
      <c r="BV83" s="270"/>
      <c r="BW83" s="270"/>
      <c r="BX83" s="273"/>
      <c r="BY83" s="274"/>
      <c r="BZ83" s="274"/>
      <c r="CA83" s="274"/>
      <c r="CB83" s="274"/>
      <c r="CC83" s="268"/>
      <c r="CD83" s="268"/>
      <c r="CE83" s="268"/>
      <c r="CF83" s="268"/>
      <c r="CG83" s="268"/>
      <c r="CH83" s="274"/>
      <c r="CI83" s="274"/>
      <c r="CJ83" s="274"/>
      <c r="CK83" s="274"/>
      <c r="CL83" s="283"/>
      <c r="CM83" s="258"/>
      <c r="CN83" s="258"/>
      <c r="CO83" s="259"/>
      <c r="CP83" s="4"/>
      <c r="CQ83" s="4"/>
      <c r="CR83" s="2"/>
      <c r="CS83" s="9"/>
      <c r="CT83" s="9"/>
      <c r="CU83" s="17"/>
      <c r="CV83" s="17"/>
      <c r="CW83" s="17"/>
      <c r="CX83" s="17"/>
      <c r="DA83" s="17"/>
      <c r="DB83" s="17"/>
      <c r="DC83" s="17"/>
      <c r="DD83" s="17"/>
      <c r="DE83" s="20"/>
      <c r="DF83" s="20"/>
      <c r="DG83" s="20"/>
      <c r="DH83" s="20"/>
    </row>
    <row r="84" spans="5:112" ht="8.1" customHeight="1" x14ac:dyDescent="0.15">
      <c r="E84" s="406" t="s">
        <v>138</v>
      </c>
      <c r="F84" s="426"/>
      <c r="G84" s="235" t="s">
        <v>215</v>
      </c>
      <c r="H84" s="236"/>
      <c r="I84" s="236"/>
      <c r="J84" s="236"/>
      <c r="K84" s="236"/>
      <c r="L84" s="237"/>
      <c r="M84" s="375" t="s">
        <v>32</v>
      </c>
      <c r="N84" s="376"/>
      <c r="O84" s="376"/>
      <c r="P84" s="376"/>
      <c r="Q84" s="376"/>
      <c r="R84" s="376"/>
      <c r="S84" s="376"/>
      <c r="T84" s="376"/>
      <c r="U84" s="376"/>
      <c r="V84" s="376"/>
      <c r="W84" s="377"/>
      <c r="X84" s="220" t="s">
        <v>85</v>
      </c>
      <c r="Y84" s="221"/>
      <c r="Z84" s="221"/>
      <c r="AA84" s="221"/>
      <c r="AB84" s="221"/>
      <c r="AC84" s="221"/>
      <c r="AD84" s="221"/>
      <c r="AE84" s="221"/>
      <c r="AF84" s="221"/>
      <c r="AG84" s="221"/>
      <c r="AH84" s="221"/>
      <c r="AI84" s="221"/>
      <c r="AJ84" s="221"/>
      <c r="AK84" s="222"/>
      <c r="AL84" s="290" t="s">
        <v>106</v>
      </c>
      <c r="AM84" s="291"/>
      <c r="AN84" s="291"/>
      <c r="AO84" s="291"/>
      <c r="AP84" s="291"/>
      <c r="AQ84" s="291"/>
      <c r="AR84" s="291"/>
      <c r="AS84" s="291"/>
      <c r="AT84" s="291"/>
      <c r="AU84" s="291"/>
      <c r="AV84" s="291"/>
      <c r="AW84" s="291"/>
      <c r="AX84" s="291"/>
      <c r="AY84" s="291"/>
      <c r="AZ84" s="291"/>
      <c r="BA84" s="291"/>
      <c r="BB84" s="291"/>
      <c r="BC84" s="291"/>
      <c r="BD84" s="291"/>
      <c r="BE84" s="291"/>
      <c r="BF84" s="291"/>
      <c r="BG84" s="291"/>
      <c r="BH84" s="292"/>
      <c r="BI84" s="109"/>
      <c r="BJ84" s="110"/>
      <c r="BK84" s="110"/>
      <c r="BL84" s="110"/>
      <c r="BM84" s="110"/>
      <c r="BN84" s="110"/>
      <c r="BO84" s="110"/>
      <c r="BP84" s="110"/>
      <c r="BQ84" s="110"/>
      <c r="BR84" s="110"/>
      <c r="BS84" s="110"/>
      <c r="BT84" s="110"/>
      <c r="BU84" s="110"/>
      <c r="BV84" s="110"/>
      <c r="BW84" s="111"/>
      <c r="BX84" s="198" t="str">
        <f>IF(OR(BJ87="",BJ87="B型式"),"",IF(AM87=BJ87,"○",""))</f>
        <v/>
      </c>
      <c r="BY84" s="192"/>
      <c r="BZ84" s="192"/>
      <c r="CA84" s="192"/>
      <c r="CB84" s="192"/>
      <c r="CC84" s="192" t="s">
        <v>29</v>
      </c>
      <c r="CD84" s="192"/>
      <c r="CE84" s="192"/>
      <c r="CF84" s="192"/>
      <c r="CG84" s="192"/>
      <c r="CH84" s="192" t="str">
        <f>IF(OR(BJ87="",BJ87="B型式"),"",IF(NOT(AM87=BJ87),"○",""))</f>
        <v/>
      </c>
      <c r="CI84" s="192"/>
      <c r="CJ84" s="192"/>
      <c r="CK84" s="192"/>
      <c r="CL84" s="195"/>
      <c r="CM84" s="245" t="s">
        <v>114</v>
      </c>
      <c r="CN84" s="245"/>
      <c r="CO84" s="246"/>
      <c r="CP84" s="2"/>
      <c r="CQ84" s="2"/>
      <c r="CR84" s="4"/>
      <c r="CS84" s="9"/>
      <c r="CT84" s="9"/>
      <c r="CU84" s="17"/>
      <c r="CV84" s="17"/>
      <c r="CW84" s="17"/>
      <c r="CX84" s="17"/>
      <c r="DA84" s="17"/>
      <c r="DB84" s="17"/>
      <c r="DC84" s="17"/>
      <c r="DD84" s="17"/>
      <c r="DE84" s="20"/>
      <c r="DF84" s="20"/>
      <c r="DG84" s="20"/>
      <c r="DH84" s="20"/>
    </row>
    <row r="85" spans="5:112" ht="8.1" customHeight="1" x14ac:dyDescent="0.15">
      <c r="E85" s="429"/>
      <c r="F85" s="430"/>
      <c r="G85" s="241"/>
      <c r="H85" s="242"/>
      <c r="I85" s="242"/>
      <c r="J85" s="242"/>
      <c r="K85" s="242"/>
      <c r="L85" s="243"/>
      <c r="M85" s="375"/>
      <c r="N85" s="376"/>
      <c r="O85" s="376"/>
      <c r="P85" s="376"/>
      <c r="Q85" s="376"/>
      <c r="R85" s="376"/>
      <c r="S85" s="376"/>
      <c r="T85" s="376"/>
      <c r="U85" s="376"/>
      <c r="V85" s="376"/>
      <c r="W85" s="377"/>
      <c r="X85" s="223"/>
      <c r="Y85" s="224"/>
      <c r="Z85" s="224"/>
      <c r="AA85" s="224"/>
      <c r="AB85" s="224"/>
      <c r="AC85" s="224"/>
      <c r="AD85" s="224"/>
      <c r="AE85" s="224"/>
      <c r="AF85" s="224"/>
      <c r="AG85" s="224"/>
      <c r="AH85" s="224"/>
      <c r="AI85" s="224"/>
      <c r="AJ85" s="224"/>
      <c r="AK85" s="225"/>
      <c r="AL85" s="293"/>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5"/>
      <c r="BI85" s="112"/>
      <c r="BJ85" s="187" t="s">
        <v>113</v>
      </c>
      <c r="BK85" s="187"/>
      <c r="BL85" s="187"/>
      <c r="BM85" s="187"/>
      <c r="BN85" s="52"/>
      <c r="BO85" s="52"/>
      <c r="BP85" s="52"/>
      <c r="BQ85" s="52"/>
      <c r="BR85" s="52"/>
      <c r="BS85" s="52"/>
      <c r="BT85" s="52"/>
      <c r="BU85" s="52"/>
      <c r="BV85" s="52"/>
      <c r="BW85" s="113"/>
      <c r="BX85" s="181"/>
      <c r="BY85" s="157"/>
      <c r="BZ85" s="157"/>
      <c r="CA85" s="157"/>
      <c r="CB85" s="157"/>
      <c r="CC85" s="157"/>
      <c r="CD85" s="157"/>
      <c r="CE85" s="157"/>
      <c r="CF85" s="157"/>
      <c r="CG85" s="157"/>
      <c r="CH85" s="157"/>
      <c r="CI85" s="157"/>
      <c r="CJ85" s="157"/>
      <c r="CK85" s="157"/>
      <c r="CL85" s="158"/>
      <c r="CM85" s="224"/>
      <c r="CN85" s="224"/>
      <c r="CO85" s="225"/>
      <c r="CP85" s="2"/>
      <c r="CQ85" s="2"/>
      <c r="CR85" s="4"/>
      <c r="CS85" s="17"/>
      <c r="CT85" s="17"/>
      <c r="CU85" s="9"/>
      <c r="CV85" s="9"/>
      <c r="CW85" s="9"/>
      <c r="CX85" s="9"/>
      <c r="DA85" s="17"/>
      <c r="DB85" s="17"/>
      <c r="DC85" s="17"/>
      <c r="DD85" s="17"/>
      <c r="DE85" s="17"/>
      <c r="DF85" s="17"/>
      <c r="DG85" s="17"/>
      <c r="DH85" s="17"/>
    </row>
    <row r="86" spans="5:112" ht="8.1" customHeight="1" x14ac:dyDescent="0.15">
      <c r="E86" s="429"/>
      <c r="F86" s="430"/>
      <c r="G86" s="241"/>
      <c r="H86" s="242"/>
      <c r="I86" s="242"/>
      <c r="J86" s="242"/>
      <c r="K86" s="242"/>
      <c r="L86" s="243"/>
      <c r="M86" s="375"/>
      <c r="N86" s="376"/>
      <c r="O86" s="376"/>
      <c r="P86" s="376"/>
      <c r="Q86" s="376"/>
      <c r="R86" s="376"/>
      <c r="S86" s="376"/>
      <c r="T86" s="376"/>
      <c r="U86" s="376"/>
      <c r="V86" s="376"/>
      <c r="W86" s="377"/>
      <c r="X86" s="223"/>
      <c r="Y86" s="224"/>
      <c r="Z86" s="224"/>
      <c r="AA86" s="224"/>
      <c r="AB86" s="224"/>
      <c r="AC86" s="224"/>
      <c r="AD86" s="224"/>
      <c r="AE86" s="224"/>
      <c r="AF86" s="224"/>
      <c r="AG86" s="224"/>
      <c r="AH86" s="224"/>
      <c r="AI86" s="224"/>
      <c r="AJ86" s="224"/>
      <c r="AK86" s="225"/>
      <c r="AL86" s="293"/>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5"/>
      <c r="BI86" s="112"/>
      <c r="BJ86" s="187"/>
      <c r="BK86" s="187"/>
      <c r="BL86" s="187"/>
      <c r="BM86" s="187"/>
      <c r="BN86" s="52"/>
      <c r="BO86" s="52"/>
      <c r="BP86" s="52"/>
      <c r="BQ86" s="52"/>
      <c r="BR86" s="52"/>
      <c r="BS86" s="52"/>
      <c r="BT86" s="52"/>
      <c r="BU86" s="52"/>
      <c r="BV86" s="52"/>
      <c r="BW86" s="113"/>
      <c r="BX86" s="181"/>
      <c r="BY86" s="157"/>
      <c r="BZ86" s="157"/>
      <c r="CA86" s="157"/>
      <c r="CB86" s="157"/>
      <c r="CC86" s="157"/>
      <c r="CD86" s="157"/>
      <c r="CE86" s="157"/>
      <c r="CF86" s="157"/>
      <c r="CG86" s="157"/>
      <c r="CH86" s="157"/>
      <c r="CI86" s="157"/>
      <c r="CJ86" s="157"/>
      <c r="CK86" s="157"/>
      <c r="CL86" s="158"/>
      <c r="CM86" s="224"/>
      <c r="CN86" s="224"/>
      <c r="CO86" s="225"/>
      <c r="CP86" s="2"/>
      <c r="CQ86" s="2"/>
      <c r="CR86" s="4"/>
      <c r="CS86" s="17"/>
      <c r="CT86" s="17"/>
      <c r="CU86" s="9"/>
      <c r="CV86" s="9"/>
      <c r="CW86" s="9"/>
      <c r="CX86" s="9"/>
      <c r="DA86" s="17"/>
      <c r="DB86" s="17"/>
      <c r="DC86" s="17"/>
      <c r="DD86" s="17"/>
      <c r="DE86" s="17"/>
      <c r="DF86" s="17"/>
      <c r="DG86" s="17"/>
      <c r="DH86" s="17"/>
    </row>
    <row r="87" spans="5:112" ht="8.1" customHeight="1" x14ac:dyDescent="0.15">
      <c r="E87" s="429"/>
      <c r="F87" s="430"/>
      <c r="G87" s="241"/>
      <c r="H87" s="242"/>
      <c r="I87" s="242"/>
      <c r="J87" s="242"/>
      <c r="K87" s="242"/>
      <c r="L87" s="243"/>
      <c r="M87" s="375"/>
      <c r="N87" s="376"/>
      <c r="O87" s="376"/>
      <c r="P87" s="376"/>
      <c r="Q87" s="376"/>
      <c r="R87" s="376"/>
      <c r="S87" s="376"/>
      <c r="T87" s="376"/>
      <c r="U87" s="376"/>
      <c r="V87" s="376"/>
      <c r="W87" s="377"/>
      <c r="X87" s="223"/>
      <c r="Y87" s="224"/>
      <c r="Z87" s="224"/>
      <c r="AA87" s="224"/>
      <c r="AB87" s="224"/>
      <c r="AC87" s="224"/>
      <c r="AD87" s="224"/>
      <c r="AE87" s="224"/>
      <c r="AF87" s="224"/>
      <c r="AG87" s="224"/>
      <c r="AH87" s="224"/>
      <c r="AI87" s="224"/>
      <c r="AJ87" s="224"/>
      <c r="AK87" s="225"/>
      <c r="AL87" s="114"/>
      <c r="AM87" s="373" t="str">
        <f>IF(OR(AM5="認定番号",AM5=""),"?",VLOOKUP(AM5,DC30:DR43,11,FALSE))</f>
        <v>?</v>
      </c>
      <c r="AN87" s="373"/>
      <c r="AO87" s="373"/>
      <c r="AP87" s="373"/>
      <c r="AQ87" s="373"/>
      <c r="AR87" s="373"/>
      <c r="AS87" s="373"/>
      <c r="AT87" s="373"/>
      <c r="AU87" s="373"/>
      <c r="AV87" s="373"/>
      <c r="AW87" s="373"/>
      <c r="AX87" s="373"/>
      <c r="AY87" s="373"/>
      <c r="AZ87" s="373"/>
      <c r="BA87" s="373"/>
      <c r="BB87" s="373"/>
      <c r="BC87" s="373"/>
      <c r="BD87" s="373"/>
      <c r="BE87" s="373"/>
      <c r="BF87" s="373"/>
      <c r="BG87" s="373"/>
      <c r="BH87" s="115"/>
      <c r="BI87" s="112"/>
      <c r="BJ87" s="179"/>
      <c r="BK87" s="179"/>
      <c r="BL87" s="179"/>
      <c r="BM87" s="179"/>
      <c r="BN87" s="179"/>
      <c r="BO87" s="179"/>
      <c r="BP87" s="179"/>
      <c r="BQ87" s="179"/>
      <c r="BR87" s="179"/>
      <c r="BS87" s="179"/>
      <c r="BT87" s="179"/>
      <c r="BU87" s="179"/>
      <c r="BV87" s="179"/>
      <c r="BW87" s="113"/>
      <c r="BX87" s="181"/>
      <c r="BY87" s="157"/>
      <c r="BZ87" s="157"/>
      <c r="CA87" s="157"/>
      <c r="CB87" s="157"/>
      <c r="CC87" s="157"/>
      <c r="CD87" s="157"/>
      <c r="CE87" s="157"/>
      <c r="CF87" s="157"/>
      <c r="CG87" s="157"/>
      <c r="CH87" s="157"/>
      <c r="CI87" s="157"/>
      <c r="CJ87" s="157"/>
      <c r="CK87" s="157"/>
      <c r="CL87" s="158"/>
      <c r="CM87" s="224"/>
      <c r="CN87" s="224"/>
      <c r="CO87" s="225"/>
      <c r="CP87" s="2"/>
      <c r="CQ87" s="2"/>
      <c r="CR87" s="4"/>
      <c r="CS87" s="17"/>
      <c r="CT87" s="17"/>
      <c r="CU87" s="9"/>
      <c r="CV87" s="9"/>
      <c r="CW87" s="9"/>
      <c r="CX87" s="9"/>
    </row>
    <row r="88" spans="5:112" ht="8.1" customHeight="1" x14ac:dyDescent="0.15">
      <c r="E88" s="429"/>
      <c r="F88" s="430"/>
      <c r="G88" s="241"/>
      <c r="H88" s="242"/>
      <c r="I88" s="242"/>
      <c r="J88" s="242"/>
      <c r="K88" s="242"/>
      <c r="L88" s="243"/>
      <c r="M88" s="375"/>
      <c r="N88" s="376"/>
      <c r="O88" s="376"/>
      <c r="P88" s="376"/>
      <c r="Q88" s="376"/>
      <c r="R88" s="376"/>
      <c r="S88" s="376"/>
      <c r="T88" s="376"/>
      <c r="U88" s="376"/>
      <c r="V88" s="376"/>
      <c r="W88" s="377"/>
      <c r="X88" s="223"/>
      <c r="Y88" s="224"/>
      <c r="Z88" s="224"/>
      <c r="AA88" s="224"/>
      <c r="AB88" s="224"/>
      <c r="AC88" s="224"/>
      <c r="AD88" s="224"/>
      <c r="AE88" s="224"/>
      <c r="AF88" s="224"/>
      <c r="AG88" s="224"/>
      <c r="AH88" s="224"/>
      <c r="AI88" s="224"/>
      <c r="AJ88" s="224"/>
      <c r="AK88" s="225"/>
      <c r="AL88" s="114"/>
      <c r="AM88" s="374"/>
      <c r="AN88" s="374"/>
      <c r="AO88" s="374"/>
      <c r="AP88" s="374"/>
      <c r="AQ88" s="374"/>
      <c r="AR88" s="374"/>
      <c r="AS88" s="374"/>
      <c r="AT88" s="374"/>
      <c r="AU88" s="374"/>
      <c r="AV88" s="374"/>
      <c r="AW88" s="374"/>
      <c r="AX88" s="374"/>
      <c r="AY88" s="374"/>
      <c r="AZ88" s="374"/>
      <c r="BA88" s="374"/>
      <c r="BB88" s="374"/>
      <c r="BC88" s="374"/>
      <c r="BD88" s="374"/>
      <c r="BE88" s="374"/>
      <c r="BF88" s="374"/>
      <c r="BG88" s="374"/>
      <c r="BH88" s="115"/>
      <c r="BI88" s="112"/>
      <c r="BJ88" s="180"/>
      <c r="BK88" s="180"/>
      <c r="BL88" s="180"/>
      <c r="BM88" s="180"/>
      <c r="BN88" s="180"/>
      <c r="BO88" s="180"/>
      <c r="BP88" s="180"/>
      <c r="BQ88" s="180"/>
      <c r="BR88" s="180"/>
      <c r="BS88" s="180"/>
      <c r="BT88" s="180"/>
      <c r="BU88" s="180"/>
      <c r="BV88" s="180"/>
      <c r="BW88" s="113"/>
      <c r="BX88" s="181"/>
      <c r="BY88" s="157"/>
      <c r="BZ88" s="157"/>
      <c r="CA88" s="157"/>
      <c r="CB88" s="157"/>
      <c r="CC88" s="157"/>
      <c r="CD88" s="157"/>
      <c r="CE88" s="157"/>
      <c r="CF88" s="157"/>
      <c r="CG88" s="157"/>
      <c r="CH88" s="157"/>
      <c r="CI88" s="157"/>
      <c r="CJ88" s="157"/>
      <c r="CK88" s="157"/>
      <c r="CL88" s="158"/>
      <c r="CM88" s="224"/>
      <c r="CN88" s="224"/>
      <c r="CO88" s="225"/>
      <c r="CP88" s="4"/>
      <c r="CQ88" s="2"/>
      <c r="CR88" s="2"/>
      <c r="CS88" s="9"/>
      <c r="CT88" s="9"/>
      <c r="CU88" s="17"/>
      <c r="CV88" s="17"/>
      <c r="CW88" s="17"/>
      <c r="CX88" s="17"/>
    </row>
    <row r="89" spans="5:112" ht="8.1" customHeight="1" x14ac:dyDescent="0.15">
      <c r="E89" s="429"/>
      <c r="F89" s="430"/>
      <c r="G89" s="241"/>
      <c r="H89" s="242"/>
      <c r="I89" s="242"/>
      <c r="J89" s="242"/>
      <c r="K89" s="242"/>
      <c r="L89" s="243"/>
      <c r="M89" s="375"/>
      <c r="N89" s="376"/>
      <c r="O89" s="376"/>
      <c r="P89" s="376"/>
      <c r="Q89" s="376"/>
      <c r="R89" s="376"/>
      <c r="S89" s="376"/>
      <c r="T89" s="376"/>
      <c r="U89" s="376"/>
      <c r="V89" s="376"/>
      <c r="W89" s="377"/>
      <c r="X89" s="223"/>
      <c r="Y89" s="224"/>
      <c r="Z89" s="224"/>
      <c r="AA89" s="224"/>
      <c r="AB89" s="224"/>
      <c r="AC89" s="224"/>
      <c r="AD89" s="224"/>
      <c r="AE89" s="224"/>
      <c r="AF89" s="224"/>
      <c r="AG89" s="224"/>
      <c r="AH89" s="224"/>
      <c r="AI89" s="224"/>
      <c r="AJ89" s="224"/>
      <c r="AK89" s="225"/>
      <c r="AL89" s="114"/>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5"/>
      <c r="BI89" s="112"/>
      <c r="BJ89" s="117"/>
      <c r="BK89" s="117"/>
      <c r="BL89" s="117"/>
      <c r="BM89" s="117"/>
      <c r="BN89" s="117"/>
      <c r="BO89" s="117"/>
      <c r="BP89" s="117"/>
      <c r="BQ89" s="117"/>
      <c r="BR89" s="117"/>
      <c r="BS89" s="117"/>
      <c r="BT89" s="117"/>
      <c r="BU89" s="117"/>
      <c r="BV89" s="117"/>
      <c r="BW89" s="113"/>
      <c r="BX89" s="181"/>
      <c r="BY89" s="157"/>
      <c r="BZ89" s="157"/>
      <c r="CA89" s="157"/>
      <c r="CB89" s="157"/>
      <c r="CC89" s="157"/>
      <c r="CD89" s="157"/>
      <c r="CE89" s="157"/>
      <c r="CF89" s="157"/>
      <c r="CG89" s="157"/>
      <c r="CH89" s="157"/>
      <c r="CI89" s="157"/>
      <c r="CJ89" s="157"/>
      <c r="CK89" s="157"/>
      <c r="CL89" s="158"/>
      <c r="CM89" s="258"/>
      <c r="CN89" s="258"/>
      <c r="CO89" s="259"/>
      <c r="CP89" s="4"/>
      <c r="CQ89" s="4"/>
      <c r="CR89" s="2"/>
      <c r="CS89" s="9"/>
      <c r="CT89" s="9"/>
      <c r="CU89" s="17"/>
      <c r="CV89" s="17"/>
      <c r="CW89" s="17"/>
      <c r="CX89" s="17"/>
      <c r="DA89" s="17"/>
      <c r="DB89" s="17"/>
      <c r="DC89" s="20"/>
      <c r="DD89" s="17"/>
      <c r="DE89" s="17"/>
      <c r="DF89" s="17"/>
      <c r="DG89" s="17"/>
      <c r="DH89" s="17"/>
    </row>
    <row r="90" spans="5:112" ht="8.1" customHeight="1" x14ac:dyDescent="0.15">
      <c r="E90" s="429"/>
      <c r="F90" s="430"/>
      <c r="G90" s="241"/>
      <c r="H90" s="242"/>
      <c r="I90" s="242"/>
      <c r="J90" s="242"/>
      <c r="K90" s="242"/>
      <c r="L90" s="243"/>
      <c r="M90" s="497" t="s">
        <v>12</v>
      </c>
      <c r="N90" s="436"/>
      <c r="O90" s="436"/>
      <c r="P90" s="436"/>
      <c r="Q90" s="436"/>
      <c r="R90" s="436"/>
      <c r="S90" s="436"/>
      <c r="T90" s="436"/>
      <c r="U90" s="436"/>
      <c r="V90" s="436"/>
      <c r="W90" s="550"/>
      <c r="X90" s="523" t="s">
        <v>218</v>
      </c>
      <c r="Y90" s="435"/>
      <c r="Z90" s="435"/>
      <c r="AA90" s="435"/>
      <c r="AB90" s="435"/>
      <c r="AC90" s="435"/>
      <c r="AD90" s="435"/>
      <c r="AE90" s="435"/>
      <c r="AF90" s="435"/>
      <c r="AG90" s="435"/>
      <c r="AH90" s="435"/>
      <c r="AI90" s="435"/>
      <c r="AJ90" s="435"/>
      <c r="AK90" s="435"/>
      <c r="AL90" s="515" t="s">
        <v>187</v>
      </c>
      <c r="AM90" s="435"/>
      <c r="AN90" s="435"/>
      <c r="AO90" s="435"/>
      <c r="AP90" s="435"/>
      <c r="AQ90" s="435"/>
      <c r="AR90" s="435"/>
      <c r="AS90" s="435"/>
      <c r="AT90" s="435"/>
      <c r="AU90" s="435"/>
      <c r="AV90" s="435"/>
      <c r="AW90" s="435"/>
      <c r="AX90" s="435"/>
      <c r="AY90" s="435"/>
      <c r="AZ90" s="435"/>
      <c r="BA90" s="435"/>
      <c r="BB90" s="435"/>
      <c r="BC90" s="435"/>
      <c r="BD90" s="435"/>
      <c r="BE90" s="435"/>
      <c r="BF90" s="435"/>
      <c r="BG90" s="435"/>
      <c r="BH90" s="435"/>
      <c r="BI90" s="497" t="s">
        <v>86</v>
      </c>
      <c r="BJ90" s="436"/>
      <c r="BK90" s="436"/>
      <c r="BL90" s="436"/>
      <c r="BM90" s="436"/>
      <c r="BN90" s="436"/>
      <c r="BO90" s="506"/>
      <c r="BP90" s="506"/>
      <c r="BQ90" s="506"/>
      <c r="BR90" s="506"/>
      <c r="BS90" s="506"/>
      <c r="BT90" s="118"/>
      <c r="BU90" s="118"/>
      <c r="BV90" s="118"/>
      <c r="BW90" s="119"/>
      <c r="BX90" s="507" t="str">
        <f>IF(OR(DB60="",DC60=""),"",IF(AND(DB60="〇",DC60="〇"),"〇",""))</f>
        <v/>
      </c>
      <c r="BY90" s="508"/>
      <c r="BZ90" s="508"/>
      <c r="CA90" s="508"/>
      <c r="CB90" s="508"/>
      <c r="CC90" s="192" t="s">
        <v>29</v>
      </c>
      <c r="CD90" s="192"/>
      <c r="CE90" s="192"/>
      <c r="CF90" s="192"/>
      <c r="CG90" s="192"/>
      <c r="CH90" s="192" t="str">
        <f>IF(OR(DB60="",DC60=""),"",IF(OR(DB60="×",DC60="×"),"○",""))</f>
        <v/>
      </c>
      <c r="CI90" s="192"/>
      <c r="CJ90" s="192"/>
      <c r="CK90" s="192"/>
      <c r="CL90" s="195"/>
      <c r="CM90" s="245" t="s">
        <v>97</v>
      </c>
      <c r="CN90" s="245"/>
      <c r="CO90" s="246"/>
      <c r="CP90" s="4"/>
      <c r="CQ90" s="4"/>
      <c r="CR90" s="2"/>
      <c r="CS90" s="9"/>
      <c r="CT90" s="9"/>
      <c r="CU90" s="17"/>
      <c r="CV90" s="17"/>
      <c r="CW90" s="17"/>
      <c r="CX90" s="17"/>
      <c r="DA90" s="17"/>
      <c r="DB90" s="17"/>
      <c r="DC90" s="17"/>
      <c r="DD90" s="17"/>
      <c r="DE90" s="17"/>
      <c r="DF90" s="17"/>
      <c r="DG90" s="17"/>
      <c r="DH90" s="17"/>
    </row>
    <row r="91" spans="5:112" ht="8.1" customHeight="1" x14ac:dyDescent="0.15">
      <c r="E91" s="429"/>
      <c r="F91" s="430"/>
      <c r="G91" s="241"/>
      <c r="H91" s="242"/>
      <c r="I91" s="242"/>
      <c r="J91" s="242"/>
      <c r="K91" s="242"/>
      <c r="L91" s="243"/>
      <c r="M91" s="481"/>
      <c r="N91" s="437"/>
      <c r="O91" s="437"/>
      <c r="P91" s="437"/>
      <c r="Q91" s="437"/>
      <c r="R91" s="437"/>
      <c r="S91" s="437"/>
      <c r="T91" s="437"/>
      <c r="U91" s="437"/>
      <c r="V91" s="437"/>
      <c r="W91" s="551"/>
      <c r="X91" s="412"/>
      <c r="Y91" s="264"/>
      <c r="Z91" s="264"/>
      <c r="AA91" s="264"/>
      <c r="AB91" s="264"/>
      <c r="AC91" s="264"/>
      <c r="AD91" s="264"/>
      <c r="AE91" s="264"/>
      <c r="AF91" s="264"/>
      <c r="AG91" s="264"/>
      <c r="AH91" s="264"/>
      <c r="AI91" s="264"/>
      <c r="AJ91" s="264"/>
      <c r="AK91" s="264"/>
      <c r="AL91" s="516"/>
      <c r="AM91" s="264"/>
      <c r="AN91" s="264"/>
      <c r="AO91" s="264"/>
      <c r="AP91" s="264"/>
      <c r="AQ91" s="264"/>
      <c r="AR91" s="264"/>
      <c r="AS91" s="264"/>
      <c r="AT91" s="264"/>
      <c r="AU91" s="264"/>
      <c r="AV91" s="264"/>
      <c r="AW91" s="264"/>
      <c r="AX91" s="264"/>
      <c r="AY91" s="264"/>
      <c r="AZ91" s="264"/>
      <c r="BA91" s="264"/>
      <c r="BB91" s="264"/>
      <c r="BC91" s="264"/>
      <c r="BD91" s="264"/>
      <c r="BE91" s="264"/>
      <c r="BF91" s="264"/>
      <c r="BG91" s="264"/>
      <c r="BH91" s="264"/>
      <c r="BI91" s="481"/>
      <c r="BJ91" s="437"/>
      <c r="BK91" s="437"/>
      <c r="BL91" s="437"/>
      <c r="BM91" s="437"/>
      <c r="BN91" s="437"/>
      <c r="BO91" s="120"/>
      <c r="BP91" s="120"/>
      <c r="BQ91" s="120"/>
      <c r="BR91" s="120"/>
      <c r="BS91" s="120"/>
      <c r="BT91" s="366" t="s">
        <v>23</v>
      </c>
      <c r="BU91" s="366"/>
      <c r="BV91" s="366"/>
      <c r="BW91" s="55"/>
      <c r="BX91" s="420"/>
      <c r="BY91" s="421"/>
      <c r="BZ91" s="421"/>
      <c r="CA91" s="421"/>
      <c r="CB91" s="421"/>
      <c r="CC91" s="157"/>
      <c r="CD91" s="157"/>
      <c r="CE91" s="157"/>
      <c r="CF91" s="157"/>
      <c r="CG91" s="157"/>
      <c r="CH91" s="157"/>
      <c r="CI91" s="157"/>
      <c r="CJ91" s="157"/>
      <c r="CK91" s="157"/>
      <c r="CL91" s="158"/>
      <c r="CM91" s="224"/>
      <c r="CN91" s="224"/>
      <c r="CO91" s="225"/>
      <c r="CP91" s="2"/>
      <c r="CQ91" s="2"/>
      <c r="CR91" s="4"/>
      <c r="CS91" s="17"/>
      <c r="CT91" s="17"/>
      <c r="CU91" s="17"/>
      <c r="CV91" s="17"/>
      <c r="CW91" s="17"/>
      <c r="CX91" s="17"/>
      <c r="DA91" s="17"/>
      <c r="DB91" s="17"/>
      <c r="DC91" s="17"/>
      <c r="DD91" s="17"/>
      <c r="DE91" s="17"/>
      <c r="DF91" s="17"/>
      <c r="DG91" s="17"/>
      <c r="DH91" s="17"/>
    </row>
    <row r="92" spans="5:112" ht="8.1" customHeight="1" x14ac:dyDescent="0.15">
      <c r="E92" s="429"/>
      <c r="F92" s="430"/>
      <c r="G92" s="241"/>
      <c r="H92" s="242"/>
      <c r="I92" s="242"/>
      <c r="J92" s="242"/>
      <c r="K92" s="242"/>
      <c r="L92" s="243"/>
      <c r="M92" s="481"/>
      <c r="N92" s="437"/>
      <c r="O92" s="437"/>
      <c r="P92" s="437"/>
      <c r="Q92" s="437"/>
      <c r="R92" s="437"/>
      <c r="S92" s="437"/>
      <c r="T92" s="437"/>
      <c r="U92" s="437"/>
      <c r="V92" s="437"/>
      <c r="W92" s="551"/>
      <c r="X92" s="412"/>
      <c r="Y92" s="264"/>
      <c r="Z92" s="264"/>
      <c r="AA92" s="264"/>
      <c r="AB92" s="264"/>
      <c r="AC92" s="264"/>
      <c r="AD92" s="264"/>
      <c r="AE92" s="264"/>
      <c r="AF92" s="264"/>
      <c r="AG92" s="264"/>
      <c r="AH92" s="264"/>
      <c r="AI92" s="264"/>
      <c r="AJ92" s="264"/>
      <c r="AK92" s="264"/>
      <c r="AL92" s="516"/>
      <c r="AM92" s="264"/>
      <c r="AN92" s="264"/>
      <c r="AO92" s="264"/>
      <c r="AP92" s="264"/>
      <c r="AQ92" s="264"/>
      <c r="AR92" s="264"/>
      <c r="AS92" s="264"/>
      <c r="AT92" s="264"/>
      <c r="AU92" s="264"/>
      <c r="AV92" s="264"/>
      <c r="AW92" s="264"/>
      <c r="AX92" s="264"/>
      <c r="AY92" s="264"/>
      <c r="AZ92" s="264"/>
      <c r="BA92" s="264"/>
      <c r="BB92" s="264"/>
      <c r="BC92" s="264"/>
      <c r="BD92" s="264"/>
      <c r="BE92" s="264"/>
      <c r="BF92" s="264"/>
      <c r="BG92" s="264"/>
      <c r="BH92" s="264"/>
      <c r="BI92" s="388" t="s">
        <v>110</v>
      </c>
      <c r="BJ92" s="175"/>
      <c r="BK92" s="175"/>
      <c r="BL92" s="175"/>
      <c r="BM92" s="175"/>
      <c r="BN92" s="175"/>
      <c r="BO92" s="536"/>
      <c r="BP92" s="536"/>
      <c r="BQ92" s="536"/>
      <c r="BR92" s="536"/>
      <c r="BS92" s="536"/>
      <c r="BT92" s="366"/>
      <c r="BU92" s="366"/>
      <c r="BV92" s="366"/>
      <c r="BW92" s="55"/>
      <c r="BX92" s="420"/>
      <c r="BY92" s="421"/>
      <c r="BZ92" s="421"/>
      <c r="CA92" s="421"/>
      <c r="CB92" s="421"/>
      <c r="CC92" s="157"/>
      <c r="CD92" s="157"/>
      <c r="CE92" s="157"/>
      <c r="CF92" s="157"/>
      <c r="CG92" s="157"/>
      <c r="CH92" s="157"/>
      <c r="CI92" s="157"/>
      <c r="CJ92" s="157"/>
      <c r="CK92" s="157"/>
      <c r="CL92" s="158"/>
      <c r="CM92" s="224"/>
      <c r="CN92" s="224"/>
      <c r="CO92" s="225"/>
      <c r="CP92" s="2"/>
      <c r="CQ92" s="2"/>
      <c r="CR92" s="4"/>
      <c r="CS92" s="17"/>
      <c r="CT92" s="17"/>
      <c r="CU92" s="9"/>
      <c r="CV92" s="9"/>
      <c r="CW92" s="9"/>
      <c r="CX92" s="9"/>
    </row>
    <row r="93" spans="5:112" ht="8.1" customHeight="1" x14ac:dyDescent="0.15">
      <c r="E93" s="429"/>
      <c r="F93" s="430"/>
      <c r="G93" s="241"/>
      <c r="H93" s="242"/>
      <c r="I93" s="242"/>
      <c r="J93" s="242"/>
      <c r="K93" s="242"/>
      <c r="L93" s="243"/>
      <c r="M93" s="481"/>
      <c r="N93" s="437"/>
      <c r="O93" s="437"/>
      <c r="P93" s="437"/>
      <c r="Q93" s="437"/>
      <c r="R93" s="437"/>
      <c r="S93" s="437"/>
      <c r="T93" s="437"/>
      <c r="U93" s="437"/>
      <c r="V93" s="437"/>
      <c r="W93" s="551"/>
      <c r="X93" s="412"/>
      <c r="Y93" s="264"/>
      <c r="Z93" s="264"/>
      <c r="AA93" s="264"/>
      <c r="AB93" s="264"/>
      <c r="AC93" s="264"/>
      <c r="AD93" s="264"/>
      <c r="AE93" s="264"/>
      <c r="AF93" s="264"/>
      <c r="AG93" s="264"/>
      <c r="AH93" s="264"/>
      <c r="AI93" s="264"/>
      <c r="AJ93" s="264"/>
      <c r="AK93" s="264"/>
      <c r="AL93" s="516"/>
      <c r="AM93" s="264"/>
      <c r="AN93" s="264"/>
      <c r="AO93" s="264"/>
      <c r="AP93" s="264"/>
      <c r="AQ93" s="264"/>
      <c r="AR93" s="264"/>
      <c r="AS93" s="264"/>
      <c r="AT93" s="264"/>
      <c r="AU93" s="264"/>
      <c r="AV93" s="264"/>
      <c r="AW93" s="264"/>
      <c r="AX93" s="264"/>
      <c r="AY93" s="264"/>
      <c r="AZ93" s="264"/>
      <c r="BA93" s="264"/>
      <c r="BB93" s="264"/>
      <c r="BC93" s="264"/>
      <c r="BD93" s="264"/>
      <c r="BE93" s="264"/>
      <c r="BF93" s="264"/>
      <c r="BG93" s="264"/>
      <c r="BH93" s="264"/>
      <c r="BI93" s="388"/>
      <c r="BJ93" s="175"/>
      <c r="BK93" s="175"/>
      <c r="BL93" s="175"/>
      <c r="BM93" s="175"/>
      <c r="BN93" s="175"/>
      <c r="BO93" s="537"/>
      <c r="BP93" s="537"/>
      <c r="BQ93" s="537"/>
      <c r="BR93" s="537"/>
      <c r="BS93" s="537"/>
      <c r="BT93" s="366"/>
      <c r="BU93" s="366"/>
      <c r="BV93" s="366"/>
      <c r="BW93" s="55"/>
      <c r="BX93" s="420"/>
      <c r="BY93" s="421"/>
      <c r="BZ93" s="421"/>
      <c r="CA93" s="421"/>
      <c r="CB93" s="421"/>
      <c r="CC93" s="157"/>
      <c r="CD93" s="157"/>
      <c r="CE93" s="157"/>
      <c r="CF93" s="157"/>
      <c r="CG93" s="157"/>
      <c r="CH93" s="157"/>
      <c r="CI93" s="157"/>
      <c r="CJ93" s="157"/>
      <c r="CK93" s="157"/>
      <c r="CL93" s="158"/>
      <c r="CM93" s="224"/>
      <c r="CN93" s="224"/>
      <c r="CO93" s="225"/>
      <c r="CP93" s="2"/>
      <c r="CQ93" s="2"/>
      <c r="CR93" s="4"/>
      <c r="CS93" s="17"/>
      <c r="CT93" s="17"/>
      <c r="CU93" s="9"/>
      <c r="CV93" s="9"/>
      <c r="CW93" s="9"/>
      <c r="CX93" s="9"/>
    </row>
    <row r="94" spans="5:112" ht="8.1" customHeight="1" x14ac:dyDescent="0.15">
      <c r="E94" s="429"/>
      <c r="F94" s="430"/>
      <c r="G94" s="241"/>
      <c r="H94" s="242"/>
      <c r="I94" s="242"/>
      <c r="J94" s="242"/>
      <c r="K94" s="242"/>
      <c r="L94" s="243"/>
      <c r="M94" s="481"/>
      <c r="N94" s="437"/>
      <c r="O94" s="437"/>
      <c r="P94" s="437"/>
      <c r="Q94" s="437"/>
      <c r="R94" s="437"/>
      <c r="S94" s="437"/>
      <c r="T94" s="437"/>
      <c r="U94" s="437"/>
      <c r="V94" s="437"/>
      <c r="W94" s="551"/>
      <c r="X94" s="412"/>
      <c r="Y94" s="264"/>
      <c r="Z94" s="264"/>
      <c r="AA94" s="264"/>
      <c r="AB94" s="264"/>
      <c r="AC94" s="264"/>
      <c r="AD94" s="264"/>
      <c r="AE94" s="264"/>
      <c r="AF94" s="264"/>
      <c r="AG94" s="264"/>
      <c r="AH94" s="264"/>
      <c r="AI94" s="264"/>
      <c r="AJ94" s="264"/>
      <c r="AK94" s="264"/>
      <c r="AL94" s="516"/>
      <c r="AM94" s="264"/>
      <c r="AN94" s="264"/>
      <c r="AO94" s="264"/>
      <c r="AP94" s="264"/>
      <c r="AQ94" s="264"/>
      <c r="AR94" s="264"/>
      <c r="AS94" s="264"/>
      <c r="AT94" s="264"/>
      <c r="AU94" s="264"/>
      <c r="AV94" s="264"/>
      <c r="AW94" s="264"/>
      <c r="AX94" s="264"/>
      <c r="AY94" s="264"/>
      <c r="AZ94" s="264"/>
      <c r="BA94" s="264"/>
      <c r="BB94" s="264"/>
      <c r="BC94" s="264"/>
      <c r="BD94" s="264"/>
      <c r="BE94" s="264"/>
      <c r="BF94" s="264"/>
      <c r="BG94" s="264"/>
      <c r="BH94" s="264"/>
      <c r="BI94" s="121"/>
      <c r="BJ94" s="175" t="s">
        <v>77</v>
      </c>
      <c r="BK94" s="175"/>
      <c r="BL94" s="175"/>
      <c r="BM94" s="175"/>
      <c r="BN94" s="175"/>
      <c r="BO94" s="391"/>
      <c r="BP94" s="391"/>
      <c r="BQ94" s="391"/>
      <c r="BR94" s="391"/>
      <c r="BS94" s="391"/>
      <c r="BT94" s="368" t="s">
        <v>23</v>
      </c>
      <c r="BU94" s="366"/>
      <c r="BV94" s="366"/>
      <c r="BW94" s="122"/>
      <c r="BX94" s="420"/>
      <c r="BY94" s="421"/>
      <c r="BZ94" s="421"/>
      <c r="CA94" s="421"/>
      <c r="CB94" s="421"/>
      <c r="CC94" s="157"/>
      <c r="CD94" s="157"/>
      <c r="CE94" s="157"/>
      <c r="CF94" s="157"/>
      <c r="CG94" s="157"/>
      <c r="CH94" s="157"/>
      <c r="CI94" s="157"/>
      <c r="CJ94" s="157"/>
      <c r="CK94" s="157"/>
      <c r="CL94" s="158"/>
      <c r="CM94" s="224"/>
      <c r="CN94" s="224"/>
      <c r="CO94" s="225"/>
      <c r="CP94" s="2"/>
      <c r="CQ94" s="2"/>
      <c r="CR94" s="4"/>
      <c r="CS94" s="17"/>
      <c r="CT94" s="17"/>
      <c r="CU94" s="9"/>
      <c r="CV94" s="9"/>
      <c r="CW94" s="9"/>
      <c r="CX94" s="9"/>
    </row>
    <row r="95" spans="5:112" ht="8.1" customHeight="1" x14ac:dyDescent="0.15">
      <c r="E95" s="429"/>
      <c r="F95" s="430"/>
      <c r="G95" s="241"/>
      <c r="H95" s="242"/>
      <c r="I95" s="242"/>
      <c r="J95" s="242"/>
      <c r="K95" s="242"/>
      <c r="L95" s="243"/>
      <c r="M95" s="481"/>
      <c r="N95" s="437"/>
      <c r="O95" s="437"/>
      <c r="P95" s="437"/>
      <c r="Q95" s="437"/>
      <c r="R95" s="437"/>
      <c r="S95" s="437"/>
      <c r="T95" s="437"/>
      <c r="U95" s="437"/>
      <c r="V95" s="437"/>
      <c r="W95" s="551"/>
      <c r="X95" s="412"/>
      <c r="Y95" s="264"/>
      <c r="Z95" s="264"/>
      <c r="AA95" s="264"/>
      <c r="AB95" s="264"/>
      <c r="AC95" s="264"/>
      <c r="AD95" s="264"/>
      <c r="AE95" s="264"/>
      <c r="AF95" s="264"/>
      <c r="AG95" s="264"/>
      <c r="AH95" s="264"/>
      <c r="AI95" s="264"/>
      <c r="AJ95" s="264"/>
      <c r="AK95" s="264"/>
      <c r="AL95" s="516"/>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121"/>
      <c r="BJ95" s="175"/>
      <c r="BK95" s="175"/>
      <c r="BL95" s="175"/>
      <c r="BM95" s="175"/>
      <c r="BN95" s="175"/>
      <c r="BO95" s="392"/>
      <c r="BP95" s="392"/>
      <c r="BQ95" s="392"/>
      <c r="BR95" s="392"/>
      <c r="BS95" s="392"/>
      <c r="BT95" s="366"/>
      <c r="BU95" s="366"/>
      <c r="BV95" s="366"/>
      <c r="BW95" s="122"/>
      <c r="BX95" s="420"/>
      <c r="BY95" s="421"/>
      <c r="BZ95" s="421"/>
      <c r="CA95" s="421"/>
      <c r="CB95" s="421"/>
      <c r="CC95" s="157"/>
      <c r="CD95" s="157"/>
      <c r="CE95" s="157"/>
      <c r="CF95" s="157"/>
      <c r="CG95" s="157"/>
      <c r="CH95" s="157"/>
      <c r="CI95" s="157"/>
      <c r="CJ95" s="157"/>
      <c r="CK95" s="157"/>
      <c r="CL95" s="158"/>
      <c r="CM95" s="224"/>
      <c r="CN95" s="224"/>
      <c r="CO95" s="225"/>
      <c r="CP95" s="4"/>
      <c r="CQ95" s="2"/>
      <c r="CR95" s="2"/>
      <c r="CS95" s="9"/>
      <c r="CT95" s="9"/>
      <c r="CU95" s="17"/>
      <c r="CV95" s="17"/>
      <c r="CW95" s="17"/>
      <c r="CX95" s="17"/>
    </row>
    <row r="96" spans="5:112" ht="8.1" customHeight="1" x14ac:dyDescent="0.15">
      <c r="E96" s="429"/>
      <c r="F96" s="430"/>
      <c r="G96" s="241"/>
      <c r="H96" s="242"/>
      <c r="I96" s="242"/>
      <c r="J96" s="242"/>
      <c r="K96" s="242"/>
      <c r="L96" s="243"/>
      <c r="M96" s="481"/>
      <c r="N96" s="437"/>
      <c r="O96" s="437"/>
      <c r="P96" s="437"/>
      <c r="Q96" s="437"/>
      <c r="R96" s="437"/>
      <c r="S96" s="437"/>
      <c r="T96" s="437"/>
      <c r="U96" s="437"/>
      <c r="V96" s="437"/>
      <c r="W96" s="551"/>
      <c r="X96" s="412"/>
      <c r="Y96" s="264"/>
      <c r="Z96" s="264"/>
      <c r="AA96" s="264"/>
      <c r="AB96" s="264"/>
      <c r="AC96" s="264"/>
      <c r="AD96" s="264"/>
      <c r="AE96" s="264"/>
      <c r="AF96" s="264"/>
      <c r="AG96" s="264"/>
      <c r="AH96" s="264"/>
      <c r="AI96" s="264"/>
      <c r="AJ96" s="264"/>
      <c r="AK96" s="264"/>
      <c r="AL96" s="516"/>
      <c r="AM96" s="264"/>
      <c r="AN96" s="264"/>
      <c r="AO96" s="264"/>
      <c r="AP96" s="264"/>
      <c r="AQ96" s="264"/>
      <c r="AR96" s="264"/>
      <c r="AS96" s="264"/>
      <c r="AT96" s="264"/>
      <c r="AU96" s="264"/>
      <c r="AV96" s="264"/>
      <c r="AW96" s="264"/>
      <c r="AX96" s="264"/>
      <c r="AY96" s="264"/>
      <c r="AZ96" s="264"/>
      <c r="BA96" s="264"/>
      <c r="BB96" s="264"/>
      <c r="BC96" s="264"/>
      <c r="BD96" s="264"/>
      <c r="BE96" s="264"/>
      <c r="BF96" s="264"/>
      <c r="BG96" s="264"/>
      <c r="BH96" s="264"/>
      <c r="BI96" s="123"/>
      <c r="BJ96" s="124"/>
      <c r="BK96" s="124"/>
      <c r="BL96" s="124"/>
      <c r="BM96" s="124"/>
      <c r="BN96" s="124"/>
      <c r="BO96" s="393"/>
      <c r="BP96" s="393"/>
      <c r="BQ96" s="393"/>
      <c r="BR96" s="393"/>
      <c r="BS96" s="393"/>
      <c r="BT96" s="124"/>
      <c r="BU96" s="124"/>
      <c r="BV96" s="124"/>
      <c r="BW96" s="124"/>
      <c r="BX96" s="420"/>
      <c r="BY96" s="421"/>
      <c r="BZ96" s="421"/>
      <c r="CA96" s="421"/>
      <c r="CB96" s="421"/>
      <c r="CC96" s="157"/>
      <c r="CD96" s="157"/>
      <c r="CE96" s="157"/>
      <c r="CF96" s="157"/>
      <c r="CG96" s="157"/>
      <c r="CH96" s="157"/>
      <c r="CI96" s="157"/>
      <c r="CJ96" s="157"/>
      <c r="CK96" s="157"/>
      <c r="CL96" s="158"/>
      <c r="CM96" s="224"/>
      <c r="CN96" s="224"/>
      <c r="CO96" s="225"/>
      <c r="CP96" s="4"/>
      <c r="CQ96" s="4"/>
      <c r="CR96" s="2"/>
      <c r="CS96" s="9"/>
      <c r="CT96" s="9"/>
      <c r="CU96" s="17"/>
      <c r="CV96" s="17"/>
      <c r="CW96" s="17"/>
      <c r="CX96" s="17"/>
      <c r="DA96" s="17"/>
      <c r="DB96" s="17"/>
      <c r="DC96" s="17"/>
      <c r="DD96" s="17"/>
      <c r="DE96" s="20"/>
      <c r="DF96" s="20"/>
      <c r="DG96" s="20"/>
      <c r="DH96" s="20"/>
    </row>
    <row r="97" spans="5:112" ht="8.1" customHeight="1" x14ac:dyDescent="0.15">
      <c r="E97" s="429"/>
      <c r="F97" s="430"/>
      <c r="G97" s="241"/>
      <c r="H97" s="242"/>
      <c r="I97" s="242"/>
      <c r="J97" s="242"/>
      <c r="K97" s="242"/>
      <c r="L97" s="243"/>
      <c r="M97" s="481"/>
      <c r="N97" s="437"/>
      <c r="O97" s="437"/>
      <c r="P97" s="437"/>
      <c r="Q97" s="437"/>
      <c r="R97" s="437"/>
      <c r="S97" s="437"/>
      <c r="T97" s="437"/>
      <c r="U97" s="437"/>
      <c r="V97" s="437"/>
      <c r="W97" s="551"/>
      <c r="X97" s="412"/>
      <c r="Y97" s="264"/>
      <c r="Z97" s="264"/>
      <c r="AA97" s="264"/>
      <c r="AB97" s="264"/>
      <c r="AC97" s="264"/>
      <c r="AD97" s="264"/>
      <c r="AE97" s="264"/>
      <c r="AF97" s="264"/>
      <c r="AG97" s="264"/>
      <c r="AH97" s="264"/>
      <c r="AI97" s="264"/>
      <c r="AJ97" s="264"/>
      <c r="AK97" s="264"/>
      <c r="AL97" s="125"/>
      <c r="AM97" s="126"/>
      <c r="AN97" s="175" t="s">
        <v>188</v>
      </c>
      <c r="AO97" s="175"/>
      <c r="AP97" s="175"/>
      <c r="AQ97" s="175"/>
      <c r="AR97" s="175"/>
      <c r="AS97" s="126"/>
      <c r="AT97" s="126"/>
      <c r="AU97" s="126"/>
      <c r="AV97" s="126"/>
      <c r="AW97" s="126"/>
      <c r="AX97" s="126"/>
      <c r="AY97" s="126"/>
      <c r="AZ97" s="126"/>
      <c r="BA97" s="126"/>
      <c r="BB97" s="126"/>
      <c r="BC97" s="126"/>
      <c r="BD97" s="126"/>
      <c r="BE97" s="126"/>
      <c r="BF97" s="126"/>
      <c r="BG97" s="126"/>
      <c r="BH97" s="126"/>
      <c r="BI97" s="497" t="s">
        <v>87</v>
      </c>
      <c r="BJ97" s="436"/>
      <c r="BK97" s="436"/>
      <c r="BL97" s="436"/>
      <c r="BM97" s="436"/>
      <c r="BN97" s="436"/>
      <c r="BO97" s="506"/>
      <c r="BP97" s="506"/>
      <c r="BQ97" s="506"/>
      <c r="BR97" s="506"/>
      <c r="BS97" s="506"/>
      <c r="BT97" s="118"/>
      <c r="BU97" s="118"/>
      <c r="BV97" s="118"/>
      <c r="BW97" s="119"/>
      <c r="BX97" s="420"/>
      <c r="BY97" s="421"/>
      <c r="BZ97" s="421"/>
      <c r="CA97" s="421"/>
      <c r="CB97" s="421"/>
      <c r="CC97" s="157"/>
      <c r="CD97" s="157"/>
      <c r="CE97" s="157"/>
      <c r="CF97" s="157"/>
      <c r="CG97" s="157"/>
      <c r="CH97" s="157"/>
      <c r="CI97" s="157"/>
      <c r="CJ97" s="157"/>
      <c r="CK97" s="157"/>
      <c r="CL97" s="158"/>
      <c r="CM97" s="224"/>
      <c r="CN97" s="224"/>
      <c r="CO97" s="225"/>
      <c r="CP97" s="4"/>
      <c r="CQ97" s="4"/>
      <c r="CR97" s="2"/>
      <c r="CS97" s="9"/>
      <c r="CT97" s="9"/>
      <c r="CU97" s="17"/>
      <c r="CV97" s="17"/>
      <c r="CW97" s="17"/>
      <c r="CX97" s="17"/>
      <c r="DA97" s="17"/>
      <c r="DB97" s="17"/>
      <c r="DC97" s="17"/>
      <c r="DD97" s="17"/>
      <c r="DE97" s="20"/>
      <c r="DF97" s="20"/>
      <c r="DG97" s="20"/>
      <c r="DH97" s="20"/>
    </row>
    <row r="98" spans="5:112" ht="8.1" customHeight="1" x14ac:dyDescent="0.15">
      <c r="E98" s="429"/>
      <c r="F98" s="430"/>
      <c r="G98" s="241"/>
      <c r="H98" s="242"/>
      <c r="I98" s="242"/>
      <c r="J98" s="242"/>
      <c r="K98" s="242"/>
      <c r="L98" s="243"/>
      <c r="M98" s="481"/>
      <c r="N98" s="437"/>
      <c r="O98" s="437"/>
      <c r="P98" s="437"/>
      <c r="Q98" s="437"/>
      <c r="R98" s="437"/>
      <c r="S98" s="437"/>
      <c r="T98" s="437"/>
      <c r="U98" s="437"/>
      <c r="V98" s="437"/>
      <c r="W98" s="551"/>
      <c r="X98" s="412"/>
      <c r="Y98" s="264"/>
      <c r="Z98" s="264"/>
      <c r="AA98" s="264"/>
      <c r="AB98" s="264"/>
      <c r="AC98" s="264"/>
      <c r="AD98" s="264"/>
      <c r="AE98" s="264"/>
      <c r="AF98" s="264"/>
      <c r="AG98" s="264"/>
      <c r="AH98" s="264"/>
      <c r="AI98" s="264"/>
      <c r="AJ98" s="264"/>
      <c r="AK98" s="264"/>
      <c r="AL98" s="125"/>
      <c r="AM98" s="126"/>
      <c r="AN98" s="175"/>
      <c r="AO98" s="175"/>
      <c r="AP98" s="175"/>
      <c r="AQ98" s="175"/>
      <c r="AR98" s="175"/>
      <c r="AS98" s="126"/>
      <c r="AT98" s="126"/>
      <c r="AU98" s="126"/>
      <c r="AV98" s="126"/>
      <c r="AW98" s="126"/>
      <c r="AX98" s="126"/>
      <c r="AY98" s="126"/>
      <c r="AZ98" s="126"/>
      <c r="BA98" s="126"/>
      <c r="BB98" s="126"/>
      <c r="BC98" s="126"/>
      <c r="BD98" s="126"/>
      <c r="BE98" s="126"/>
      <c r="BF98" s="126"/>
      <c r="BG98" s="126"/>
      <c r="BH98" s="126"/>
      <c r="BI98" s="481"/>
      <c r="BJ98" s="437"/>
      <c r="BK98" s="437"/>
      <c r="BL98" s="437"/>
      <c r="BM98" s="437"/>
      <c r="BN98" s="437"/>
      <c r="BO98" s="120"/>
      <c r="BP98" s="120"/>
      <c r="BQ98" s="120"/>
      <c r="BR98" s="120"/>
      <c r="BS98" s="120"/>
      <c r="BT98" s="366" t="s">
        <v>23</v>
      </c>
      <c r="BU98" s="366"/>
      <c r="BV98" s="366"/>
      <c r="BW98" s="55"/>
      <c r="BX98" s="420"/>
      <c r="BY98" s="421"/>
      <c r="BZ98" s="421"/>
      <c r="CA98" s="421"/>
      <c r="CB98" s="421"/>
      <c r="CC98" s="157"/>
      <c r="CD98" s="157"/>
      <c r="CE98" s="157"/>
      <c r="CF98" s="157"/>
      <c r="CG98" s="157"/>
      <c r="CH98" s="157"/>
      <c r="CI98" s="157"/>
      <c r="CJ98" s="157"/>
      <c r="CK98" s="157"/>
      <c r="CL98" s="158"/>
      <c r="CM98" s="224"/>
      <c r="CN98" s="224"/>
      <c r="CO98" s="225"/>
      <c r="CP98" s="4"/>
      <c r="CQ98" s="4"/>
      <c r="CR98" s="2"/>
      <c r="CS98" s="9"/>
      <c r="CT98" s="9"/>
      <c r="CU98" s="17"/>
      <c r="CV98" s="17"/>
      <c r="CW98" s="17"/>
      <c r="CX98" s="17"/>
      <c r="DA98" s="17"/>
      <c r="DB98" s="17"/>
      <c r="DC98" s="17"/>
      <c r="DD98" s="17"/>
      <c r="DE98" s="20"/>
      <c r="DF98" s="20"/>
      <c r="DG98" s="20"/>
      <c r="DH98" s="20"/>
    </row>
    <row r="99" spans="5:112" ht="8.1" customHeight="1" x14ac:dyDescent="0.15">
      <c r="E99" s="429"/>
      <c r="F99" s="430"/>
      <c r="G99" s="241"/>
      <c r="H99" s="242"/>
      <c r="I99" s="242"/>
      <c r="J99" s="242"/>
      <c r="K99" s="242"/>
      <c r="L99" s="243"/>
      <c r="M99" s="481"/>
      <c r="N99" s="437"/>
      <c r="O99" s="437"/>
      <c r="P99" s="437"/>
      <c r="Q99" s="437"/>
      <c r="R99" s="437"/>
      <c r="S99" s="437"/>
      <c r="T99" s="437"/>
      <c r="U99" s="437"/>
      <c r="V99" s="437"/>
      <c r="W99" s="551"/>
      <c r="X99" s="412"/>
      <c r="Y99" s="264"/>
      <c r="Z99" s="264"/>
      <c r="AA99" s="264"/>
      <c r="AB99" s="264"/>
      <c r="AC99" s="264"/>
      <c r="AD99" s="264"/>
      <c r="AE99" s="264"/>
      <c r="AF99" s="264"/>
      <c r="AG99" s="264"/>
      <c r="AH99" s="264"/>
      <c r="AI99" s="264"/>
      <c r="AJ99" s="264"/>
      <c r="AK99" s="264"/>
      <c r="AL99" s="125"/>
      <c r="AM99" s="127"/>
      <c r="AN99" s="127"/>
      <c r="AO99" s="45"/>
      <c r="AP99" s="48"/>
      <c r="AQ99" s="48"/>
      <c r="AR99" s="48"/>
      <c r="AS99" s="48"/>
      <c r="AT99" s="48"/>
      <c r="AU99" s="45"/>
      <c r="AV99" s="128"/>
      <c r="AW99" s="128"/>
      <c r="AX99" s="128"/>
      <c r="AY99" s="128"/>
      <c r="AZ99" s="128"/>
      <c r="BA99" s="128"/>
      <c r="BB99" s="556" t="s">
        <v>23</v>
      </c>
      <c r="BC99" s="556"/>
      <c r="BD99" s="556"/>
      <c r="BE99" s="556"/>
      <c r="BF99" s="127"/>
      <c r="BG99" s="127"/>
      <c r="BH99" s="127"/>
      <c r="BI99" s="388" t="s">
        <v>110</v>
      </c>
      <c r="BJ99" s="175"/>
      <c r="BK99" s="175"/>
      <c r="BL99" s="175"/>
      <c r="BM99" s="175"/>
      <c r="BN99" s="175"/>
      <c r="BO99" s="536"/>
      <c r="BP99" s="536"/>
      <c r="BQ99" s="536"/>
      <c r="BR99" s="536"/>
      <c r="BS99" s="536"/>
      <c r="BT99" s="366"/>
      <c r="BU99" s="366"/>
      <c r="BV99" s="366"/>
      <c r="BW99" s="55"/>
      <c r="BX99" s="420"/>
      <c r="BY99" s="421"/>
      <c r="BZ99" s="421"/>
      <c r="CA99" s="421"/>
      <c r="CB99" s="421"/>
      <c r="CC99" s="157"/>
      <c r="CD99" s="157"/>
      <c r="CE99" s="157"/>
      <c r="CF99" s="157"/>
      <c r="CG99" s="157"/>
      <c r="CH99" s="157"/>
      <c r="CI99" s="157"/>
      <c r="CJ99" s="157"/>
      <c r="CK99" s="157"/>
      <c r="CL99" s="158"/>
      <c r="CM99" s="224"/>
      <c r="CN99" s="224"/>
      <c r="CO99" s="225"/>
      <c r="CP99" s="4"/>
      <c r="CQ99" s="4"/>
      <c r="CR99" s="2"/>
      <c r="CS99" s="9"/>
      <c r="CT99" s="9"/>
      <c r="CU99" s="17"/>
      <c r="CV99" s="17"/>
      <c r="CW99" s="17"/>
      <c r="CX99" s="17"/>
      <c r="DA99" s="17"/>
      <c r="DB99" s="17"/>
      <c r="DC99" s="17"/>
      <c r="DD99" s="17"/>
      <c r="DE99" s="17"/>
      <c r="DF99" s="17"/>
      <c r="DG99" s="17"/>
      <c r="DH99" s="17"/>
    </row>
    <row r="100" spans="5:112" ht="8.1" customHeight="1" x14ac:dyDescent="0.15">
      <c r="E100" s="429"/>
      <c r="F100" s="430"/>
      <c r="G100" s="241"/>
      <c r="H100" s="242"/>
      <c r="I100" s="242"/>
      <c r="J100" s="242"/>
      <c r="K100" s="242"/>
      <c r="L100" s="243"/>
      <c r="M100" s="481"/>
      <c r="N100" s="437"/>
      <c r="O100" s="437"/>
      <c r="P100" s="437"/>
      <c r="Q100" s="437"/>
      <c r="R100" s="437"/>
      <c r="S100" s="437"/>
      <c r="T100" s="437"/>
      <c r="U100" s="437"/>
      <c r="V100" s="437"/>
      <c r="W100" s="551"/>
      <c r="X100" s="412"/>
      <c r="Y100" s="264"/>
      <c r="Z100" s="264"/>
      <c r="AA100" s="264"/>
      <c r="AB100" s="264"/>
      <c r="AC100" s="264"/>
      <c r="AD100" s="264"/>
      <c r="AE100" s="264"/>
      <c r="AF100" s="264"/>
      <c r="AG100" s="264"/>
      <c r="AH100" s="264"/>
      <c r="AI100" s="264"/>
      <c r="AJ100" s="264"/>
      <c r="AK100" s="265"/>
      <c r="AL100" s="129"/>
      <c r="AM100" s="389"/>
      <c r="AN100" s="389"/>
      <c r="AO100" s="389"/>
      <c r="AP100" s="389"/>
      <c r="AQ100" s="389"/>
      <c r="AR100" s="389"/>
      <c r="AS100" s="175" t="s">
        <v>204</v>
      </c>
      <c r="AT100" s="175"/>
      <c r="AU100" s="513"/>
      <c r="AV100" s="513"/>
      <c r="AW100" s="513"/>
      <c r="AX100" s="513"/>
      <c r="AY100" s="513"/>
      <c r="AZ100" s="513"/>
      <c r="BA100" s="513"/>
      <c r="BB100" s="556"/>
      <c r="BC100" s="556"/>
      <c r="BD100" s="556"/>
      <c r="BE100" s="556"/>
      <c r="BF100" s="127"/>
      <c r="BG100" s="127"/>
      <c r="BH100" s="130"/>
      <c r="BI100" s="388"/>
      <c r="BJ100" s="175"/>
      <c r="BK100" s="175"/>
      <c r="BL100" s="175"/>
      <c r="BM100" s="175"/>
      <c r="BN100" s="175"/>
      <c r="BO100" s="537"/>
      <c r="BP100" s="537"/>
      <c r="BQ100" s="537"/>
      <c r="BR100" s="537"/>
      <c r="BS100" s="537"/>
      <c r="BT100" s="366"/>
      <c r="BU100" s="366"/>
      <c r="BV100" s="366"/>
      <c r="BW100" s="55"/>
      <c r="BX100" s="420"/>
      <c r="BY100" s="421"/>
      <c r="BZ100" s="421"/>
      <c r="CA100" s="421"/>
      <c r="CB100" s="421"/>
      <c r="CC100" s="157"/>
      <c r="CD100" s="157"/>
      <c r="CE100" s="157"/>
      <c r="CF100" s="157"/>
      <c r="CG100" s="157"/>
      <c r="CH100" s="157"/>
      <c r="CI100" s="157"/>
      <c r="CJ100" s="157"/>
      <c r="CK100" s="157"/>
      <c r="CL100" s="158"/>
      <c r="CM100" s="224"/>
      <c r="CN100" s="224"/>
      <c r="CO100" s="225"/>
      <c r="CP100" s="4"/>
      <c r="CQ100" s="4"/>
      <c r="CR100" s="2"/>
      <c r="CS100" s="9"/>
      <c r="CT100" s="9"/>
      <c r="CU100" s="17"/>
      <c r="CV100" s="17"/>
      <c r="CW100" s="17"/>
      <c r="CX100" s="17"/>
      <c r="DA100" s="17"/>
      <c r="DB100" s="17"/>
      <c r="DC100" s="17"/>
      <c r="DD100" s="17"/>
      <c r="DE100" s="17"/>
      <c r="DF100" s="17"/>
      <c r="DG100" s="17"/>
      <c r="DH100" s="17"/>
    </row>
    <row r="101" spans="5:112" ht="8.1" customHeight="1" x14ac:dyDescent="0.15">
      <c r="E101" s="429"/>
      <c r="F101" s="430"/>
      <c r="G101" s="241"/>
      <c r="H101" s="242"/>
      <c r="I101" s="242"/>
      <c r="J101" s="242"/>
      <c r="K101" s="242"/>
      <c r="L101" s="243"/>
      <c r="M101" s="481"/>
      <c r="N101" s="437"/>
      <c r="O101" s="437"/>
      <c r="P101" s="437"/>
      <c r="Q101" s="437"/>
      <c r="R101" s="437"/>
      <c r="S101" s="437"/>
      <c r="T101" s="437"/>
      <c r="U101" s="437"/>
      <c r="V101" s="437"/>
      <c r="W101" s="551"/>
      <c r="X101" s="412"/>
      <c r="Y101" s="264"/>
      <c r="Z101" s="264"/>
      <c r="AA101" s="264"/>
      <c r="AB101" s="264"/>
      <c r="AC101" s="264"/>
      <c r="AD101" s="264"/>
      <c r="AE101" s="264"/>
      <c r="AF101" s="264"/>
      <c r="AG101" s="264"/>
      <c r="AH101" s="264"/>
      <c r="AI101" s="264"/>
      <c r="AJ101" s="264"/>
      <c r="AK101" s="265"/>
      <c r="AL101" s="66"/>
      <c r="AM101" s="390"/>
      <c r="AN101" s="390"/>
      <c r="AO101" s="390"/>
      <c r="AP101" s="390"/>
      <c r="AQ101" s="390"/>
      <c r="AR101" s="390"/>
      <c r="AS101" s="176"/>
      <c r="AT101" s="176"/>
      <c r="AU101" s="514"/>
      <c r="AV101" s="514"/>
      <c r="AW101" s="514"/>
      <c r="AX101" s="514"/>
      <c r="AY101" s="514"/>
      <c r="AZ101" s="514"/>
      <c r="BA101" s="514"/>
      <c r="BB101" s="556"/>
      <c r="BC101" s="556"/>
      <c r="BD101" s="556"/>
      <c r="BE101" s="556"/>
      <c r="BF101" s="49"/>
      <c r="BG101" s="49"/>
      <c r="BH101" s="67"/>
      <c r="BI101" s="121"/>
      <c r="BJ101" s="175" t="s">
        <v>77</v>
      </c>
      <c r="BK101" s="175"/>
      <c r="BL101" s="175"/>
      <c r="BM101" s="175"/>
      <c r="BN101" s="175"/>
      <c r="BO101" s="391"/>
      <c r="BP101" s="391"/>
      <c r="BQ101" s="391"/>
      <c r="BR101" s="391"/>
      <c r="BS101" s="391"/>
      <c r="BT101" s="368" t="s">
        <v>23</v>
      </c>
      <c r="BU101" s="366"/>
      <c r="BV101" s="366"/>
      <c r="BW101" s="122"/>
      <c r="BX101" s="420"/>
      <c r="BY101" s="421"/>
      <c r="BZ101" s="421"/>
      <c r="CA101" s="421"/>
      <c r="CB101" s="421"/>
      <c r="CC101" s="157"/>
      <c r="CD101" s="157"/>
      <c r="CE101" s="157"/>
      <c r="CF101" s="157"/>
      <c r="CG101" s="157"/>
      <c r="CH101" s="157"/>
      <c r="CI101" s="157"/>
      <c r="CJ101" s="157"/>
      <c r="CK101" s="157"/>
      <c r="CL101" s="158"/>
      <c r="CM101" s="224"/>
      <c r="CN101" s="224"/>
      <c r="CO101" s="225"/>
      <c r="CP101" s="4"/>
      <c r="CQ101" s="4"/>
      <c r="CR101" s="2"/>
      <c r="CS101" s="9"/>
      <c r="CT101" s="9"/>
      <c r="CU101" s="17"/>
      <c r="CV101" s="17"/>
      <c r="CW101" s="17"/>
      <c r="CX101" s="17"/>
      <c r="DA101" s="17"/>
      <c r="DB101" s="17"/>
      <c r="DC101" s="17"/>
      <c r="DD101" s="17"/>
      <c r="DE101" s="17"/>
      <c r="DF101" s="17"/>
      <c r="DG101" s="17"/>
      <c r="DH101" s="17"/>
    </row>
    <row r="102" spans="5:112" ht="8.1" customHeight="1" x14ac:dyDescent="0.15">
      <c r="E102" s="429"/>
      <c r="F102" s="430"/>
      <c r="G102" s="241"/>
      <c r="H102" s="242"/>
      <c r="I102" s="242"/>
      <c r="J102" s="242"/>
      <c r="K102" s="242"/>
      <c r="L102" s="243"/>
      <c r="M102" s="481"/>
      <c r="N102" s="437"/>
      <c r="O102" s="437"/>
      <c r="P102" s="437"/>
      <c r="Q102" s="437"/>
      <c r="R102" s="437"/>
      <c r="S102" s="437"/>
      <c r="T102" s="437"/>
      <c r="U102" s="437"/>
      <c r="V102" s="437"/>
      <c r="W102" s="551"/>
      <c r="X102" s="412"/>
      <c r="Y102" s="264"/>
      <c r="Z102" s="264"/>
      <c r="AA102" s="264"/>
      <c r="AB102" s="264"/>
      <c r="AC102" s="264"/>
      <c r="AD102" s="264"/>
      <c r="AE102" s="264"/>
      <c r="AF102" s="264"/>
      <c r="AG102" s="264"/>
      <c r="AH102" s="264"/>
      <c r="AI102" s="264"/>
      <c r="AJ102" s="264"/>
      <c r="AK102" s="265"/>
      <c r="AL102" s="131"/>
      <c r="AM102" s="132"/>
      <c r="AN102" s="44"/>
      <c r="AO102" s="44"/>
      <c r="AP102" s="44"/>
      <c r="AQ102" s="44"/>
      <c r="AR102" s="133"/>
      <c r="AS102" s="133"/>
      <c r="AT102" s="133"/>
      <c r="AU102" s="133"/>
      <c r="AV102" s="133"/>
      <c r="AW102" s="133"/>
      <c r="AX102" s="134"/>
      <c r="AY102" s="134"/>
      <c r="AZ102" s="134"/>
      <c r="BA102" s="134"/>
      <c r="BB102" s="132"/>
      <c r="BC102" s="132"/>
      <c r="BD102" s="132"/>
      <c r="BE102" s="132"/>
      <c r="BF102" s="132"/>
      <c r="BG102" s="132"/>
      <c r="BH102" s="135"/>
      <c r="BI102" s="121"/>
      <c r="BJ102" s="175"/>
      <c r="BK102" s="175"/>
      <c r="BL102" s="175"/>
      <c r="BM102" s="175"/>
      <c r="BN102" s="175"/>
      <c r="BO102" s="392"/>
      <c r="BP102" s="392"/>
      <c r="BQ102" s="392"/>
      <c r="BR102" s="392"/>
      <c r="BS102" s="392"/>
      <c r="BT102" s="366"/>
      <c r="BU102" s="366"/>
      <c r="BV102" s="366"/>
      <c r="BW102" s="122"/>
      <c r="BX102" s="420"/>
      <c r="BY102" s="421"/>
      <c r="BZ102" s="421"/>
      <c r="CA102" s="421"/>
      <c r="CB102" s="421"/>
      <c r="CC102" s="157"/>
      <c r="CD102" s="157"/>
      <c r="CE102" s="157"/>
      <c r="CF102" s="157"/>
      <c r="CG102" s="157"/>
      <c r="CH102" s="157"/>
      <c r="CI102" s="157"/>
      <c r="CJ102" s="157"/>
      <c r="CK102" s="157"/>
      <c r="CL102" s="158"/>
      <c r="CM102" s="224"/>
      <c r="CN102" s="224"/>
      <c r="CO102" s="225"/>
      <c r="CP102" s="4"/>
      <c r="CQ102" s="4"/>
      <c r="CR102" s="4"/>
      <c r="CS102" s="17"/>
      <c r="CT102" s="17"/>
      <c r="CU102" s="17"/>
      <c r="CV102" s="17"/>
      <c r="CW102" s="17"/>
      <c r="CX102" s="17"/>
      <c r="DA102" s="17"/>
      <c r="DB102" s="17"/>
      <c r="DC102" s="17"/>
      <c r="DD102" s="17"/>
      <c r="DE102" s="17"/>
      <c r="DF102" s="17"/>
      <c r="DG102" s="17"/>
      <c r="DH102" s="17"/>
    </row>
    <row r="103" spans="5:112" ht="8.1" customHeight="1" x14ac:dyDescent="0.15">
      <c r="E103" s="429"/>
      <c r="F103" s="430"/>
      <c r="G103" s="241"/>
      <c r="H103" s="242"/>
      <c r="I103" s="242"/>
      <c r="J103" s="242"/>
      <c r="K103" s="242"/>
      <c r="L103" s="243"/>
      <c r="M103" s="552"/>
      <c r="N103" s="553"/>
      <c r="O103" s="553"/>
      <c r="P103" s="553"/>
      <c r="Q103" s="553"/>
      <c r="R103" s="553"/>
      <c r="S103" s="553"/>
      <c r="T103" s="553"/>
      <c r="U103" s="553"/>
      <c r="V103" s="553"/>
      <c r="W103" s="554"/>
      <c r="X103" s="524"/>
      <c r="Y103" s="525"/>
      <c r="Z103" s="525"/>
      <c r="AA103" s="525"/>
      <c r="AB103" s="525"/>
      <c r="AC103" s="525"/>
      <c r="AD103" s="525"/>
      <c r="AE103" s="525"/>
      <c r="AF103" s="525"/>
      <c r="AG103" s="525"/>
      <c r="AH103" s="525"/>
      <c r="AI103" s="525"/>
      <c r="AJ103" s="525"/>
      <c r="AK103" s="526"/>
      <c r="AL103" s="66"/>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67"/>
      <c r="BI103" s="123"/>
      <c r="BJ103" s="124"/>
      <c r="BK103" s="124"/>
      <c r="BL103" s="124"/>
      <c r="BM103" s="124"/>
      <c r="BN103" s="124"/>
      <c r="BO103" s="393"/>
      <c r="BP103" s="393"/>
      <c r="BQ103" s="393"/>
      <c r="BR103" s="393"/>
      <c r="BS103" s="393"/>
      <c r="BT103" s="124"/>
      <c r="BU103" s="124"/>
      <c r="BV103" s="124"/>
      <c r="BW103" s="124"/>
      <c r="BX103" s="509"/>
      <c r="BY103" s="510"/>
      <c r="BZ103" s="510"/>
      <c r="CA103" s="510"/>
      <c r="CB103" s="510"/>
      <c r="CC103" s="367"/>
      <c r="CD103" s="367"/>
      <c r="CE103" s="367"/>
      <c r="CF103" s="367"/>
      <c r="CG103" s="367"/>
      <c r="CH103" s="367"/>
      <c r="CI103" s="367"/>
      <c r="CJ103" s="367"/>
      <c r="CK103" s="367"/>
      <c r="CL103" s="504"/>
      <c r="CM103" s="258"/>
      <c r="CN103" s="258"/>
      <c r="CO103" s="259"/>
      <c r="CP103" s="4"/>
      <c r="CQ103" s="4"/>
      <c r="CR103" s="4"/>
      <c r="CS103" s="17"/>
      <c r="CT103" s="17"/>
      <c r="CU103" s="17"/>
      <c r="CV103" s="17"/>
      <c r="CW103" s="17"/>
      <c r="CX103" s="17"/>
      <c r="DA103" s="17"/>
      <c r="DB103" s="17"/>
      <c r="DC103" s="17"/>
      <c r="DD103" s="17"/>
      <c r="DE103" s="17"/>
      <c r="DF103" s="17"/>
      <c r="DG103" s="17"/>
      <c r="DH103" s="17"/>
    </row>
    <row r="104" spans="5:112" ht="8.1" customHeight="1" x14ac:dyDescent="0.15">
      <c r="E104" s="429"/>
      <c r="F104" s="430"/>
      <c r="G104" s="241"/>
      <c r="H104" s="242"/>
      <c r="I104" s="242"/>
      <c r="J104" s="242"/>
      <c r="K104" s="242"/>
      <c r="L104" s="243"/>
      <c r="M104" s="378" t="s">
        <v>216</v>
      </c>
      <c r="N104" s="379"/>
      <c r="O104" s="379"/>
      <c r="P104" s="379"/>
      <c r="Q104" s="379"/>
      <c r="R104" s="379"/>
      <c r="S104" s="379"/>
      <c r="T104" s="379"/>
      <c r="U104" s="379"/>
      <c r="V104" s="379"/>
      <c r="W104" s="380"/>
      <c r="X104" s="384" t="s">
        <v>217</v>
      </c>
      <c r="Y104" s="385"/>
      <c r="Z104" s="385"/>
      <c r="AA104" s="385"/>
      <c r="AB104" s="385"/>
      <c r="AC104" s="385"/>
      <c r="AD104" s="385"/>
      <c r="AE104" s="385"/>
      <c r="AF104" s="385"/>
      <c r="AG104" s="385"/>
      <c r="AH104" s="385"/>
      <c r="AI104" s="385"/>
      <c r="AJ104" s="385"/>
      <c r="AK104" s="386"/>
      <c r="AL104" s="517" t="str">
        <f>IF(OR(AM5="認定番号",AM5=""),"?",VLOOKUP(AM5,DC30:DR43,15,FALSE))</f>
        <v>?</v>
      </c>
      <c r="AM104" s="518"/>
      <c r="AN104" s="518"/>
      <c r="AO104" s="518"/>
      <c r="AP104" s="518"/>
      <c r="AQ104" s="518"/>
      <c r="AR104" s="518"/>
      <c r="AS104" s="518"/>
      <c r="AT104" s="518"/>
      <c r="AU104" s="518"/>
      <c r="AV104" s="518"/>
      <c r="AW104" s="518"/>
      <c r="AX104" s="518"/>
      <c r="AY104" s="518"/>
      <c r="AZ104" s="518"/>
      <c r="BA104" s="518"/>
      <c r="BB104" s="518"/>
      <c r="BC104" s="518"/>
      <c r="BD104" s="518"/>
      <c r="BE104" s="518"/>
      <c r="BF104" s="518"/>
      <c r="BG104" s="518"/>
      <c r="BH104" s="519"/>
      <c r="BI104" s="136"/>
      <c r="BJ104" s="304" t="s">
        <v>98</v>
      </c>
      <c r="BK104" s="304"/>
      <c r="BL104" s="304"/>
      <c r="BM104" s="93"/>
      <c r="BN104" s="93"/>
      <c r="BO104" s="93"/>
      <c r="BP104" s="93"/>
      <c r="BQ104" s="93"/>
      <c r="BR104" s="93"/>
      <c r="BS104" s="95"/>
      <c r="BT104" s="95"/>
      <c r="BU104" s="95"/>
      <c r="BV104" s="137"/>
      <c r="BW104" s="138"/>
      <c r="BX104" s="181" t="str">
        <f>IF(BJ106="","",IF(BJ106=CZ45,"〇",""))</f>
        <v/>
      </c>
      <c r="BY104" s="157"/>
      <c r="BZ104" s="157"/>
      <c r="CA104" s="157"/>
      <c r="CB104" s="157"/>
      <c r="CC104" s="471" t="str">
        <f>IF(BJ106="","",IF(BJ106=CZ46,"〇",""))</f>
        <v/>
      </c>
      <c r="CD104" s="471"/>
      <c r="CE104" s="471"/>
      <c r="CF104" s="471"/>
      <c r="CG104" s="471"/>
      <c r="CH104" s="471" t="str">
        <f>IF(BJ106="","",IF(BJ106=CZ47,"〇",""))</f>
        <v/>
      </c>
      <c r="CI104" s="471"/>
      <c r="CJ104" s="471"/>
      <c r="CK104" s="471"/>
      <c r="CL104" s="505"/>
      <c r="CM104" s="245" t="s">
        <v>99</v>
      </c>
      <c r="CN104" s="245"/>
      <c r="CO104" s="246"/>
      <c r="CP104" s="4"/>
      <c r="CQ104" s="4"/>
      <c r="CR104" s="4"/>
      <c r="CS104" s="17"/>
      <c r="CT104" s="17"/>
      <c r="CU104" s="17"/>
      <c r="CV104" s="17"/>
      <c r="CW104" s="17"/>
      <c r="CX104" s="17"/>
      <c r="DA104" s="17"/>
      <c r="DB104" s="17"/>
      <c r="DC104" s="17"/>
      <c r="DD104" s="16"/>
      <c r="DE104" s="16"/>
      <c r="DF104" s="16"/>
      <c r="DG104" s="16"/>
      <c r="DH104" s="17"/>
    </row>
    <row r="105" spans="5:112" ht="8.1" customHeight="1" x14ac:dyDescent="0.15">
      <c r="E105" s="429"/>
      <c r="F105" s="430"/>
      <c r="G105" s="241"/>
      <c r="H105" s="242"/>
      <c r="I105" s="242"/>
      <c r="J105" s="242"/>
      <c r="K105" s="242"/>
      <c r="L105" s="243"/>
      <c r="M105" s="375"/>
      <c r="N105" s="376"/>
      <c r="O105" s="376"/>
      <c r="P105" s="376"/>
      <c r="Q105" s="376"/>
      <c r="R105" s="376"/>
      <c r="S105" s="376"/>
      <c r="T105" s="376"/>
      <c r="U105" s="376"/>
      <c r="V105" s="376"/>
      <c r="W105" s="377"/>
      <c r="X105" s="223"/>
      <c r="Y105" s="224"/>
      <c r="Z105" s="224"/>
      <c r="AA105" s="224"/>
      <c r="AB105" s="224"/>
      <c r="AC105" s="224"/>
      <c r="AD105" s="224"/>
      <c r="AE105" s="224"/>
      <c r="AF105" s="224"/>
      <c r="AG105" s="224"/>
      <c r="AH105" s="224"/>
      <c r="AI105" s="224"/>
      <c r="AJ105" s="224"/>
      <c r="AK105" s="225"/>
      <c r="AL105" s="520"/>
      <c r="AM105" s="521"/>
      <c r="AN105" s="521"/>
      <c r="AO105" s="521"/>
      <c r="AP105" s="521"/>
      <c r="AQ105" s="521"/>
      <c r="AR105" s="521"/>
      <c r="AS105" s="521"/>
      <c r="AT105" s="521"/>
      <c r="AU105" s="521"/>
      <c r="AV105" s="521"/>
      <c r="AW105" s="521"/>
      <c r="AX105" s="521"/>
      <c r="AY105" s="521"/>
      <c r="AZ105" s="521"/>
      <c r="BA105" s="521"/>
      <c r="BB105" s="521"/>
      <c r="BC105" s="521"/>
      <c r="BD105" s="521"/>
      <c r="BE105" s="521"/>
      <c r="BF105" s="521"/>
      <c r="BG105" s="521"/>
      <c r="BH105" s="522"/>
      <c r="BI105" s="112"/>
      <c r="BJ105" s="175"/>
      <c r="BK105" s="175"/>
      <c r="BL105" s="175"/>
      <c r="BM105" s="139"/>
      <c r="BN105" s="139"/>
      <c r="BO105" s="139"/>
      <c r="BP105" s="139"/>
      <c r="BQ105" s="139"/>
      <c r="BR105" s="139"/>
      <c r="BS105" s="139"/>
      <c r="BT105" s="139"/>
      <c r="BU105" s="139"/>
      <c r="BV105" s="139"/>
      <c r="BW105" s="113"/>
      <c r="BX105" s="181"/>
      <c r="BY105" s="157"/>
      <c r="BZ105" s="157"/>
      <c r="CA105" s="157"/>
      <c r="CB105" s="157"/>
      <c r="CC105" s="157"/>
      <c r="CD105" s="157"/>
      <c r="CE105" s="157"/>
      <c r="CF105" s="157"/>
      <c r="CG105" s="157"/>
      <c r="CH105" s="157"/>
      <c r="CI105" s="157"/>
      <c r="CJ105" s="157"/>
      <c r="CK105" s="157"/>
      <c r="CL105" s="158"/>
      <c r="CM105" s="224"/>
      <c r="CN105" s="224"/>
      <c r="CO105" s="225"/>
      <c r="CP105" s="4"/>
      <c r="CQ105" s="4"/>
      <c r="CR105" s="4"/>
      <c r="CS105" s="17"/>
      <c r="CT105" s="17"/>
      <c r="CU105" s="17"/>
      <c r="CV105" s="17"/>
      <c r="CW105" s="17"/>
      <c r="CX105" s="17"/>
      <c r="DA105" s="17"/>
      <c r="DB105" s="17"/>
      <c r="DC105" s="20"/>
      <c r="DD105" s="17"/>
      <c r="DE105" s="17"/>
      <c r="DF105" s="17"/>
      <c r="DG105" s="17"/>
      <c r="DH105" s="17"/>
    </row>
    <row r="106" spans="5:112" ht="8.1" customHeight="1" x14ac:dyDescent="0.15">
      <c r="E106" s="429"/>
      <c r="F106" s="430"/>
      <c r="G106" s="241"/>
      <c r="H106" s="242"/>
      <c r="I106" s="242"/>
      <c r="J106" s="242"/>
      <c r="K106" s="242"/>
      <c r="L106" s="243"/>
      <c r="M106" s="375"/>
      <c r="N106" s="376"/>
      <c r="O106" s="376"/>
      <c r="P106" s="376"/>
      <c r="Q106" s="376"/>
      <c r="R106" s="376"/>
      <c r="S106" s="376"/>
      <c r="T106" s="376"/>
      <c r="U106" s="376"/>
      <c r="V106" s="376"/>
      <c r="W106" s="377"/>
      <c r="X106" s="223"/>
      <c r="Y106" s="224"/>
      <c r="Z106" s="224"/>
      <c r="AA106" s="224"/>
      <c r="AB106" s="224"/>
      <c r="AC106" s="224"/>
      <c r="AD106" s="224"/>
      <c r="AE106" s="224"/>
      <c r="AF106" s="224"/>
      <c r="AG106" s="224"/>
      <c r="AH106" s="224"/>
      <c r="AI106" s="224"/>
      <c r="AJ106" s="224"/>
      <c r="AK106" s="225"/>
      <c r="AL106" s="520"/>
      <c r="AM106" s="521"/>
      <c r="AN106" s="521"/>
      <c r="AO106" s="521"/>
      <c r="AP106" s="521"/>
      <c r="AQ106" s="521"/>
      <c r="AR106" s="521"/>
      <c r="AS106" s="521"/>
      <c r="AT106" s="521"/>
      <c r="AU106" s="521"/>
      <c r="AV106" s="521"/>
      <c r="AW106" s="521"/>
      <c r="AX106" s="521"/>
      <c r="AY106" s="521"/>
      <c r="AZ106" s="521"/>
      <c r="BA106" s="521"/>
      <c r="BB106" s="521"/>
      <c r="BC106" s="521"/>
      <c r="BD106" s="521"/>
      <c r="BE106" s="521"/>
      <c r="BF106" s="521"/>
      <c r="BG106" s="521"/>
      <c r="BH106" s="522"/>
      <c r="BI106" s="112"/>
      <c r="BJ106" s="472"/>
      <c r="BK106" s="472"/>
      <c r="BL106" s="472"/>
      <c r="BM106" s="472"/>
      <c r="BN106" s="472"/>
      <c r="BO106" s="472"/>
      <c r="BP106" s="472"/>
      <c r="BQ106" s="472"/>
      <c r="BR106" s="472"/>
      <c r="BS106" s="472"/>
      <c r="BT106" s="472"/>
      <c r="BU106" s="472"/>
      <c r="BV106" s="472"/>
      <c r="BW106" s="113"/>
      <c r="BX106" s="181"/>
      <c r="BY106" s="157"/>
      <c r="BZ106" s="157"/>
      <c r="CA106" s="157"/>
      <c r="CB106" s="157"/>
      <c r="CC106" s="157"/>
      <c r="CD106" s="157"/>
      <c r="CE106" s="157"/>
      <c r="CF106" s="157"/>
      <c r="CG106" s="157"/>
      <c r="CH106" s="157"/>
      <c r="CI106" s="157"/>
      <c r="CJ106" s="157"/>
      <c r="CK106" s="157"/>
      <c r="CL106" s="158"/>
      <c r="CM106" s="224"/>
      <c r="CN106" s="224"/>
      <c r="CO106" s="225"/>
      <c r="CP106" s="4"/>
      <c r="CQ106" s="4"/>
      <c r="CR106" s="4"/>
      <c r="CS106" s="17"/>
      <c r="CT106" s="17"/>
      <c r="CU106" s="9"/>
      <c r="CV106" s="9"/>
      <c r="CW106" s="9"/>
      <c r="CX106" s="9"/>
      <c r="DA106" s="17"/>
      <c r="DB106" s="17"/>
      <c r="DC106" s="20"/>
      <c r="DD106" s="17"/>
      <c r="DE106" s="17"/>
      <c r="DF106" s="17"/>
      <c r="DG106" s="17"/>
      <c r="DH106" s="17"/>
    </row>
    <row r="107" spans="5:112" ht="8.1" customHeight="1" x14ac:dyDescent="0.15">
      <c r="E107" s="429"/>
      <c r="F107" s="430"/>
      <c r="G107" s="241"/>
      <c r="H107" s="242"/>
      <c r="I107" s="242"/>
      <c r="J107" s="242"/>
      <c r="K107" s="242"/>
      <c r="L107" s="243"/>
      <c r="M107" s="375"/>
      <c r="N107" s="376"/>
      <c r="O107" s="376"/>
      <c r="P107" s="376"/>
      <c r="Q107" s="376"/>
      <c r="R107" s="376"/>
      <c r="S107" s="376"/>
      <c r="T107" s="376"/>
      <c r="U107" s="376"/>
      <c r="V107" s="376"/>
      <c r="W107" s="377"/>
      <c r="X107" s="223"/>
      <c r="Y107" s="224"/>
      <c r="Z107" s="224"/>
      <c r="AA107" s="224"/>
      <c r="AB107" s="224"/>
      <c r="AC107" s="224"/>
      <c r="AD107" s="224"/>
      <c r="AE107" s="224"/>
      <c r="AF107" s="224"/>
      <c r="AG107" s="224"/>
      <c r="AH107" s="224"/>
      <c r="AI107" s="224"/>
      <c r="AJ107" s="224"/>
      <c r="AK107" s="225"/>
      <c r="AL107" s="520"/>
      <c r="AM107" s="521"/>
      <c r="AN107" s="521"/>
      <c r="AO107" s="521"/>
      <c r="AP107" s="521"/>
      <c r="AQ107" s="521"/>
      <c r="AR107" s="521"/>
      <c r="AS107" s="521"/>
      <c r="AT107" s="521"/>
      <c r="AU107" s="521"/>
      <c r="AV107" s="521"/>
      <c r="AW107" s="521"/>
      <c r="AX107" s="521"/>
      <c r="AY107" s="521"/>
      <c r="AZ107" s="521"/>
      <c r="BA107" s="521"/>
      <c r="BB107" s="521"/>
      <c r="BC107" s="521"/>
      <c r="BD107" s="521"/>
      <c r="BE107" s="521"/>
      <c r="BF107" s="521"/>
      <c r="BG107" s="521"/>
      <c r="BH107" s="522"/>
      <c r="BI107" s="112"/>
      <c r="BJ107" s="472"/>
      <c r="BK107" s="472"/>
      <c r="BL107" s="472"/>
      <c r="BM107" s="472"/>
      <c r="BN107" s="472"/>
      <c r="BO107" s="472"/>
      <c r="BP107" s="472"/>
      <c r="BQ107" s="472"/>
      <c r="BR107" s="472"/>
      <c r="BS107" s="472"/>
      <c r="BT107" s="472"/>
      <c r="BU107" s="472"/>
      <c r="BV107" s="472"/>
      <c r="BW107" s="113"/>
      <c r="BX107" s="181"/>
      <c r="BY107" s="157"/>
      <c r="BZ107" s="157"/>
      <c r="CA107" s="157"/>
      <c r="CB107" s="157"/>
      <c r="CC107" s="157"/>
      <c r="CD107" s="157"/>
      <c r="CE107" s="157"/>
      <c r="CF107" s="157"/>
      <c r="CG107" s="157"/>
      <c r="CH107" s="157"/>
      <c r="CI107" s="157"/>
      <c r="CJ107" s="157"/>
      <c r="CK107" s="157"/>
      <c r="CL107" s="158"/>
      <c r="CM107" s="224"/>
      <c r="CN107" s="224"/>
      <c r="CO107" s="225"/>
      <c r="CP107" s="4"/>
      <c r="CQ107" s="4"/>
      <c r="CR107" s="4"/>
      <c r="CS107" s="17"/>
      <c r="CT107" s="17"/>
      <c r="CU107" s="9"/>
      <c r="CV107" s="9"/>
      <c r="CW107" s="9"/>
      <c r="CX107" s="9"/>
      <c r="DA107" s="17"/>
      <c r="DB107" s="17"/>
      <c r="DC107" s="20"/>
      <c r="DD107" s="17"/>
      <c r="DE107" s="17"/>
      <c r="DF107" s="17"/>
      <c r="DG107" s="17"/>
      <c r="DH107" s="17"/>
    </row>
    <row r="108" spans="5:112" ht="8.1" customHeight="1" x14ac:dyDescent="0.15">
      <c r="E108" s="429"/>
      <c r="F108" s="430"/>
      <c r="G108" s="241"/>
      <c r="H108" s="242"/>
      <c r="I108" s="242"/>
      <c r="J108" s="242"/>
      <c r="K108" s="242"/>
      <c r="L108" s="243"/>
      <c r="M108" s="375"/>
      <c r="N108" s="376"/>
      <c r="O108" s="376"/>
      <c r="P108" s="376"/>
      <c r="Q108" s="376"/>
      <c r="R108" s="376"/>
      <c r="S108" s="376"/>
      <c r="T108" s="376"/>
      <c r="U108" s="376"/>
      <c r="V108" s="376"/>
      <c r="W108" s="377"/>
      <c r="X108" s="223"/>
      <c r="Y108" s="224"/>
      <c r="Z108" s="224"/>
      <c r="AA108" s="224"/>
      <c r="AB108" s="224"/>
      <c r="AC108" s="224"/>
      <c r="AD108" s="224"/>
      <c r="AE108" s="224"/>
      <c r="AF108" s="224"/>
      <c r="AG108" s="224"/>
      <c r="AH108" s="224"/>
      <c r="AI108" s="224"/>
      <c r="AJ108" s="224"/>
      <c r="AK108" s="225"/>
      <c r="AL108" s="520" t="str">
        <f>IF(OR(AM5="認定番号",AM5=""),"?",VLOOKUP(AM5,DC30:DR43,16,FALSE))</f>
        <v>?</v>
      </c>
      <c r="AM108" s="521"/>
      <c r="AN108" s="521"/>
      <c r="AO108" s="521"/>
      <c r="AP108" s="521"/>
      <c r="AQ108" s="521"/>
      <c r="AR108" s="521"/>
      <c r="AS108" s="521"/>
      <c r="AT108" s="521"/>
      <c r="AU108" s="521"/>
      <c r="AV108" s="521"/>
      <c r="AW108" s="521"/>
      <c r="AX108" s="521"/>
      <c r="AY108" s="521"/>
      <c r="AZ108" s="521"/>
      <c r="BA108" s="521"/>
      <c r="BB108" s="521"/>
      <c r="BC108" s="521"/>
      <c r="BD108" s="521"/>
      <c r="BE108" s="521"/>
      <c r="BF108" s="521"/>
      <c r="BG108" s="521"/>
      <c r="BH108" s="522"/>
      <c r="BI108" s="112"/>
      <c r="BJ108" s="472"/>
      <c r="BK108" s="472"/>
      <c r="BL108" s="472"/>
      <c r="BM108" s="472"/>
      <c r="BN108" s="472"/>
      <c r="BO108" s="472"/>
      <c r="BP108" s="472"/>
      <c r="BQ108" s="472"/>
      <c r="BR108" s="472"/>
      <c r="BS108" s="472"/>
      <c r="BT108" s="472"/>
      <c r="BU108" s="472"/>
      <c r="BV108" s="472"/>
      <c r="BW108" s="113"/>
      <c r="BX108" s="181"/>
      <c r="BY108" s="157"/>
      <c r="BZ108" s="157"/>
      <c r="CA108" s="157"/>
      <c r="CB108" s="157"/>
      <c r="CC108" s="157"/>
      <c r="CD108" s="157"/>
      <c r="CE108" s="157"/>
      <c r="CF108" s="157"/>
      <c r="CG108" s="157"/>
      <c r="CH108" s="157"/>
      <c r="CI108" s="157"/>
      <c r="CJ108" s="157"/>
      <c r="CK108" s="157"/>
      <c r="CL108" s="158"/>
      <c r="CM108" s="224"/>
      <c r="CN108" s="224"/>
      <c r="CO108" s="225"/>
      <c r="CP108" s="4"/>
      <c r="CQ108" s="4"/>
      <c r="CR108" s="4"/>
      <c r="CS108" s="17"/>
      <c r="CT108" s="17"/>
      <c r="CU108" s="9"/>
      <c r="CV108" s="9"/>
      <c r="CW108" s="9"/>
      <c r="CX108" s="9"/>
      <c r="DA108" s="17"/>
      <c r="DB108" s="17"/>
      <c r="DC108" s="20"/>
      <c r="DD108" s="17"/>
      <c r="DE108" s="17"/>
      <c r="DF108" s="17"/>
      <c r="DG108" s="17"/>
      <c r="DH108" s="17"/>
    </row>
    <row r="109" spans="5:112" ht="8.1" customHeight="1" x14ac:dyDescent="0.15">
      <c r="E109" s="429"/>
      <c r="F109" s="430"/>
      <c r="G109" s="241"/>
      <c r="H109" s="242"/>
      <c r="I109" s="242"/>
      <c r="J109" s="242"/>
      <c r="K109" s="242"/>
      <c r="L109" s="243"/>
      <c r="M109" s="375"/>
      <c r="N109" s="376"/>
      <c r="O109" s="376"/>
      <c r="P109" s="376"/>
      <c r="Q109" s="376"/>
      <c r="R109" s="376"/>
      <c r="S109" s="376"/>
      <c r="T109" s="376"/>
      <c r="U109" s="376"/>
      <c r="V109" s="376"/>
      <c r="W109" s="377"/>
      <c r="X109" s="223"/>
      <c r="Y109" s="224"/>
      <c r="Z109" s="224"/>
      <c r="AA109" s="224"/>
      <c r="AB109" s="224"/>
      <c r="AC109" s="224"/>
      <c r="AD109" s="224"/>
      <c r="AE109" s="224"/>
      <c r="AF109" s="224"/>
      <c r="AG109" s="224"/>
      <c r="AH109" s="224"/>
      <c r="AI109" s="224"/>
      <c r="AJ109" s="224"/>
      <c r="AK109" s="225"/>
      <c r="AL109" s="520"/>
      <c r="AM109" s="521"/>
      <c r="AN109" s="521"/>
      <c r="AO109" s="521"/>
      <c r="AP109" s="521"/>
      <c r="AQ109" s="521"/>
      <c r="AR109" s="521"/>
      <c r="AS109" s="521"/>
      <c r="AT109" s="521"/>
      <c r="AU109" s="521"/>
      <c r="AV109" s="521"/>
      <c r="AW109" s="521"/>
      <c r="AX109" s="521"/>
      <c r="AY109" s="521"/>
      <c r="AZ109" s="521"/>
      <c r="BA109" s="521"/>
      <c r="BB109" s="521"/>
      <c r="BC109" s="521"/>
      <c r="BD109" s="521"/>
      <c r="BE109" s="521"/>
      <c r="BF109" s="521"/>
      <c r="BG109" s="521"/>
      <c r="BH109" s="522"/>
      <c r="BI109" s="112"/>
      <c r="BJ109" s="472"/>
      <c r="BK109" s="472"/>
      <c r="BL109" s="472"/>
      <c r="BM109" s="472"/>
      <c r="BN109" s="472"/>
      <c r="BO109" s="472"/>
      <c r="BP109" s="472"/>
      <c r="BQ109" s="472"/>
      <c r="BR109" s="472"/>
      <c r="BS109" s="472"/>
      <c r="BT109" s="472"/>
      <c r="BU109" s="472"/>
      <c r="BV109" s="472"/>
      <c r="BW109" s="113"/>
      <c r="BX109" s="181"/>
      <c r="BY109" s="157"/>
      <c r="BZ109" s="157"/>
      <c r="CA109" s="157"/>
      <c r="CB109" s="157"/>
      <c r="CC109" s="157"/>
      <c r="CD109" s="157"/>
      <c r="CE109" s="157"/>
      <c r="CF109" s="157"/>
      <c r="CG109" s="157"/>
      <c r="CH109" s="157"/>
      <c r="CI109" s="157"/>
      <c r="CJ109" s="157"/>
      <c r="CK109" s="157"/>
      <c r="CL109" s="158"/>
      <c r="CM109" s="224"/>
      <c r="CN109" s="224"/>
      <c r="CO109" s="225"/>
      <c r="CP109" s="2"/>
      <c r="CQ109" s="4"/>
      <c r="CR109" s="4"/>
      <c r="CS109" s="17"/>
      <c r="CT109" s="17"/>
      <c r="CU109" s="9"/>
      <c r="CV109" s="9"/>
      <c r="CW109" s="9"/>
      <c r="CX109" s="9"/>
      <c r="DA109" s="17"/>
      <c r="DB109" s="17"/>
      <c r="DC109" s="20"/>
      <c r="DD109" s="17"/>
      <c r="DE109" s="17"/>
      <c r="DF109" s="17"/>
      <c r="DG109" s="17"/>
      <c r="DH109" s="17"/>
    </row>
    <row r="110" spans="5:112" ht="8.1" customHeight="1" x14ac:dyDescent="0.15">
      <c r="E110" s="429"/>
      <c r="F110" s="430"/>
      <c r="G110" s="241"/>
      <c r="H110" s="242"/>
      <c r="I110" s="242"/>
      <c r="J110" s="242"/>
      <c r="K110" s="242"/>
      <c r="L110" s="243"/>
      <c r="M110" s="375"/>
      <c r="N110" s="376"/>
      <c r="O110" s="376"/>
      <c r="P110" s="376"/>
      <c r="Q110" s="376"/>
      <c r="R110" s="376"/>
      <c r="S110" s="376"/>
      <c r="T110" s="376"/>
      <c r="U110" s="376"/>
      <c r="V110" s="376"/>
      <c r="W110" s="377"/>
      <c r="X110" s="223"/>
      <c r="Y110" s="224"/>
      <c r="Z110" s="224"/>
      <c r="AA110" s="224"/>
      <c r="AB110" s="224"/>
      <c r="AC110" s="224"/>
      <c r="AD110" s="224"/>
      <c r="AE110" s="224"/>
      <c r="AF110" s="224"/>
      <c r="AG110" s="224"/>
      <c r="AH110" s="224"/>
      <c r="AI110" s="224"/>
      <c r="AJ110" s="224"/>
      <c r="AK110" s="225"/>
      <c r="AL110" s="520"/>
      <c r="AM110" s="521"/>
      <c r="AN110" s="521"/>
      <c r="AO110" s="521"/>
      <c r="AP110" s="521"/>
      <c r="AQ110" s="521"/>
      <c r="AR110" s="521"/>
      <c r="AS110" s="521"/>
      <c r="AT110" s="521"/>
      <c r="AU110" s="521"/>
      <c r="AV110" s="521"/>
      <c r="AW110" s="521"/>
      <c r="AX110" s="521"/>
      <c r="AY110" s="521"/>
      <c r="AZ110" s="521"/>
      <c r="BA110" s="521"/>
      <c r="BB110" s="521"/>
      <c r="BC110" s="521"/>
      <c r="BD110" s="521"/>
      <c r="BE110" s="521"/>
      <c r="BF110" s="521"/>
      <c r="BG110" s="521"/>
      <c r="BH110" s="522"/>
      <c r="BI110" s="112"/>
      <c r="BJ110" s="473"/>
      <c r="BK110" s="473"/>
      <c r="BL110" s="473"/>
      <c r="BM110" s="473"/>
      <c r="BN110" s="473"/>
      <c r="BO110" s="473"/>
      <c r="BP110" s="473"/>
      <c r="BQ110" s="473"/>
      <c r="BR110" s="473"/>
      <c r="BS110" s="473"/>
      <c r="BT110" s="473"/>
      <c r="BU110" s="473"/>
      <c r="BV110" s="473"/>
      <c r="BW110" s="113"/>
      <c r="BX110" s="181"/>
      <c r="BY110" s="157"/>
      <c r="BZ110" s="157"/>
      <c r="CA110" s="157"/>
      <c r="CB110" s="157"/>
      <c r="CC110" s="157"/>
      <c r="CD110" s="157"/>
      <c r="CE110" s="157"/>
      <c r="CF110" s="157"/>
      <c r="CG110" s="157"/>
      <c r="CH110" s="157"/>
      <c r="CI110" s="157"/>
      <c r="CJ110" s="157"/>
      <c r="CK110" s="157"/>
      <c r="CL110" s="158"/>
      <c r="CM110" s="224"/>
      <c r="CN110" s="224"/>
      <c r="CO110" s="225"/>
      <c r="CP110" s="2"/>
      <c r="CQ110" s="2"/>
      <c r="CR110" s="4"/>
      <c r="CS110" s="17"/>
      <c r="CT110" s="17"/>
      <c r="CU110" s="9"/>
      <c r="CV110" s="9"/>
      <c r="CW110" s="9"/>
      <c r="CX110" s="9"/>
      <c r="DA110" s="17"/>
      <c r="DB110" s="17"/>
      <c r="DC110" s="20"/>
      <c r="DD110" s="17"/>
      <c r="DE110" s="17"/>
      <c r="DF110" s="17"/>
      <c r="DG110" s="17"/>
      <c r="DH110" s="17"/>
    </row>
    <row r="111" spans="5:112" ht="8.1" customHeight="1" x14ac:dyDescent="0.15">
      <c r="E111" s="427"/>
      <c r="F111" s="428"/>
      <c r="G111" s="238"/>
      <c r="H111" s="239"/>
      <c r="I111" s="239"/>
      <c r="J111" s="239"/>
      <c r="K111" s="239"/>
      <c r="L111" s="240"/>
      <c r="M111" s="381"/>
      <c r="N111" s="382"/>
      <c r="O111" s="382"/>
      <c r="P111" s="382"/>
      <c r="Q111" s="382"/>
      <c r="R111" s="382"/>
      <c r="S111" s="382"/>
      <c r="T111" s="382"/>
      <c r="U111" s="382"/>
      <c r="V111" s="382"/>
      <c r="W111" s="383"/>
      <c r="X111" s="387"/>
      <c r="Y111" s="258"/>
      <c r="Z111" s="258"/>
      <c r="AA111" s="258"/>
      <c r="AB111" s="258"/>
      <c r="AC111" s="258"/>
      <c r="AD111" s="258"/>
      <c r="AE111" s="258"/>
      <c r="AF111" s="258"/>
      <c r="AG111" s="258"/>
      <c r="AH111" s="258"/>
      <c r="AI111" s="258"/>
      <c r="AJ111" s="258"/>
      <c r="AK111" s="259"/>
      <c r="AL111" s="533"/>
      <c r="AM111" s="534"/>
      <c r="AN111" s="534"/>
      <c r="AO111" s="534"/>
      <c r="AP111" s="534"/>
      <c r="AQ111" s="534"/>
      <c r="AR111" s="534"/>
      <c r="AS111" s="534"/>
      <c r="AT111" s="534"/>
      <c r="AU111" s="534"/>
      <c r="AV111" s="534"/>
      <c r="AW111" s="534"/>
      <c r="AX111" s="534"/>
      <c r="AY111" s="534"/>
      <c r="AZ111" s="534"/>
      <c r="BA111" s="534"/>
      <c r="BB111" s="534"/>
      <c r="BC111" s="534"/>
      <c r="BD111" s="534"/>
      <c r="BE111" s="534"/>
      <c r="BF111" s="534"/>
      <c r="BG111" s="534"/>
      <c r="BH111" s="535"/>
      <c r="BI111" s="140"/>
      <c r="BJ111" s="141"/>
      <c r="BK111" s="141"/>
      <c r="BL111" s="142"/>
      <c r="BM111" s="142"/>
      <c r="BN111" s="142"/>
      <c r="BO111" s="142"/>
      <c r="BP111" s="142"/>
      <c r="BQ111" s="142"/>
      <c r="BR111" s="141"/>
      <c r="BS111" s="141"/>
      <c r="BT111" s="141"/>
      <c r="BU111" s="141"/>
      <c r="BV111" s="141"/>
      <c r="BW111" s="143"/>
      <c r="BX111" s="182"/>
      <c r="BY111" s="183"/>
      <c r="BZ111" s="183"/>
      <c r="CA111" s="183"/>
      <c r="CB111" s="183"/>
      <c r="CC111" s="183"/>
      <c r="CD111" s="183"/>
      <c r="CE111" s="183"/>
      <c r="CF111" s="183"/>
      <c r="CG111" s="183"/>
      <c r="CH111" s="183"/>
      <c r="CI111" s="183"/>
      <c r="CJ111" s="183"/>
      <c r="CK111" s="183"/>
      <c r="CL111" s="196"/>
      <c r="CM111" s="258"/>
      <c r="CN111" s="258"/>
      <c r="CO111" s="259"/>
      <c r="CP111" s="2"/>
      <c r="CQ111" s="2"/>
      <c r="CR111" s="4"/>
      <c r="CS111" s="17"/>
      <c r="CT111" s="17"/>
      <c r="CU111" s="9"/>
      <c r="CV111" s="9"/>
      <c r="CW111" s="9"/>
      <c r="CX111" s="9"/>
      <c r="DA111" s="17"/>
      <c r="DB111" s="17"/>
      <c r="DC111" s="20"/>
      <c r="DD111" s="17"/>
      <c r="DE111" s="17"/>
      <c r="DF111" s="17"/>
      <c r="DG111" s="17"/>
      <c r="DH111" s="17"/>
    </row>
    <row r="112" spans="5:112" ht="8.1" customHeight="1" x14ac:dyDescent="0.15">
      <c r="E112" s="429" t="s">
        <v>125</v>
      </c>
      <c r="F112" s="430"/>
      <c r="G112" s="223" t="s">
        <v>220</v>
      </c>
      <c r="H112" s="224"/>
      <c r="I112" s="224"/>
      <c r="J112" s="224"/>
      <c r="K112" s="224"/>
      <c r="L112" s="225"/>
      <c r="M112" s="244" t="s">
        <v>123</v>
      </c>
      <c r="N112" s="245"/>
      <c r="O112" s="245"/>
      <c r="P112" s="245"/>
      <c r="Q112" s="245"/>
      <c r="R112" s="245"/>
      <c r="S112" s="245"/>
      <c r="T112" s="245"/>
      <c r="U112" s="245"/>
      <c r="V112" s="245"/>
      <c r="W112" s="246"/>
      <c r="X112" s="527" t="s">
        <v>219</v>
      </c>
      <c r="Y112" s="528"/>
      <c r="Z112" s="528"/>
      <c r="AA112" s="528"/>
      <c r="AB112" s="528"/>
      <c r="AC112" s="528"/>
      <c r="AD112" s="528"/>
      <c r="AE112" s="528"/>
      <c r="AF112" s="528"/>
      <c r="AG112" s="528"/>
      <c r="AH112" s="528"/>
      <c r="AI112" s="528"/>
      <c r="AJ112" s="528"/>
      <c r="AK112" s="529"/>
      <c r="AL112" s="223" t="s">
        <v>221</v>
      </c>
      <c r="AM112" s="224"/>
      <c r="AN112" s="224"/>
      <c r="AO112" s="224"/>
      <c r="AP112" s="224"/>
      <c r="AQ112" s="224"/>
      <c r="AR112" s="224"/>
      <c r="AS112" s="224"/>
      <c r="AT112" s="224"/>
      <c r="AU112" s="224"/>
      <c r="AV112" s="224"/>
      <c r="AW112" s="224"/>
      <c r="AX112" s="224"/>
      <c r="AY112" s="224"/>
      <c r="AZ112" s="224"/>
      <c r="BA112" s="224"/>
      <c r="BB112" s="224"/>
      <c r="BC112" s="224"/>
      <c r="BD112" s="224"/>
      <c r="BE112" s="224"/>
      <c r="BF112" s="224"/>
      <c r="BG112" s="224"/>
      <c r="BH112" s="225"/>
      <c r="BI112" s="338"/>
      <c r="BJ112" s="339"/>
      <c r="BK112" s="339"/>
      <c r="BL112" s="339"/>
      <c r="BM112" s="339"/>
      <c r="BN112" s="339"/>
      <c r="BO112" s="339"/>
      <c r="BP112" s="339"/>
      <c r="BQ112" s="339"/>
      <c r="BR112" s="339"/>
      <c r="BS112" s="339"/>
      <c r="BT112" s="339"/>
      <c r="BU112" s="339"/>
      <c r="BV112" s="339"/>
      <c r="BW112" s="340"/>
      <c r="BX112" s="200"/>
      <c r="BY112" s="190"/>
      <c r="BZ112" s="190"/>
      <c r="CA112" s="190"/>
      <c r="CB112" s="190"/>
      <c r="CC112" s="364" t="s">
        <v>30</v>
      </c>
      <c r="CD112" s="364"/>
      <c r="CE112" s="364"/>
      <c r="CF112" s="364"/>
      <c r="CG112" s="364"/>
      <c r="CH112" s="190"/>
      <c r="CI112" s="190"/>
      <c r="CJ112" s="190"/>
      <c r="CK112" s="190"/>
      <c r="CL112" s="191"/>
      <c r="CM112" s="245" t="s">
        <v>101</v>
      </c>
      <c r="CN112" s="245"/>
      <c r="CO112" s="246"/>
      <c r="CP112" s="2"/>
      <c r="CQ112" s="2"/>
      <c r="CR112" s="4"/>
      <c r="CS112" s="17"/>
      <c r="CT112" s="17"/>
      <c r="CU112" s="9"/>
      <c r="CV112" s="9"/>
      <c r="CW112" s="9"/>
      <c r="CX112" s="9"/>
      <c r="DA112" s="17"/>
      <c r="DB112" s="17"/>
      <c r="DC112" s="20"/>
      <c r="DD112" s="17"/>
      <c r="DE112" s="17"/>
      <c r="DF112" s="17"/>
      <c r="DG112" s="17"/>
      <c r="DH112" s="17"/>
    </row>
    <row r="113" spans="3:112" ht="8.1" customHeight="1" x14ac:dyDescent="0.15">
      <c r="E113" s="429"/>
      <c r="F113" s="430"/>
      <c r="G113" s="223"/>
      <c r="H113" s="224"/>
      <c r="I113" s="224"/>
      <c r="J113" s="224"/>
      <c r="K113" s="224"/>
      <c r="L113" s="225"/>
      <c r="M113" s="223"/>
      <c r="N113" s="224"/>
      <c r="O113" s="224"/>
      <c r="P113" s="224"/>
      <c r="Q113" s="224"/>
      <c r="R113" s="224"/>
      <c r="S113" s="224"/>
      <c r="T113" s="224"/>
      <c r="U113" s="224"/>
      <c r="V113" s="224"/>
      <c r="W113" s="225"/>
      <c r="X113" s="527"/>
      <c r="Y113" s="528"/>
      <c r="Z113" s="528"/>
      <c r="AA113" s="528"/>
      <c r="AB113" s="528"/>
      <c r="AC113" s="528"/>
      <c r="AD113" s="528"/>
      <c r="AE113" s="528"/>
      <c r="AF113" s="528"/>
      <c r="AG113" s="528"/>
      <c r="AH113" s="528"/>
      <c r="AI113" s="528"/>
      <c r="AJ113" s="528"/>
      <c r="AK113" s="529"/>
      <c r="AL113" s="223"/>
      <c r="AM113" s="224"/>
      <c r="AN113" s="224"/>
      <c r="AO113" s="224"/>
      <c r="AP113" s="224"/>
      <c r="AQ113" s="224"/>
      <c r="AR113" s="224"/>
      <c r="AS113" s="224"/>
      <c r="AT113" s="224"/>
      <c r="AU113" s="224"/>
      <c r="AV113" s="224"/>
      <c r="AW113" s="224"/>
      <c r="AX113" s="224"/>
      <c r="AY113" s="224"/>
      <c r="AZ113" s="224"/>
      <c r="BA113" s="224"/>
      <c r="BB113" s="224"/>
      <c r="BC113" s="224"/>
      <c r="BD113" s="224"/>
      <c r="BE113" s="224"/>
      <c r="BF113" s="224"/>
      <c r="BG113" s="224"/>
      <c r="BH113" s="225"/>
      <c r="BI113" s="338"/>
      <c r="BJ113" s="339"/>
      <c r="BK113" s="339"/>
      <c r="BL113" s="339"/>
      <c r="BM113" s="339"/>
      <c r="BN113" s="339"/>
      <c r="BO113" s="339"/>
      <c r="BP113" s="339"/>
      <c r="BQ113" s="339"/>
      <c r="BR113" s="339"/>
      <c r="BS113" s="339"/>
      <c r="BT113" s="339"/>
      <c r="BU113" s="339"/>
      <c r="BV113" s="339"/>
      <c r="BW113" s="340"/>
      <c r="BX113" s="200"/>
      <c r="BY113" s="190"/>
      <c r="BZ113" s="190"/>
      <c r="CA113" s="190"/>
      <c r="CB113" s="190"/>
      <c r="CC113" s="364"/>
      <c r="CD113" s="364"/>
      <c r="CE113" s="364"/>
      <c r="CF113" s="364"/>
      <c r="CG113" s="364"/>
      <c r="CH113" s="190"/>
      <c r="CI113" s="190"/>
      <c r="CJ113" s="190"/>
      <c r="CK113" s="190"/>
      <c r="CL113" s="191"/>
      <c r="CM113" s="224"/>
      <c r="CN113" s="224"/>
      <c r="CO113" s="225"/>
      <c r="CP113" s="2"/>
      <c r="CQ113" s="2"/>
      <c r="CR113" s="4"/>
      <c r="CS113" s="17"/>
      <c r="CT113" s="17"/>
      <c r="CU113" s="9"/>
      <c r="CV113" s="9"/>
      <c r="CW113" s="9"/>
      <c r="CX113" s="9"/>
      <c r="DA113" s="17"/>
      <c r="DB113" s="17"/>
      <c r="DC113" s="20"/>
      <c r="DD113" s="17"/>
      <c r="DE113" s="17"/>
      <c r="DF113" s="17"/>
      <c r="DG113" s="17"/>
      <c r="DH113" s="17"/>
    </row>
    <row r="114" spans="3:112" ht="8.1" customHeight="1" x14ac:dyDescent="0.15">
      <c r="E114" s="429"/>
      <c r="F114" s="430"/>
      <c r="G114" s="223"/>
      <c r="H114" s="224"/>
      <c r="I114" s="224"/>
      <c r="J114" s="224"/>
      <c r="K114" s="224"/>
      <c r="L114" s="225"/>
      <c r="M114" s="223"/>
      <c r="N114" s="224"/>
      <c r="O114" s="224"/>
      <c r="P114" s="224"/>
      <c r="Q114" s="224"/>
      <c r="R114" s="224"/>
      <c r="S114" s="224"/>
      <c r="T114" s="224"/>
      <c r="U114" s="224"/>
      <c r="V114" s="224"/>
      <c r="W114" s="225"/>
      <c r="X114" s="527"/>
      <c r="Y114" s="528"/>
      <c r="Z114" s="528"/>
      <c r="AA114" s="528"/>
      <c r="AB114" s="528"/>
      <c r="AC114" s="528"/>
      <c r="AD114" s="528"/>
      <c r="AE114" s="528"/>
      <c r="AF114" s="528"/>
      <c r="AG114" s="528"/>
      <c r="AH114" s="528"/>
      <c r="AI114" s="528"/>
      <c r="AJ114" s="528"/>
      <c r="AK114" s="529"/>
      <c r="AL114" s="223"/>
      <c r="AM114" s="224"/>
      <c r="AN114" s="224"/>
      <c r="AO114" s="224"/>
      <c r="AP114" s="224"/>
      <c r="AQ114" s="224"/>
      <c r="AR114" s="224"/>
      <c r="AS114" s="224"/>
      <c r="AT114" s="224"/>
      <c r="AU114" s="224"/>
      <c r="AV114" s="224"/>
      <c r="AW114" s="224"/>
      <c r="AX114" s="224"/>
      <c r="AY114" s="224"/>
      <c r="AZ114" s="224"/>
      <c r="BA114" s="224"/>
      <c r="BB114" s="224"/>
      <c r="BC114" s="224"/>
      <c r="BD114" s="224"/>
      <c r="BE114" s="224"/>
      <c r="BF114" s="224"/>
      <c r="BG114" s="224"/>
      <c r="BH114" s="225"/>
      <c r="BI114" s="338"/>
      <c r="BJ114" s="339"/>
      <c r="BK114" s="339"/>
      <c r="BL114" s="339"/>
      <c r="BM114" s="339"/>
      <c r="BN114" s="339"/>
      <c r="BO114" s="339"/>
      <c r="BP114" s="339"/>
      <c r="BQ114" s="339"/>
      <c r="BR114" s="339"/>
      <c r="BS114" s="339"/>
      <c r="BT114" s="339"/>
      <c r="BU114" s="339"/>
      <c r="BV114" s="339"/>
      <c r="BW114" s="340"/>
      <c r="BX114" s="200"/>
      <c r="BY114" s="190"/>
      <c r="BZ114" s="190"/>
      <c r="CA114" s="190"/>
      <c r="CB114" s="190"/>
      <c r="CC114" s="364"/>
      <c r="CD114" s="364"/>
      <c r="CE114" s="364"/>
      <c r="CF114" s="364"/>
      <c r="CG114" s="364"/>
      <c r="CH114" s="190"/>
      <c r="CI114" s="190"/>
      <c r="CJ114" s="190"/>
      <c r="CK114" s="190"/>
      <c r="CL114" s="191"/>
      <c r="CM114" s="224"/>
      <c r="CN114" s="224"/>
      <c r="CO114" s="225"/>
      <c r="CP114" s="2"/>
      <c r="CQ114" s="2"/>
      <c r="CR114" s="4"/>
      <c r="CS114" s="17"/>
      <c r="CT114" s="17"/>
      <c r="CU114" s="9"/>
      <c r="CV114" s="9"/>
      <c r="CW114" s="9"/>
      <c r="CX114" s="9"/>
    </row>
    <row r="115" spans="3:112" ht="8.1" customHeight="1" x14ac:dyDescent="0.15">
      <c r="E115" s="429"/>
      <c r="F115" s="430"/>
      <c r="G115" s="223"/>
      <c r="H115" s="224"/>
      <c r="I115" s="224"/>
      <c r="J115" s="224"/>
      <c r="K115" s="224"/>
      <c r="L115" s="225"/>
      <c r="M115" s="223"/>
      <c r="N115" s="224"/>
      <c r="O115" s="224"/>
      <c r="P115" s="224"/>
      <c r="Q115" s="224"/>
      <c r="R115" s="224"/>
      <c r="S115" s="224"/>
      <c r="T115" s="224"/>
      <c r="U115" s="224"/>
      <c r="V115" s="224"/>
      <c r="W115" s="225"/>
      <c r="X115" s="527"/>
      <c r="Y115" s="528"/>
      <c r="Z115" s="528"/>
      <c r="AA115" s="528"/>
      <c r="AB115" s="528"/>
      <c r="AC115" s="528"/>
      <c r="AD115" s="528"/>
      <c r="AE115" s="528"/>
      <c r="AF115" s="528"/>
      <c r="AG115" s="528"/>
      <c r="AH115" s="528"/>
      <c r="AI115" s="528"/>
      <c r="AJ115" s="528"/>
      <c r="AK115" s="529"/>
      <c r="AL115" s="223"/>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5"/>
      <c r="BI115" s="338"/>
      <c r="BJ115" s="339"/>
      <c r="BK115" s="339"/>
      <c r="BL115" s="339"/>
      <c r="BM115" s="339"/>
      <c r="BN115" s="339"/>
      <c r="BO115" s="339"/>
      <c r="BP115" s="339"/>
      <c r="BQ115" s="339"/>
      <c r="BR115" s="339"/>
      <c r="BS115" s="339"/>
      <c r="BT115" s="339"/>
      <c r="BU115" s="339"/>
      <c r="BV115" s="339"/>
      <c r="BW115" s="340"/>
      <c r="BX115" s="200"/>
      <c r="BY115" s="190"/>
      <c r="BZ115" s="190"/>
      <c r="CA115" s="190"/>
      <c r="CB115" s="190"/>
      <c r="CC115" s="364"/>
      <c r="CD115" s="364"/>
      <c r="CE115" s="364"/>
      <c r="CF115" s="364"/>
      <c r="CG115" s="364"/>
      <c r="CH115" s="190"/>
      <c r="CI115" s="190"/>
      <c r="CJ115" s="190"/>
      <c r="CK115" s="190"/>
      <c r="CL115" s="191"/>
      <c r="CM115" s="224"/>
      <c r="CN115" s="224"/>
      <c r="CO115" s="225"/>
      <c r="CP115" s="2"/>
      <c r="CQ115" s="2"/>
      <c r="CR115" s="4"/>
      <c r="CS115" s="17"/>
      <c r="CT115" s="17"/>
      <c r="CU115" s="9"/>
      <c r="CV115" s="9"/>
      <c r="CW115" s="9"/>
      <c r="CX115" s="9"/>
    </row>
    <row r="116" spans="3:112" ht="8.1" customHeight="1" x14ac:dyDescent="0.15">
      <c r="C116" s="56"/>
      <c r="D116" s="56"/>
      <c r="E116" s="429"/>
      <c r="F116" s="430"/>
      <c r="G116" s="223"/>
      <c r="H116" s="224"/>
      <c r="I116" s="224"/>
      <c r="J116" s="224"/>
      <c r="K116" s="224"/>
      <c r="L116" s="225"/>
      <c r="M116" s="247"/>
      <c r="N116" s="248"/>
      <c r="O116" s="248"/>
      <c r="P116" s="248"/>
      <c r="Q116" s="248"/>
      <c r="R116" s="248"/>
      <c r="S116" s="248"/>
      <c r="T116" s="248"/>
      <c r="U116" s="248"/>
      <c r="V116" s="248"/>
      <c r="W116" s="249"/>
      <c r="X116" s="530"/>
      <c r="Y116" s="531"/>
      <c r="Z116" s="531"/>
      <c r="AA116" s="531"/>
      <c r="AB116" s="531"/>
      <c r="AC116" s="531"/>
      <c r="AD116" s="531"/>
      <c r="AE116" s="531"/>
      <c r="AF116" s="531"/>
      <c r="AG116" s="531"/>
      <c r="AH116" s="531"/>
      <c r="AI116" s="531"/>
      <c r="AJ116" s="531"/>
      <c r="AK116" s="532"/>
      <c r="AL116" s="247"/>
      <c r="AM116" s="248"/>
      <c r="AN116" s="248"/>
      <c r="AO116" s="248"/>
      <c r="AP116" s="248"/>
      <c r="AQ116" s="248"/>
      <c r="AR116" s="248"/>
      <c r="AS116" s="248"/>
      <c r="AT116" s="248"/>
      <c r="AU116" s="248"/>
      <c r="AV116" s="248"/>
      <c r="AW116" s="248"/>
      <c r="AX116" s="248"/>
      <c r="AY116" s="248"/>
      <c r="AZ116" s="248"/>
      <c r="BA116" s="248"/>
      <c r="BB116" s="248"/>
      <c r="BC116" s="248"/>
      <c r="BD116" s="248"/>
      <c r="BE116" s="248"/>
      <c r="BF116" s="248"/>
      <c r="BG116" s="248"/>
      <c r="BH116" s="249"/>
      <c r="BI116" s="341"/>
      <c r="BJ116" s="342"/>
      <c r="BK116" s="342"/>
      <c r="BL116" s="342"/>
      <c r="BM116" s="342"/>
      <c r="BN116" s="342"/>
      <c r="BO116" s="342"/>
      <c r="BP116" s="342"/>
      <c r="BQ116" s="342"/>
      <c r="BR116" s="342"/>
      <c r="BS116" s="342"/>
      <c r="BT116" s="342"/>
      <c r="BU116" s="342"/>
      <c r="BV116" s="342"/>
      <c r="BW116" s="343"/>
      <c r="BX116" s="275"/>
      <c r="BY116" s="276"/>
      <c r="BZ116" s="276"/>
      <c r="CA116" s="276"/>
      <c r="CB116" s="276"/>
      <c r="CC116" s="365"/>
      <c r="CD116" s="365"/>
      <c r="CE116" s="365"/>
      <c r="CF116" s="365"/>
      <c r="CG116" s="365"/>
      <c r="CH116" s="276"/>
      <c r="CI116" s="276"/>
      <c r="CJ116" s="276"/>
      <c r="CK116" s="276"/>
      <c r="CL116" s="303"/>
      <c r="CM116" s="258"/>
      <c r="CN116" s="258"/>
      <c r="CO116" s="259"/>
      <c r="CP116" s="2"/>
      <c r="CQ116" s="2"/>
      <c r="CR116" s="4"/>
      <c r="CS116" s="17"/>
      <c r="CT116" s="17"/>
      <c r="CU116" s="9"/>
      <c r="CV116" s="9"/>
      <c r="CW116" s="9"/>
      <c r="CX116" s="9"/>
    </row>
    <row r="117" spans="3:112" ht="8.1" customHeight="1" x14ac:dyDescent="0.15">
      <c r="C117" s="56"/>
      <c r="D117" s="56"/>
      <c r="E117" s="429"/>
      <c r="F117" s="430"/>
      <c r="G117" s="223"/>
      <c r="H117" s="224"/>
      <c r="I117" s="224"/>
      <c r="J117" s="224"/>
      <c r="K117" s="224"/>
      <c r="L117" s="225"/>
      <c r="M117" s="223" t="s">
        <v>124</v>
      </c>
      <c r="N117" s="224"/>
      <c r="O117" s="224"/>
      <c r="P117" s="224"/>
      <c r="Q117" s="224"/>
      <c r="R117" s="224"/>
      <c r="S117" s="224"/>
      <c r="T117" s="224"/>
      <c r="U117" s="224"/>
      <c r="V117" s="224"/>
      <c r="W117" s="225"/>
      <c r="X117" s="220" t="s">
        <v>60</v>
      </c>
      <c r="Y117" s="221"/>
      <c r="Z117" s="221"/>
      <c r="AA117" s="221"/>
      <c r="AB117" s="221"/>
      <c r="AC117" s="221"/>
      <c r="AD117" s="221"/>
      <c r="AE117" s="221"/>
      <c r="AF117" s="221"/>
      <c r="AG117" s="221"/>
      <c r="AH117" s="221"/>
      <c r="AI117" s="221"/>
      <c r="AJ117" s="221"/>
      <c r="AK117" s="222"/>
      <c r="AL117" s="220" t="s">
        <v>59</v>
      </c>
      <c r="AM117" s="221"/>
      <c r="AN117" s="221"/>
      <c r="AO117" s="221"/>
      <c r="AP117" s="221"/>
      <c r="AQ117" s="221"/>
      <c r="AR117" s="221"/>
      <c r="AS117" s="221"/>
      <c r="AT117" s="221"/>
      <c r="AU117" s="221"/>
      <c r="AV117" s="221"/>
      <c r="AW117" s="221"/>
      <c r="AX117" s="221"/>
      <c r="AY117" s="221"/>
      <c r="AZ117" s="221"/>
      <c r="BA117" s="221"/>
      <c r="BB117" s="221"/>
      <c r="BC117" s="221"/>
      <c r="BD117" s="221"/>
      <c r="BE117" s="221"/>
      <c r="BF117" s="221"/>
      <c r="BG117" s="221"/>
      <c r="BH117" s="222"/>
      <c r="BI117" s="136"/>
      <c r="BJ117" s="304" t="s">
        <v>57</v>
      </c>
      <c r="BK117" s="304"/>
      <c r="BL117" s="304"/>
      <c r="BM117" s="304"/>
      <c r="BN117" s="304"/>
      <c r="BO117" s="304"/>
      <c r="BP117" s="351"/>
      <c r="BQ117" s="351"/>
      <c r="BR117" s="351"/>
      <c r="BS117" s="351"/>
      <c r="BT117" s="304" t="s">
        <v>75</v>
      </c>
      <c r="BU117" s="304"/>
      <c r="BV117" s="304"/>
      <c r="BW117" s="144"/>
      <c r="BX117" s="198" t="str">
        <f>IF(OR(BP117="",BP119=""),"",IF(AND(DB64="〇",DB65="〇"),"〇",""))</f>
        <v/>
      </c>
      <c r="BY117" s="192"/>
      <c r="BZ117" s="192"/>
      <c r="CA117" s="192"/>
      <c r="CB117" s="192"/>
      <c r="CC117" s="488" t="s">
        <v>76</v>
      </c>
      <c r="CD117" s="488"/>
      <c r="CE117" s="488"/>
      <c r="CF117" s="488"/>
      <c r="CG117" s="488"/>
      <c r="CH117" s="192" t="str">
        <f>IF(AND(BP117="",BP119=""),"",IF(OR(DB64="×",DB65="×"),"〇",""))</f>
        <v/>
      </c>
      <c r="CI117" s="192"/>
      <c r="CJ117" s="192"/>
      <c r="CK117" s="192"/>
      <c r="CL117" s="195"/>
      <c r="CM117" s="279" t="s">
        <v>100</v>
      </c>
      <c r="CN117" s="245"/>
      <c r="CO117" s="246"/>
      <c r="CP117" s="2"/>
      <c r="CQ117" s="2"/>
      <c r="CR117" s="4"/>
      <c r="CS117" s="17"/>
      <c r="CT117" s="17"/>
      <c r="CU117" s="9"/>
      <c r="CV117" s="9"/>
      <c r="CW117" s="9"/>
      <c r="CX117" s="9"/>
    </row>
    <row r="118" spans="3:112" ht="8.1" customHeight="1" x14ac:dyDescent="0.15">
      <c r="E118" s="429"/>
      <c r="F118" s="430"/>
      <c r="G118" s="223"/>
      <c r="H118" s="224"/>
      <c r="I118" s="224"/>
      <c r="J118" s="224"/>
      <c r="K118" s="224"/>
      <c r="L118" s="225"/>
      <c r="M118" s="223"/>
      <c r="N118" s="224"/>
      <c r="O118" s="224"/>
      <c r="P118" s="224"/>
      <c r="Q118" s="224"/>
      <c r="R118" s="224"/>
      <c r="S118" s="224"/>
      <c r="T118" s="224"/>
      <c r="U118" s="224"/>
      <c r="V118" s="224"/>
      <c r="W118" s="225"/>
      <c r="X118" s="223"/>
      <c r="Y118" s="224"/>
      <c r="Z118" s="224"/>
      <c r="AA118" s="224"/>
      <c r="AB118" s="224"/>
      <c r="AC118" s="224"/>
      <c r="AD118" s="224"/>
      <c r="AE118" s="224"/>
      <c r="AF118" s="224"/>
      <c r="AG118" s="224"/>
      <c r="AH118" s="224"/>
      <c r="AI118" s="224"/>
      <c r="AJ118" s="224"/>
      <c r="AK118" s="225"/>
      <c r="AL118" s="223"/>
      <c r="AM118" s="224"/>
      <c r="AN118" s="224"/>
      <c r="AO118" s="224"/>
      <c r="AP118" s="224"/>
      <c r="AQ118" s="224"/>
      <c r="AR118" s="224"/>
      <c r="AS118" s="224"/>
      <c r="AT118" s="224"/>
      <c r="AU118" s="224"/>
      <c r="AV118" s="224"/>
      <c r="AW118" s="224"/>
      <c r="AX118" s="224"/>
      <c r="AY118" s="224"/>
      <c r="AZ118" s="224"/>
      <c r="BA118" s="224"/>
      <c r="BB118" s="224"/>
      <c r="BC118" s="224"/>
      <c r="BD118" s="224"/>
      <c r="BE118" s="224"/>
      <c r="BF118" s="224"/>
      <c r="BG118" s="224"/>
      <c r="BH118" s="225"/>
      <c r="BI118" s="112"/>
      <c r="BJ118" s="175"/>
      <c r="BK118" s="175"/>
      <c r="BL118" s="175"/>
      <c r="BM118" s="175"/>
      <c r="BN118" s="175"/>
      <c r="BO118" s="175"/>
      <c r="BP118" s="352"/>
      <c r="BQ118" s="352"/>
      <c r="BR118" s="352"/>
      <c r="BS118" s="352"/>
      <c r="BT118" s="175"/>
      <c r="BU118" s="175"/>
      <c r="BV118" s="175"/>
      <c r="BW118" s="144"/>
      <c r="BX118" s="181"/>
      <c r="BY118" s="157"/>
      <c r="BZ118" s="157"/>
      <c r="CA118" s="157"/>
      <c r="CB118" s="157"/>
      <c r="CC118" s="364"/>
      <c r="CD118" s="364"/>
      <c r="CE118" s="364"/>
      <c r="CF118" s="364"/>
      <c r="CG118" s="364"/>
      <c r="CH118" s="157"/>
      <c r="CI118" s="157"/>
      <c r="CJ118" s="157"/>
      <c r="CK118" s="157"/>
      <c r="CL118" s="158"/>
      <c r="CM118" s="280"/>
      <c r="CN118" s="224"/>
      <c r="CO118" s="225"/>
      <c r="CP118" s="2"/>
      <c r="CQ118" s="4"/>
      <c r="CR118" s="2"/>
      <c r="CS118" s="9"/>
      <c r="CT118" s="9"/>
      <c r="CU118" s="9"/>
      <c r="CV118" s="9"/>
      <c r="CW118" s="9"/>
      <c r="CX118" s="9"/>
    </row>
    <row r="119" spans="3:112" ht="8.1" customHeight="1" x14ac:dyDescent="0.15">
      <c r="E119" s="429"/>
      <c r="F119" s="430"/>
      <c r="G119" s="223"/>
      <c r="H119" s="224"/>
      <c r="I119" s="224"/>
      <c r="J119" s="224"/>
      <c r="K119" s="224"/>
      <c r="L119" s="225"/>
      <c r="M119" s="223"/>
      <c r="N119" s="224"/>
      <c r="O119" s="224"/>
      <c r="P119" s="224"/>
      <c r="Q119" s="224"/>
      <c r="R119" s="224"/>
      <c r="S119" s="224"/>
      <c r="T119" s="224"/>
      <c r="U119" s="224"/>
      <c r="V119" s="224"/>
      <c r="W119" s="225"/>
      <c r="X119" s="223"/>
      <c r="Y119" s="224"/>
      <c r="Z119" s="224"/>
      <c r="AA119" s="224"/>
      <c r="AB119" s="224"/>
      <c r="AC119" s="224"/>
      <c r="AD119" s="224"/>
      <c r="AE119" s="224"/>
      <c r="AF119" s="224"/>
      <c r="AG119" s="224"/>
      <c r="AH119" s="224"/>
      <c r="AI119" s="224"/>
      <c r="AJ119" s="224"/>
      <c r="AK119" s="225"/>
      <c r="AL119" s="223"/>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5"/>
      <c r="BI119" s="112"/>
      <c r="BJ119" s="175" t="s">
        <v>68</v>
      </c>
      <c r="BK119" s="175"/>
      <c r="BL119" s="175"/>
      <c r="BM119" s="175"/>
      <c r="BN119" s="175"/>
      <c r="BO119" s="175"/>
      <c r="BP119" s="416"/>
      <c r="BQ119" s="416"/>
      <c r="BR119" s="416"/>
      <c r="BS119" s="416"/>
      <c r="BT119" s="175" t="s">
        <v>58</v>
      </c>
      <c r="BU119" s="175"/>
      <c r="BV119" s="175"/>
      <c r="BW119" s="144"/>
      <c r="BX119" s="181"/>
      <c r="BY119" s="157"/>
      <c r="BZ119" s="157"/>
      <c r="CA119" s="157"/>
      <c r="CB119" s="157"/>
      <c r="CC119" s="364"/>
      <c r="CD119" s="364"/>
      <c r="CE119" s="364"/>
      <c r="CF119" s="364"/>
      <c r="CG119" s="364"/>
      <c r="CH119" s="157"/>
      <c r="CI119" s="157"/>
      <c r="CJ119" s="157"/>
      <c r="CK119" s="157"/>
      <c r="CL119" s="158"/>
      <c r="CM119" s="280"/>
      <c r="CN119" s="224"/>
      <c r="CO119" s="225"/>
      <c r="CP119" s="2"/>
      <c r="CQ119" s="4"/>
      <c r="CR119" s="2"/>
      <c r="CS119" s="9"/>
      <c r="CT119" s="9"/>
      <c r="CU119" s="9"/>
      <c r="CV119" s="9"/>
      <c r="CW119" s="9"/>
      <c r="CX119" s="9"/>
    </row>
    <row r="120" spans="3:112" ht="8.1" customHeight="1" x14ac:dyDescent="0.15">
      <c r="E120" s="429"/>
      <c r="F120" s="430"/>
      <c r="G120" s="223"/>
      <c r="H120" s="224"/>
      <c r="I120" s="224"/>
      <c r="J120" s="224"/>
      <c r="K120" s="224"/>
      <c r="L120" s="225"/>
      <c r="M120" s="223"/>
      <c r="N120" s="224"/>
      <c r="O120" s="224"/>
      <c r="P120" s="224"/>
      <c r="Q120" s="224"/>
      <c r="R120" s="224"/>
      <c r="S120" s="224"/>
      <c r="T120" s="224"/>
      <c r="U120" s="224"/>
      <c r="V120" s="224"/>
      <c r="W120" s="225"/>
      <c r="X120" s="223"/>
      <c r="Y120" s="224"/>
      <c r="Z120" s="224"/>
      <c r="AA120" s="224"/>
      <c r="AB120" s="224"/>
      <c r="AC120" s="224"/>
      <c r="AD120" s="224"/>
      <c r="AE120" s="224"/>
      <c r="AF120" s="224"/>
      <c r="AG120" s="224"/>
      <c r="AH120" s="224"/>
      <c r="AI120" s="224"/>
      <c r="AJ120" s="224"/>
      <c r="AK120" s="225"/>
      <c r="AL120" s="223"/>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5"/>
      <c r="BI120" s="112"/>
      <c r="BJ120" s="175"/>
      <c r="BK120" s="175"/>
      <c r="BL120" s="175"/>
      <c r="BM120" s="175"/>
      <c r="BN120" s="175"/>
      <c r="BO120" s="175"/>
      <c r="BP120" s="352"/>
      <c r="BQ120" s="352"/>
      <c r="BR120" s="352"/>
      <c r="BS120" s="352"/>
      <c r="BT120" s="175"/>
      <c r="BU120" s="175"/>
      <c r="BV120" s="175"/>
      <c r="BW120" s="144"/>
      <c r="BX120" s="181"/>
      <c r="BY120" s="157"/>
      <c r="BZ120" s="157"/>
      <c r="CA120" s="157"/>
      <c r="CB120" s="157"/>
      <c r="CC120" s="364"/>
      <c r="CD120" s="364"/>
      <c r="CE120" s="364"/>
      <c r="CF120" s="364"/>
      <c r="CG120" s="364"/>
      <c r="CH120" s="157"/>
      <c r="CI120" s="157"/>
      <c r="CJ120" s="157"/>
      <c r="CK120" s="157"/>
      <c r="CL120" s="158"/>
      <c r="CM120" s="280"/>
      <c r="CN120" s="224"/>
      <c r="CO120" s="225"/>
      <c r="CP120" s="2"/>
      <c r="CQ120" s="2"/>
      <c r="CR120" s="4"/>
      <c r="CS120" s="17"/>
      <c r="CT120" s="17"/>
      <c r="CU120" s="9"/>
      <c r="CV120" s="9"/>
      <c r="CW120" s="9"/>
      <c r="CX120" s="9"/>
    </row>
    <row r="121" spans="3:112" ht="8.1" customHeight="1" thickBot="1" x14ac:dyDescent="0.2">
      <c r="E121" s="511"/>
      <c r="F121" s="512"/>
      <c r="G121" s="226"/>
      <c r="H121" s="227"/>
      <c r="I121" s="227"/>
      <c r="J121" s="227"/>
      <c r="K121" s="227"/>
      <c r="L121" s="228"/>
      <c r="M121" s="226"/>
      <c r="N121" s="227"/>
      <c r="O121" s="227"/>
      <c r="P121" s="227"/>
      <c r="Q121" s="227"/>
      <c r="R121" s="227"/>
      <c r="S121" s="227"/>
      <c r="T121" s="227"/>
      <c r="U121" s="227"/>
      <c r="V121" s="227"/>
      <c r="W121" s="228"/>
      <c r="X121" s="226"/>
      <c r="Y121" s="227"/>
      <c r="Z121" s="227"/>
      <c r="AA121" s="227"/>
      <c r="AB121" s="227"/>
      <c r="AC121" s="227"/>
      <c r="AD121" s="227"/>
      <c r="AE121" s="227"/>
      <c r="AF121" s="227"/>
      <c r="AG121" s="227"/>
      <c r="AH121" s="227"/>
      <c r="AI121" s="227"/>
      <c r="AJ121" s="227"/>
      <c r="AK121" s="228"/>
      <c r="AL121" s="226"/>
      <c r="AM121" s="227"/>
      <c r="AN121" s="227"/>
      <c r="AO121" s="227"/>
      <c r="AP121" s="227"/>
      <c r="AQ121" s="227"/>
      <c r="AR121" s="227"/>
      <c r="AS121" s="227"/>
      <c r="AT121" s="227"/>
      <c r="AU121" s="227"/>
      <c r="AV121" s="227"/>
      <c r="AW121" s="227"/>
      <c r="AX121" s="227"/>
      <c r="AY121" s="227"/>
      <c r="AZ121" s="227"/>
      <c r="BA121" s="227"/>
      <c r="BB121" s="227"/>
      <c r="BC121" s="227"/>
      <c r="BD121" s="227"/>
      <c r="BE121" s="227"/>
      <c r="BF121" s="227"/>
      <c r="BG121" s="227"/>
      <c r="BH121" s="228"/>
      <c r="BI121" s="145"/>
      <c r="BJ121" s="146"/>
      <c r="BK121" s="146"/>
      <c r="BL121" s="146"/>
      <c r="BM121" s="146"/>
      <c r="BN121" s="146"/>
      <c r="BO121" s="146"/>
      <c r="BP121" s="146"/>
      <c r="BQ121" s="146"/>
      <c r="BR121" s="146"/>
      <c r="BS121" s="146"/>
      <c r="BT121" s="146"/>
      <c r="BU121" s="146"/>
      <c r="BV121" s="146"/>
      <c r="BW121" s="147"/>
      <c r="BX121" s="490"/>
      <c r="BY121" s="349"/>
      <c r="BZ121" s="349"/>
      <c r="CA121" s="349"/>
      <c r="CB121" s="349"/>
      <c r="CC121" s="489"/>
      <c r="CD121" s="489"/>
      <c r="CE121" s="489"/>
      <c r="CF121" s="489"/>
      <c r="CG121" s="489"/>
      <c r="CH121" s="349"/>
      <c r="CI121" s="349"/>
      <c r="CJ121" s="349"/>
      <c r="CK121" s="349"/>
      <c r="CL121" s="350"/>
      <c r="CM121" s="281"/>
      <c r="CN121" s="258"/>
      <c r="CO121" s="259"/>
      <c r="CP121" s="2"/>
      <c r="CQ121" s="2"/>
      <c r="CR121" s="2"/>
      <c r="CS121" s="9"/>
      <c r="CT121" s="9"/>
      <c r="CU121" s="9"/>
      <c r="CV121" s="9"/>
      <c r="CW121" s="9"/>
      <c r="CX121" s="9"/>
    </row>
    <row r="122" spans="3:112" ht="8.1" customHeight="1" x14ac:dyDescent="0.15">
      <c r="E122" s="148"/>
      <c r="F122" s="148"/>
      <c r="G122" s="126"/>
      <c r="H122" s="126"/>
      <c r="I122" s="126"/>
      <c r="J122" s="126"/>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6"/>
      <c r="BD122" s="126"/>
      <c r="BE122" s="126"/>
      <c r="BF122" s="126"/>
      <c r="BG122" s="126"/>
      <c r="BH122" s="126"/>
      <c r="BI122" s="117"/>
      <c r="BJ122" s="117"/>
      <c r="BK122" s="117"/>
      <c r="BL122" s="117"/>
      <c r="BM122" s="117"/>
      <c r="BN122" s="117"/>
      <c r="BO122" s="117"/>
      <c r="BP122" s="117"/>
      <c r="BQ122" s="117"/>
      <c r="BR122" s="117"/>
      <c r="BS122" s="117"/>
      <c r="BT122" s="117"/>
      <c r="BU122" s="117"/>
      <c r="BV122" s="117"/>
      <c r="BW122" s="144"/>
      <c r="BX122" s="149"/>
      <c r="BY122" s="149"/>
      <c r="BZ122" s="149"/>
      <c r="CA122" s="149"/>
      <c r="CB122" s="149"/>
      <c r="CC122" s="52"/>
      <c r="CD122" s="52"/>
      <c r="CE122" s="52"/>
      <c r="CF122" s="52"/>
      <c r="CG122" s="52"/>
      <c r="CH122" s="149"/>
      <c r="CI122" s="149"/>
      <c r="CJ122" s="149"/>
      <c r="CK122" s="149"/>
      <c r="CL122" s="149"/>
      <c r="CM122" s="126"/>
      <c r="CN122" s="126"/>
      <c r="CO122" s="126"/>
      <c r="CP122" s="2"/>
      <c r="CQ122" s="2"/>
      <c r="CR122" s="2"/>
      <c r="CS122" s="9"/>
      <c r="CT122" s="9"/>
      <c r="CU122" s="9"/>
      <c r="CV122" s="9"/>
      <c r="CW122" s="9"/>
      <c r="CX122" s="9"/>
    </row>
    <row r="123" spans="3:112" ht="8.1" customHeight="1" x14ac:dyDescent="0.15">
      <c r="E123" s="148"/>
      <c r="F123" s="148"/>
      <c r="G123" s="126"/>
      <c r="H123" s="126"/>
      <c r="I123" s="126"/>
      <c r="J123" s="126"/>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26"/>
      <c r="AZ123" s="126"/>
      <c r="BA123" s="126"/>
      <c r="BB123" s="126"/>
      <c r="BC123" s="126"/>
      <c r="BD123" s="126"/>
      <c r="BE123" s="126"/>
      <c r="BF123" s="126"/>
      <c r="BG123" s="126"/>
      <c r="BH123" s="126"/>
      <c r="BI123" s="117"/>
      <c r="BJ123" s="117"/>
      <c r="BK123" s="117"/>
      <c r="BL123" s="117"/>
      <c r="BM123" s="117"/>
      <c r="BN123" s="117"/>
      <c r="BO123" s="117"/>
      <c r="BP123" s="117"/>
      <c r="BQ123" s="117"/>
      <c r="BR123" s="117"/>
      <c r="BS123" s="117"/>
      <c r="BT123" s="117"/>
      <c r="BU123" s="117"/>
      <c r="BV123" s="117"/>
      <c r="BW123" s="144"/>
      <c r="BX123" s="149"/>
      <c r="BY123" s="149"/>
      <c r="BZ123" s="149"/>
      <c r="CA123" s="149"/>
      <c r="CB123" s="149"/>
      <c r="CC123" s="52"/>
      <c r="CD123" s="52"/>
      <c r="CE123" s="52"/>
      <c r="CF123" s="52"/>
      <c r="CG123" s="52"/>
      <c r="CH123" s="149"/>
      <c r="CI123" s="149"/>
      <c r="CJ123" s="149"/>
      <c r="CK123" s="149"/>
      <c r="CL123" s="149"/>
      <c r="CM123" s="126"/>
      <c r="CN123" s="126"/>
      <c r="CO123" s="126"/>
      <c r="CP123" s="2"/>
      <c r="CQ123" s="2"/>
      <c r="CR123" s="2"/>
      <c r="CS123" s="9"/>
      <c r="CT123" s="9"/>
      <c r="CU123" s="9"/>
      <c r="CV123" s="9"/>
      <c r="CW123" s="9"/>
      <c r="CX123" s="9"/>
    </row>
    <row r="124" spans="3:112" ht="8.1" customHeight="1" x14ac:dyDescent="0.15">
      <c r="E124" s="148"/>
      <c r="F124" s="148"/>
      <c r="G124" s="126"/>
      <c r="H124" s="126"/>
      <c r="I124" s="126"/>
      <c r="J124" s="126"/>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26"/>
      <c r="AZ124" s="126"/>
      <c r="BA124" s="126"/>
      <c r="BB124" s="126"/>
      <c r="BC124" s="126"/>
      <c r="BD124" s="126"/>
      <c r="BE124" s="126"/>
      <c r="BF124" s="126"/>
      <c r="BG124" s="126"/>
      <c r="BH124" s="126"/>
      <c r="BI124" s="117"/>
      <c r="BJ124" s="117"/>
      <c r="BK124" s="117"/>
      <c r="BL124" s="117"/>
      <c r="BM124" s="117"/>
      <c r="BN124" s="117"/>
      <c r="BO124" s="117"/>
      <c r="BP124" s="117"/>
      <c r="BQ124" s="117"/>
      <c r="BR124" s="117"/>
      <c r="BS124" s="117"/>
      <c r="BT124" s="117"/>
      <c r="BU124" s="117"/>
      <c r="BV124" s="117"/>
      <c r="BW124" s="144"/>
      <c r="BX124" s="149"/>
      <c r="BY124" s="149"/>
      <c r="BZ124" s="149"/>
      <c r="CA124" s="149"/>
      <c r="CB124" s="149"/>
      <c r="CC124" s="52"/>
      <c r="CD124" s="52"/>
      <c r="CE124" s="52"/>
      <c r="CF124" s="52"/>
      <c r="CG124" s="52"/>
      <c r="CH124" s="149"/>
      <c r="CI124" s="149"/>
      <c r="CJ124" s="149"/>
      <c r="CK124" s="149"/>
      <c r="CL124" s="149"/>
      <c r="CM124" s="126"/>
      <c r="CN124" s="126"/>
      <c r="CO124" s="126"/>
      <c r="CP124" s="2"/>
      <c r="CQ124" s="2"/>
      <c r="CR124" s="2"/>
      <c r="CS124" s="9"/>
      <c r="CT124" s="9"/>
      <c r="CU124" s="9"/>
      <c r="CV124" s="9"/>
      <c r="CW124" s="9"/>
      <c r="CX124" s="9"/>
    </row>
    <row r="125" spans="3:112" ht="8.1" customHeight="1" x14ac:dyDescent="0.15">
      <c r="E125" s="148"/>
      <c r="F125" s="148"/>
      <c r="G125" s="126"/>
      <c r="H125" s="126"/>
      <c r="I125" s="126"/>
      <c r="J125" s="126"/>
      <c r="K125" s="126"/>
      <c r="L125" s="126"/>
      <c r="M125" s="126"/>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26"/>
      <c r="AZ125" s="126"/>
      <c r="BA125" s="126"/>
      <c r="BB125" s="126"/>
      <c r="BC125" s="126"/>
      <c r="BD125" s="126"/>
      <c r="BE125" s="126"/>
      <c r="BF125" s="126"/>
      <c r="BG125" s="126"/>
      <c r="BH125" s="126"/>
      <c r="BI125" s="117"/>
      <c r="BJ125" s="117"/>
      <c r="BK125" s="117"/>
      <c r="BL125" s="117"/>
      <c r="BM125" s="117"/>
      <c r="BN125" s="117"/>
      <c r="BO125" s="117"/>
      <c r="BP125" s="117"/>
      <c r="BQ125" s="117"/>
      <c r="BR125" s="117"/>
      <c r="BS125" s="117"/>
      <c r="BT125" s="117"/>
      <c r="BU125" s="117"/>
      <c r="BV125" s="117"/>
      <c r="BW125" s="144"/>
      <c r="BX125" s="149"/>
      <c r="BY125" s="149"/>
      <c r="BZ125" s="149"/>
      <c r="CA125" s="149"/>
      <c r="CB125" s="149"/>
      <c r="CC125" s="52"/>
      <c r="CD125" s="52"/>
      <c r="CE125" s="52"/>
      <c r="CF125" s="52"/>
      <c r="CG125" s="52"/>
      <c r="CH125" s="149"/>
      <c r="CI125" s="149"/>
      <c r="CJ125" s="149"/>
      <c r="CK125" s="149"/>
      <c r="CL125" s="149"/>
      <c r="CM125" s="126"/>
      <c r="CN125" s="126"/>
      <c r="CO125" s="126"/>
      <c r="CP125" s="2"/>
      <c r="CQ125" s="2"/>
      <c r="CR125" s="2"/>
      <c r="CS125" s="9"/>
      <c r="CT125" s="9"/>
      <c r="CU125" s="9"/>
      <c r="CV125" s="9"/>
      <c r="CW125" s="9"/>
      <c r="CX125" s="9"/>
    </row>
    <row r="126" spans="3:112" ht="8.1" customHeight="1" x14ac:dyDescent="0.15">
      <c r="E126" s="148"/>
      <c r="F126" s="148"/>
      <c r="G126" s="126"/>
      <c r="H126" s="126"/>
      <c r="I126" s="126"/>
      <c r="J126" s="126"/>
      <c r="K126" s="126"/>
      <c r="L126" s="126"/>
      <c r="M126" s="126"/>
      <c r="N126" s="126"/>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26"/>
      <c r="AZ126" s="126"/>
      <c r="BA126" s="126"/>
      <c r="BB126" s="126"/>
      <c r="BC126" s="126"/>
      <c r="BD126" s="126"/>
      <c r="BE126" s="126"/>
      <c r="BF126" s="126"/>
      <c r="BG126" s="126"/>
      <c r="BH126" s="126"/>
      <c r="BI126" s="117"/>
      <c r="BJ126" s="117"/>
      <c r="BK126" s="150"/>
      <c r="BL126" s="150"/>
      <c r="BM126" s="150"/>
      <c r="BN126" s="150"/>
      <c r="BO126" s="150"/>
      <c r="BP126" s="150"/>
      <c r="BQ126" s="150"/>
      <c r="BR126" s="150"/>
      <c r="BS126" s="117"/>
      <c r="BT126" s="117"/>
      <c r="BU126" s="117"/>
      <c r="BV126" s="117"/>
      <c r="BW126" s="144"/>
      <c r="BX126" s="149"/>
      <c r="BY126" s="149"/>
      <c r="BZ126" s="149"/>
      <c r="CA126" s="149"/>
      <c r="CB126" s="149"/>
      <c r="CC126" s="52"/>
      <c r="CD126" s="52"/>
      <c r="CE126" s="52"/>
      <c r="CF126" s="52"/>
      <c r="CG126" s="52"/>
      <c r="CH126" s="149"/>
      <c r="CI126" s="149"/>
      <c r="CJ126" s="149"/>
      <c r="CK126" s="149"/>
      <c r="CL126" s="149"/>
      <c r="CM126" s="126"/>
      <c r="CN126" s="126"/>
      <c r="CO126" s="126"/>
      <c r="CP126" s="2"/>
      <c r="CQ126" s="2"/>
      <c r="CR126" s="2"/>
      <c r="CS126" s="9"/>
      <c r="CT126" s="9"/>
      <c r="CU126" s="9"/>
      <c r="CV126" s="9"/>
      <c r="CW126" s="9"/>
      <c r="CX126" s="9"/>
    </row>
    <row r="127" spans="3:112" ht="8.1" customHeight="1" thickBot="1" x14ac:dyDescent="0.2">
      <c r="E127" s="47"/>
      <c r="F127" s="47"/>
      <c r="G127" s="47"/>
      <c r="H127" s="47"/>
      <c r="I127" s="148"/>
      <c r="J127" s="148"/>
      <c r="K127" s="148"/>
      <c r="L127" s="148"/>
      <c r="M127" s="148"/>
      <c r="N127" s="148"/>
      <c r="O127" s="148"/>
      <c r="P127" s="148"/>
      <c r="Q127" s="148"/>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c r="BI127" s="148"/>
      <c r="BJ127" s="148"/>
      <c r="BK127" s="148"/>
      <c r="BL127" s="148"/>
      <c r="BM127" s="148"/>
      <c r="BN127" s="148"/>
      <c r="BO127" s="148"/>
      <c r="BP127" s="148"/>
      <c r="BQ127" s="148"/>
      <c r="BR127" s="148"/>
      <c r="BS127" s="148"/>
      <c r="BT127" s="148"/>
      <c r="BU127" s="148"/>
      <c r="BV127" s="148"/>
      <c r="BW127" s="148"/>
      <c r="BX127" s="148"/>
      <c r="BY127" s="148"/>
      <c r="BZ127" s="148"/>
      <c r="CA127" s="148"/>
      <c r="CB127" s="148"/>
      <c r="CC127" s="148"/>
      <c r="CD127" s="148"/>
      <c r="CE127" s="148"/>
      <c r="CF127" s="148"/>
      <c r="CG127" s="148"/>
      <c r="CH127" s="148"/>
      <c r="CI127" s="148"/>
      <c r="CJ127" s="148"/>
      <c r="CK127" s="148"/>
      <c r="CL127" s="148"/>
      <c r="CM127" s="148"/>
      <c r="CN127" s="126"/>
      <c r="CO127" s="126"/>
      <c r="CP127" s="2"/>
      <c r="CQ127" s="2"/>
      <c r="CR127" s="2"/>
      <c r="CS127" s="9"/>
      <c r="CT127" s="9"/>
      <c r="CU127" s="9"/>
      <c r="CV127" s="9"/>
      <c r="CW127" s="9"/>
      <c r="CX127" s="9"/>
    </row>
    <row r="128" spans="3:112" ht="8.1" customHeight="1" x14ac:dyDescent="0.15">
      <c r="E128" s="538" t="s">
        <v>139</v>
      </c>
      <c r="F128" s="539"/>
      <c r="G128" s="253" t="s">
        <v>222</v>
      </c>
      <c r="H128" s="254"/>
      <c r="I128" s="254"/>
      <c r="J128" s="254"/>
      <c r="K128" s="254"/>
      <c r="L128" s="255"/>
      <c r="M128" s="253" t="s">
        <v>223</v>
      </c>
      <c r="N128" s="254"/>
      <c r="O128" s="254"/>
      <c r="P128" s="254"/>
      <c r="Q128" s="254"/>
      <c r="R128" s="254"/>
      <c r="S128" s="254"/>
      <c r="T128" s="254"/>
      <c r="U128" s="254"/>
      <c r="V128" s="254"/>
      <c r="W128" s="255"/>
      <c r="X128" s="203" t="s">
        <v>126</v>
      </c>
      <c r="Y128" s="204"/>
      <c r="Z128" s="204"/>
      <c r="AA128" s="204"/>
      <c r="AB128" s="204"/>
      <c r="AC128" s="204"/>
      <c r="AD128" s="204"/>
      <c r="AE128" s="204"/>
      <c r="AF128" s="204"/>
      <c r="AG128" s="204"/>
      <c r="AH128" s="204"/>
      <c r="AI128" s="204"/>
      <c r="AJ128" s="204"/>
      <c r="AK128" s="205"/>
      <c r="AL128" s="209" t="s">
        <v>127</v>
      </c>
      <c r="AM128" s="209"/>
      <c r="AN128" s="209"/>
      <c r="AO128" s="209"/>
      <c r="AP128" s="209"/>
      <c r="AQ128" s="209"/>
      <c r="AR128" s="209"/>
      <c r="AS128" s="209"/>
      <c r="AT128" s="209"/>
      <c r="AU128" s="209"/>
      <c r="AV128" s="209"/>
      <c r="AW128" s="209"/>
      <c r="AX128" s="209"/>
      <c r="AY128" s="209"/>
      <c r="AZ128" s="209"/>
      <c r="BA128" s="209"/>
      <c r="BB128" s="209"/>
      <c r="BC128" s="209"/>
      <c r="BD128" s="209"/>
      <c r="BE128" s="209"/>
      <c r="BF128" s="209"/>
      <c r="BG128" s="209"/>
      <c r="BH128" s="209"/>
      <c r="BI128" s="151"/>
      <c r="BJ128" s="151"/>
      <c r="BK128" s="151"/>
      <c r="BL128" s="151"/>
      <c r="BM128" s="151"/>
      <c r="BN128" s="151"/>
      <c r="BO128" s="151"/>
      <c r="BP128" s="151"/>
      <c r="BQ128" s="151"/>
      <c r="BR128" s="151"/>
      <c r="BS128" s="151"/>
      <c r="BT128" s="151"/>
      <c r="BU128" s="151"/>
      <c r="BV128" s="151"/>
      <c r="BW128" s="152"/>
      <c r="BX128" s="491" t="str">
        <f>IF(BN129="","",IF(AND(BN129&gt;=2,BN129&lt;=6.5),"〇",""))</f>
        <v/>
      </c>
      <c r="BY128" s="492"/>
      <c r="BZ128" s="492"/>
      <c r="CA128" s="492"/>
      <c r="CB128" s="493"/>
      <c r="CC128" s="344" t="s">
        <v>29</v>
      </c>
      <c r="CD128" s="345"/>
      <c r="CE128" s="345"/>
      <c r="CF128" s="345"/>
      <c r="CG128" s="346"/>
      <c r="CH128" s="498" t="str">
        <f>IF(BN129="","",IF(OR(BN129&lt;2,BN129&gt;6.5),"〇",""))</f>
        <v/>
      </c>
      <c r="CI128" s="492"/>
      <c r="CJ128" s="492"/>
      <c r="CK128" s="492"/>
      <c r="CL128" s="499"/>
      <c r="CM128" s="245" t="s">
        <v>128</v>
      </c>
      <c r="CN128" s="245"/>
      <c r="CO128" s="246"/>
      <c r="CP128" s="2"/>
      <c r="CQ128" s="2"/>
      <c r="CR128" s="2"/>
      <c r="CS128" s="9"/>
      <c r="CT128" s="9"/>
      <c r="CU128" s="9"/>
      <c r="CV128" s="9"/>
      <c r="CW128" s="9"/>
      <c r="CX128" s="9"/>
    </row>
    <row r="129" spans="5:102" ht="8.1" customHeight="1" x14ac:dyDescent="0.15">
      <c r="E129" s="429"/>
      <c r="F129" s="430"/>
      <c r="G129" s="223"/>
      <c r="H129" s="224"/>
      <c r="I129" s="224"/>
      <c r="J129" s="224"/>
      <c r="K129" s="224"/>
      <c r="L129" s="225"/>
      <c r="M129" s="223"/>
      <c r="N129" s="224"/>
      <c r="O129" s="224"/>
      <c r="P129" s="224"/>
      <c r="Q129" s="224"/>
      <c r="R129" s="224"/>
      <c r="S129" s="224"/>
      <c r="T129" s="224"/>
      <c r="U129" s="224"/>
      <c r="V129" s="224"/>
      <c r="W129" s="225"/>
      <c r="X129" s="206"/>
      <c r="Y129" s="207"/>
      <c r="Z129" s="207"/>
      <c r="AA129" s="207"/>
      <c r="AB129" s="207"/>
      <c r="AC129" s="207"/>
      <c r="AD129" s="207"/>
      <c r="AE129" s="207"/>
      <c r="AF129" s="207"/>
      <c r="AG129" s="207"/>
      <c r="AH129" s="207"/>
      <c r="AI129" s="207"/>
      <c r="AJ129" s="207"/>
      <c r="AK129" s="208"/>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c r="BI129" s="338" t="s">
        <v>69</v>
      </c>
      <c r="BJ129" s="339"/>
      <c r="BK129" s="339"/>
      <c r="BL129" s="339"/>
      <c r="BM129" s="339"/>
      <c r="BN129" s="502"/>
      <c r="BO129" s="502"/>
      <c r="BP129" s="502"/>
      <c r="BQ129" s="502"/>
      <c r="BR129" s="502"/>
      <c r="BS129" s="502"/>
      <c r="BT129" s="502"/>
      <c r="BU129" s="187" t="s">
        <v>54</v>
      </c>
      <c r="BV129" s="187"/>
      <c r="BW129" s="153"/>
      <c r="BX129" s="494"/>
      <c r="BY129" s="495"/>
      <c r="BZ129" s="495"/>
      <c r="CA129" s="495"/>
      <c r="CB129" s="496"/>
      <c r="CC129" s="347"/>
      <c r="CD129" s="187"/>
      <c r="CE129" s="187"/>
      <c r="CF129" s="187"/>
      <c r="CG129" s="348"/>
      <c r="CH129" s="500"/>
      <c r="CI129" s="495"/>
      <c r="CJ129" s="495"/>
      <c r="CK129" s="495"/>
      <c r="CL129" s="501"/>
      <c r="CM129" s="224"/>
      <c r="CN129" s="224"/>
      <c r="CO129" s="225"/>
      <c r="CP129" s="2"/>
      <c r="CQ129" s="2"/>
      <c r="CR129" s="2"/>
      <c r="CS129" s="9"/>
      <c r="CT129" s="9"/>
      <c r="CU129" s="9"/>
      <c r="CV129" s="9"/>
      <c r="CW129" s="9"/>
      <c r="CX129" s="9"/>
    </row>
    <row r="130" spans="5:102" ht="8.1" customHeight="1" x14ac:dyDescent="0.15">
      <c r="E130" s="429"/>
      <c r="F130" s="430"/>
      <c r="G130" s="223"/>
      <c r="H130" s="224"/>
      <c r="I130" s="224"/>
      <c r="J130" s="224"/>
      <c r="K130" s="224"/>
      <c r="L130" s="225"/>
      <c r="M130" s="223"/>
      <c r="N130" s="224"/>
      <c r="O130" s="224"/>
      <c r="P130" s="224"/>
      <c r="Q130" s="224"/>
      <c r="R130" s="224"/>
      <c r="S130" s="224"/>
      <c r="T130" s="224"/>
      <c r="U130" s="224"/>
      <c r="V130" s="224"/>
      <c r="W130" s="225"/>
      <c r="X130" s="206"/>
      <c r="Y130" s="207"/>
      <c r="Z130" s="207"/>
      <c r="AA130" s="207"/>
      <c r="AB130" s="207"/>
      <c r="AC130" s="207"/>
      <c r="AD130" s="207"/>
      <c r="AE130" s="207"/>
      <c r="AF130" s="207"/>
      <c r="AG130" s="207"/>
      <c r="AH130" s="207"/>
      <c r="AI130" s="207"/>
      <c r="AJ130" s="207"/>
      <c r="AK130" s="208"/>
      <c r="AL130" s="206" t="s">
        <v>224</v>
      </c>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8"/>
      <c r="BI130" s="338"/>
      <c r="BJ130" s="339"/>
      <c r="BK130" s="339"/>
      <c r="BL130" s="339"/>
      <c r="BM130" s="339"/>
      <c r="BN130" s="503"/>
      <c r="BO130" s="503"/>
      <c r="BP130" s="503"/>
      <c r="BQ130" s="503"/>
      <c r="BR130" s="503"/>
      <c r="BS130" s="503"/>
      <c r="BT130" s="503"/>
      <c r="BU130" s="187"/>
      <c r="BV130" s="187"/>
      <c r="BW130" s="153"/>
      <c r="BX130" s="494"/>
      <c r="BY130" s="495"/>
      <c r="BZ130" s="495"/>
      <c r="CA130" s="495"/>
      <c r="CB130" s="496"/>
      <c r="CC130" s="347"/>
      <c r="CD130" s="187"/>
      <c r="CE130" s="187"/>
      <c r="CF130" s="187"/>
      <c r="CG130" s="348"/>
      <c r="CH130" s="500"/>
      <c r="CI130" s="495"/>
      <c r="CJ130" s="495"/>
      <c r="CK130" s="495"/>
      <c r="CL130" s="501"/>
      <c r="CM130" s="224"/>
      <c r="CN130" s="224"/>
      <c r="CO130" s="225"/>
      <c r="CP130" s="2"/>
      <c r="CQ130" s="2"/>
      <c r="CR130" s="2"/>
      <c r="CS130" s="9"/>
      <c r="CT130" s="9"/>
      <c r="CU130" s="9"/>
      <c r="CV130" s="9"/>
      <c r="CW130" s="9"/>
      <c r="CX130" s="9"/>
    </row>
    <row r="131" spans="5:102" ht="8.1" customHeight="1" x14ac:dyDescent="0.15">
      <c r="E131" s="429"/>
      <c r="F131" s="430"/>
      <c r="G131" s="223"/>
      <c r="H131" s="224"/>
      <c r="I131" s="224"/>
      <c r="J131" s="224"/>
      <c r="K131" s="224"/>
      <c r="L131" s="225"/>
      <c r="M131" s="223"/>
      <c r="N131" s="224"/>
      <c r="O131" s="224"/>
      <c r="P131" s="224"/>
      <c r="Q131" s="224"/>
      <c r="R131" s="224"/>
      <c r="S131" s="224"/>
      <c r="T131" s="224"/>
      <c r="U131" s="224"/>
      <c r="V131" s="224"/>
      <c r="W131" s="225"/>
      <c r="X131" s="206"/>
      <c r="Y131" s="207"/>
      <c r="Z131" s="207"/>
      <c r="AA131" s="207"/>
      <c r="AB131" s="207"/>
      <c r="AC131" s="207"/>
      <c r="AD131" s="207"/>
      <c r="AE131" s="207"/>
      <c r="AF131" s="207"/>
      <c r="AG131" s="207"/>
      <c r="AH131" s="207"/>
      <c r="AI131" s="207"/>
      <c r="AJ131" s="207"/>
      <c r="AK131" s="208"/>
      <c r="AL131" s="206"/>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8"/>
      <c r="BI131" s="117"/>
      <c r="BJ131" s="117"/>
      <c r="BK131" s="150"/>
      <c r="BL131" s="150"/>
      <c r="BM131" s="150"/>
      <c r="BN131" s="150"/>
      <c r="BO131" s="150"/>
      <c r="BP131" s="150"/>
      <c r="BQ131" s="150"/>
      <c r="BR131" s="150"/>
      <c r="BS131" s="117"/>
      <c r="BT131" s="117"/>
      <c r="BU131" s="117"/>
      <c r="BV131" s="117"/>
      <c r="BW131" s="153"/>
      <c r="BX131" s="494"/>
      <c r="BY131" s="495"/>
      <c r="BZ131" s="495"/>
      <c r="CA131" s="495"/>
      <c r="CB131" s="496"/>
      <c r="CC131" s="347"/>
      <c r="CD131" s="187"/>
      <c r="CE131" s="187"/>
      <c r="CF131" s="187"/>
      <c r="CG131" s="348"/>
      <c r="CH131" s="500"/>
      <c r="CI131" s="495"/>
      <c r="CJ131" s="495"/>
      <c r="CK131" s="495"/>
      <c r="CL131" s="501"/>
      <c r="CM131" s="258"/>
      <c r="CN131" s="258"/>
      <c r="CO131" s="259"/>
      <c r="CP131" s="2"/>
      <c r="CQ131" s="2"/>
      <c r="CR131" s="2"/>
      <c r="CS131" s="9"/>
      <c r="CT131" s="9"/>
      <c r="CU131" s="9"/>
      <c r="CV131" s="9"/>
      <c r="CW131" s="9"/>
      <c r="CX131" s="9"/>
    </row>
    <row r="132" spans="5:102" ht="8.1" customHeight="1" x14ac:dyDescent="0.15">
      <c r="E132" s="279" t="s">
        <v>280</v>
      </c>
      <c r="F132" s="245"/>
      <c r="G132" s="245"/>
      <c r="H132" s="245"/>
      <c r="I132" s="245"/>
      <c r="J132" s="245"/>
      <c r="K132" s="245"/>
      <c r="L132" s="245"/>
      <c r="M132" s="245"/>
      <c r="N132" s="245"/>
      <c r="O132" s="245"/>
      <c r="P132" s="245"/>
      <c r="Q132" s="245"/>
      <c r="R132" s="245"/>
      <c r="S132" s="245"/>
      <c r="T132" s="245"/>
      <c r="U132" s="245"/>
      <c r="V132" s="245"/>
      <c r="W132" s="245"/>
      <c r="X132" s="245"/>
      <c r="Y132" s="245"/>
      <c r="Z132" s="245"/>
      <c r="AA132" s="245"/>
      <c r="AB132" s="245"/>
      <c r="AC132" s="245"/>
      <c r="AD132" s="245"/>
      <c r="AE132" s="245"/>
      <c r="AF132" s="245"/>
      <c r="AG132" s="245"/>
      <c r="AH132" s="245"/>
      <c r="AI132" s="245"/>
      <c r="AJ132" s="245"/>
      <c r="AK132" s="245"/>
      <c r="AL132" s="245"/>
      <c r="AM132" s="245"/>
      <c r="AN132" s="245"/>
      <c r="AO132" s="245"/>
      <c r="AP132" s="245"/>
      <c r="AQ132" s="245"/>
      <c r="AR132" s="245"/>
      <c r="AS132" s="245"/>
      <c r="AT132" s="245"/>
      <c r="AU132" s="245"/>
      <c r="AV132" s="245"/>
      <c r="AW132" s="245"/>
      <c r="AX132" s="245"/>
      <c r="AY132" s="245"/>
      <c r="AZ132" s="245"/>
      <c r="BA132" s="245"/>
      <c r="BB132" s="245"/>
      <c r="BC132" s="245"/>
      <c r="BD132" s="245"/>
      <c r="BE132" s="245"/>
      <c r="BF132" s="245"/>
      <c r="BG132" s="245"/>
      <c r="BH132" s="245"/>
      <c r="BI132" s="245"/>
      <c r="BJ132" s="245"/>
      <c r="BK132" s="245"/>
      <c r="BL132" s="245"/>
      <c r="BM132" s="245"/>
      <c r="BN132" s="245"/>
      <c r="BO132" s="245"/>
      <c r="BP132" s="245"/>
      <c r="BQ132" s="245"/>
      <c r="BR132" s="245"/>
      <c r="BS132" s="245"/>
      <c r="BT132" s="245"/>
      <c r="BU132" s="245"/>
      <c r="BV132" s="245"/>
      <c r="BW132" s="245"/>
      <c r="BX132" s="245"/>
      <c r="BY132" s="245"/>
      <c r="BZ132" s="245"/>
      <c r="CA132" s="245"/>
      <c r="CB132" s="245"/>
      <c r="CC132" s="245"/>
      <c r="CD132" s="245"/>
      <c r="CE132" s="245"/>
      <c r="CF132" s="245"/>
      <c r="CG132" s="245"/>
      <c r="CH132" s="245"/>
      <c r="CI132" s="245"/>
      <c r="CJ132" s="245"/>
      <c r="CK132" s="245"/>
      <c r="CL132" s="369"/>
      <c r="CM132" s="52"/>
      <c r="CN132" s="52"/>
      <c r="CO132" s="52"/>
      <c r="CP132" s="2"/>
      <c r="CQ132" s="2"/>
      <c r="CR132" s="2"/>
      <c r="CS132" s="9"/>
      <c r="CT132" s="9"/>
      <c r="CU132" s="9"/>
      <c r="CV132" s="9"/>
      <c r="CW132" s="9"/>
      <c r="CX132" s="9"/>
    </row>
    <row r="133" spans="5:102" ht="8.1" customHeight="1" x14ac:dyDescent="0.15">
      <c r="E133" s="280"/>
      <c r="F133" s="224"/>
      <c r="G133" s="224"/>
      <c r="H133" s="224"/>
      <c r="I133" s="224"/>
      <c r="J133" s="224"/>
      <c r="K133" s="224"/>
      <c r="L133" s="224"/>
      <c r="M133" s="224"/>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T133" s="224"/>
      <c r="BU133" s="224"/>
      <c r="BV133" s="224"/>
      <c r="BW133" s="224"/>
      <c r="BX133" s="224"/>
      <c r="BY133" s="224"/>
      <c r="BZ133" s="224"/>
      <c r="CA133" s="224"/>
      <c r="CB133" s="224"/>
      <c r="CC133" s="224"/>
      <c r="CD133" s="224"/>
      <c r="CE133" s="224"/>
      <c r="CF133" s="224"/>
      <c r="CG133" s="224"/>
      <c r="CH133" s="224"/>
      <c r="CI133" s="224"/>
      <c r="CJ133" s="224"/>
      <c r="CK133" s="224"/>
      <c r="CL133" s="370"/>
      <c r="CM133" s="52"/>
      <c r="CN133" s="52"/>
      <c r="CO133" s="52"/>
      <c r="CP133" s="2"/>
      <c r="CQ133" s="2"/>
      <c r="CR133" s="2"/>
      <c r="CS133" s="9"/>
      <c r="CT133" s="9"/>
      <c r="CU133" s="9"/>
      <c r="CV133" s="9"/>
      <c r="CW133" s="9"/>
      <c r="CX133" s="9"/>
    </row>
    <row r="134" spans="5:102" ht="8.1" customHeight="1" x14ac:dyDescent="0.15">
      <c r="E134" s="280"/>
      <c r="F134" s="224"/>
      <c r="G134" s="224"/>
      <c r="H134" s="224"/>
      <c r="I134" s="224"/>
      <c r="J134" s="224"/>
      <c r="K134" s="224"/>
      <c r="L134" s="224"/>
      <c r="M134" s="224"/>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T134" s="224"/>
      <c r="BU134" s="224"/>
      <c r="BV134" s="224"/>
      <c r="BW134" s="224"/>
      <c r="BX134" s="224"/>
      <c r="BY134" s="224"/>
      <c r="BZ134" s="224"/>
      <c r="CA134" s="224"/>
      <c r="CB134" s="224"/>
      <c r="CC134" s="224"/>
      <c r="CD134" s="224"/>
      <c r="CE134" s="224"/>
      <c r="CF134" s="224"/>
      <c r="CG134" s="224"/>
      <c r="CH134" s="224"/>
      <c r="CI134" s="224"/>
      <c r="CJ134" s="224"/>
      <c r="CK134" s="224"/>
      <c r="CL134" s="370"/>
      <c r="CM134" s="52"/>
      <c r="CN134" s="52"/>
      <c r="CO134" s="52"/>
      <c r="CP134" s="2"/>
      <c r="CQ134" s="2"/>
      <c r="CR134" s="2"/>
      <c r="CS134" s="9"/>
      <c r="CT134" s="9"/>
      <c r="CU134" s="9"/>
      <c r="CV134" s="9"/>
      <c r="CW134" s="9"/>
      <c r="CX134" s="9"/>
    </row>
    <row r="135" spans="5:102" ht="8.1" customHeight="1" thickBot="1" x14ac:dyDescent="0.2">
      <c r="E135" s="371"/>
      <c r="F135" s="227"/>
      <c r="G135" s="227"/>
      <c r="H135" s="227"/>
      <c r="I135" s="227"/>
      <c r="J135" s="227"/>
      <c r="K135" s="227"/>
      <c r="L135" s="227"/>
      <c r="M135" s="227"/>
      <c r="N135" s="227"/>
      <c r="O135" s="227"/>
      <c r="P135" s="227"/>
      <c r="Q135" s="227"/>
      <c r="R135" s="227"/>
      <c r="S135" s="227"/>
      <c r="T135" s="227"/>
      <c r="U135" s="227"/>
      <c r="V135" s="227"/>
      <c r="W135" s="227"/>
      <c r="X135" s="227"/>
      <c r="Y135" s="227"/>
      <c r="Z135" s="227"/>
      <c r="AA135" s="227"/>
      <c r="AB135" s="227"/>
      <c r="AC135" s="227"/>
      <c r="AD135" s="227"/>
      <c r="AE135" s="227"/>
      <c r="AF135" s="227"/>
      <c r="AG135" s="227"/>
      <c r="AH135" s="227"/>
      <c r="AI135" s="227"/>
      <c r="AJ135" s="227"/>
      <c r="AK135" s="227"/>
      <c r="AL135" s="227"/>
      <c r="AM135" s="227"/>
      <c r="AN135" s="227"/>
      <c r="AO135" s="227"/>
      <c r="AP135" s="227"/>
      <c r="AQ135" s="227"/>
      <c r="AR135" s="227"/>
      <c r="AS135" s="227"/>
      <c r="AT135" s="227"/>
      <c r="AU135" s="227"/>
      <c r="AV135" s="227"/>
      <c r="AW135" s="227"/>
      <c r="AX135" s="227"/>
      <c r="AY135" s="227"/>
      <c r="AZ135" s="227"/>
      <c r="BA135" s="227"/>
      <c r="BB135" s="227"/>
      <c r="BC135" s="227"/>
      <c r="BD135" s="227"/>
      <c r="BE135" s="227"/>
      <c r="BF135" s="227"/>
      <c r="BG135" s="227"/>
      <c r="BH135" s="227"/>
      <c r="BI135" s="227"/>
      <c r="BJ135" s="227"/>
      <c r="BK135" s="227"/>
      <c r="BL135" s="227"/>
      <c r="BM135" s="227"/>
      <c r="BN135" s="227"/>
      <c r="BO135" s="227"/>
      <c r="BP135" s="227"/>
      <c r="BQ135" s="227"/>
      <c r="BR135" s="227"/>
      <c r="BS135" s="227"/>
      <c r="BT135" s="227"/>
      <c r="BU135" s="227"/>
      <c r="BV135" s="227"/>
      <c r="BW135" s="227"/>
      <c r="BX135" s="227"/>
      <c r="BY135" s="227"/>
      <c r="BZ135" s="227"/>
      <c r="CA135" s="227"/>
      <c r="CB135" s="227"/>
      <c r="CC135" s="227"/>
      <c r="CD135" s="227"/>
      <c r="CE135" s="227"/>
      <c r="CF135" s="227"/>
      <c r="CG135" s="227"/>
      <c r="CH135" s="227"/>
      <c r="CI135" s="227"/>
      <c r="CJ135" s="227"/>
      <c r="CK135" s="227"/>
      <c r="CL135" s="372"/>
      <c r="CM135" s="52"/>
      <c r="CN135" s="52"/>
      <c r="CO135" s="52"/>
      <c r="CP135" s="2"/>
      <c r="CQ135" s="2"/>
      <c r="CR135" s="2"/>
      <c r="CS135" s="9"/>
      <c r="CT135" s="9"/>
      <c r="CU135" s="9"/>
      <c r="CV135" s="9"/>
      <c r="CW135" s="9"/>
      <c r="CX135" s="9"/>
    </row>
    <row r="136" spans="5:102" ht="8.1" customHeight="1" x14ac:dyDescent="0.15">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57"/>
      <c r="CN136" s="52"/>
      <c r="CO136" s="52"/>
      <c r="CP136" s="2"/>
      <c r="CQ136" s="2"/>
      <c r="CR136" s="2"/>
      <c r="CS136" s="9"/>
      <c r="CT136" s="9"/>
      <c r="CU136" s="9"/>
      <c r="CV136" s="9"/>
      <c r="CW136" s="9"/>
      <c r="CX136" s="9"/>
    </row>
    <row r="137" spans="5:102" ht="8.1" customHeight="1" x14ac:dyDescent="0.15">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57"/>
      <c r="CN137" s="52"/>
      <c r="CO137" s="52"/>
      <c r="CP137" s="2"/>
      <c r="CQ137" s="2"/>
      <c r="CR137" s="2"/>
      <c r="CS137" s="9"/>
      <c r="CT137" s="9"/>
    </row>
    <row r="138" spans="5:102" ht="8.1" customHeight="1" thickBot="1" x14ac:dyDescent="0.2">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4"/>
      <c r="AX138" s="44"/>
      <c r="AY138" s="44"/>
      <c r="AZ138" s="44"/>
      <c r="BA138" s="44"/>
      <c r="BB138" s="44"/>
      <c r="BC138" s="44"/>
      <c r="BD138" s="44"/>
      <c r="BE138" s="44"/>
      <c r="BF138" s="44"/>
      <c r="BG138" s="44"/>
      <c r="BH138" s="44"/>
      <c r="BI138" s="44"/>
      <c r="BJ138" s="44"/>
      <c r="BK138" s="44"/>
      <c r="BL138" s="44"/>
      <c r="BM138" s="44"/>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57"/>
      <c r="CN138" s="52"/>
      <c r="CO138" s="52"/>
      <c r="CP138" s="2"/>
      <c r="CQ138" s="2"/>
      <c r="CR138" s="2"/>
      <c r="CS138" s="9"/>
      <c r="CT138" s="9"/>
    </row>
    <row r="139" spans="5:102" ht="8.1" customHeight="1" x14ac:dyDescent="0.15">
      <c r="E139" s="47"/>
      <c r="F139" s="47"/>
      <c r="G139" s="329" t="s">
        <v>96</v>
      </c>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c r="AI139" s="330"/>
      <c r="AJ139" s="330"/>
      <c r="AK139" s="330"/>
      <c r="AL139" s="330"/>
      <c r="AM139" s="330"/>
      <c r="AN139" s="330"/>
      <c r="AO139" s="330"/>
      <c r="AP139" s="330"/>
      <c r="AQ139" s="330"/>
      <c r="AR139" s="330"/>
      <c r="AS139" s="330"/>
      <c r="AT139" s="330"/>
      <c r="AU139" s="330"/>
      <c r="AV139" s="331"/>
      <c r="AW139" s="314" t="s">
        <v>95</v>
      </c>
      <c r="AX139" s="315"/>
      <c r="AY139" s="315"/>
      <c r="AZ139" s="315"/>
      <c r="BA139" s="315"/>
      <c r="BB139" s="315"/>
      <c r="BC139" s="315"/>
      <c r="BD139" s="315"/>
      <c r="BE139" s="315"/>
      <c r="BF139" s="315"/>
      <c r="BG139" s="315"/>
      <c r="BH139" s="315"/>
      <c r="BI139" s="315"/>
      <c r="BJ139" s="315"/>
      <c r="BK139" s="315"/>
      <c r="BL139" s="315"/>
      <c r="BM139" s="315"/>
      <c r="BN139" s="315"/>
      <c r="BO139" s="315"/>
      <c r="BP139" s="315"/>
      <c r="BQ139" s="315"/>
      <c r="BR139" s="315"/>
      <c r="BS139" s="315"/>
      <c r="BT139" s="315"/>
      <c r="BU139" s="315"/>
      <c r="BV139" s="315"/>
      <c r="BW139" s="315"/>
      <c r="BX139" s="315"/>
      <c r="BY139" s="315"/>
      <c r="BZ139" s="315"/>
      <c r="CA139" s="315"/>
      <c r="CB139" s="315"/>
      <c r="CC139" s="315"/>
      <c r="CD139" s="315"/>
      <c r="CE139" s="315"/>
      <c r="CF139" s="315"/>
      <c r="CG139" s="315"/>
      <c r="CH139" s="315"/>
      <c r="CI139" s="315"/>
      <c r="CJ139" s="316"/>
      <c r="CK139" s="149"/>
      <c r="CL139" s="47"/>
      <c r="CM139" s="57"/>
      <c r="CN139" s="52"/>
      <c r="CO139" s="52"/>
      <c r="CP139" s="2"/>
      <c r="CQ139" s="2"/>
      <c r="CR139" s="2"/>
      <c r="CS139" s="9"/>
      <c r="CT139" s="9"/>
    </row>
    <row r="140" spans="5:102" ht="8.1" customHeight="1" x14ac:dyDescent="0.15">
      <c r="E140" s="47"/>
      <c r="F140" s="47"/>
      <c r="G140" s="332"/>
      <c r="H140" s="333"/>
      <c r="I140" s="333"/>
      <c r="J140" s="333"/>
      <c r="K140" s="333"/>
      <c r="L140" s="333"/>
      <c r="M140" s="333"/>
      <c r="N140" s="333"/>
      <c r="O140" s="333"/>
      <c r="P140" s="333"/>
      <c r="Q140" s="333"/>
      <c r="R140" s="333"/>
      <c r="S140" s="333"/>
      <c r="T140" s="333"/>
      <c r="U140" s="333"/>
      <c r="V140" s="333"/>
      <c r="W140" s="333"/>
      <c r="X140" s="333"/>
      <c r="Y140" s="333"/>
      <c r="Z140" s="333"/>
      <c r="AA140" s="333"/>
      <c r="AB140" s="333"/>
      <c r="AC140" s="333"/>
      <c r="AD140" s="333"/>
      <c r="AE140" s="333"/>
      <c r="AF140" s="333"/>
      <c r="AG140" s="333"/>
      <c r="AH140" s="333"/>
      <c r="AI140" s="333"/>
      <c r="AJ140" s="333"/>
      <c r="AK140" s="333"/>
      <c r="AL140" s="333"/>
      <c r="AM140" s="333"/>
      <c r="AN140" s="333"/>
      <c r="AO140" s="333"/>
      <c r="AP140" s="333"/>
      <c r="AQ140" s="333"/>
      <c r="AR140" s="333"/>
      <c r="AS140" s="333"/>
      <c r="AT140" s="333"/>
      <c r="AU140" s="333"/>
      <c r="AV140" s="334"/>
      <c r="AW140" s="317"/>
      <c r="AX140" s="318"/>
      <c r="AY140" s="318"/>
      <c r="AZ140" s="318"/>
      <c r="BA140" s="318"/>
      <c r="BB140" s="318"/>
      <c r="BC140" s="318"/>
      <c r="BD140" s="318"/>
      <c r="BE140" s="318"/>
      <c r="BF140" s="318"/>
      <c r="BG140" s="318"/>
      <c r="BH140" s="318"/>
      <c r="BI140" s="318"/>
      <c r="BJ140" s="318"/>
      <c r="BK140" s="318"/>
      <c r="BL140" s="318"/>
      <c r="BM140" s="318"/>
      <c r="BN140" s="318"/>
      <c r="BO140" s="318"/>
      <c r="BP140" s="318"/>
      <c r="BQ140" s="318"/>
      <c r="BR140" s="318"/>
      <c r="BS140" s="318"/>
      <c r="BT140" s="318"/>
      <c r="BU140" s="318"/>
      <c r="BV140" s="318"/>
      <c r="BW140" s="318"/>
      <c r="BX140" s="318"/>
      <c r="BY140" s="318"/>
      <c r="BZ140" s="318"/>
      <c r="CA140" s="318"/>
      <c r="CB140" s="318"/>
      <c r="CC140" s="318"/>
      <c r="CD140" s="318"/>
      <c r="CE140" s="318"/>
      <c r="CF140" s="318"/>
      <c r="CG140" s="318"/>
      <c r="CH140" s="318"/>
      <c r="CI140" s="318"/>
      <c r="CJ140" s="319"/>
      <c r="CK140" s="149"/>
      <c r="CL140" s="47"/>
      <c r="CM140" s="57"/>
      <c r="CN140" s="52"/>
      <c r="CO140" s="52"/>
      <c r="CP140" s="2"/>
      <c r="CQ140" s="2"/>
      <c r="CR140" s="2"/>
      <c r="CS140" s="9"/>
      <c r="CT140" s="9"/>
    </row>
    <row r="141" spans="5:102" ht="8.1" customHeight="1" x14ac:dyDescent="0.15">
      <c r="E141" s="47"/>
      <c r="F141" s="47"/>
      <c r="G141" s="332"/>
      <c r="H141" s="333"/>
      <c r="I141" s="333"/>
      <c r="J141" s="333"/>
      <c r="K141" s="333"/>
      <c r="L141" s="333"/>
      <c r="M141" s="333"/>
      <c r="N141" s="333"/>
      <c r="O141" s="333"/>
      <c r="P141" s="333"/>
      <c r="Q141" s="333"/>
      <c r="R141" s="333"/>
      <c r="S141" s="333"/>
      <c r="T141" s="333"/>
      <c r="U141" s="333"/>
      <c r="V141" s="333"/>
      <c r="W141" s="333"/>
      <c r="X141" s="333"/>
      <c r="Y141" s="333"/>
      <c r="Z141" s="333"/>
      <c r="AA141" s="333"/>
      <c r="AB141" s="333"/>
      <c r="AC141" s="333"/>
      <c r="AD141" s="333"/>
      <c r="AE141" s="333"/>
      <c r="AF141" s="333"/>
      <c r="AG141" s="333"/>
      <c r="AH141" s="333"/>
      <c r="AI141" s="333"/>
      <c r="AJ141" s="333"/>
      <c r="AK141" s="333"/>
      <c r="AL141" s="333"/>
      <c r="AM141" s="333"/>
      <c r="AN141" s="333"/>
      <c r="AO141" s="333"/>
      <c r="AP141" s="333"/>
      <c r="AQ141" s="333"/>
      <c r="AR141" s="333"/>
      <c r="AS141" s="333"/>
      <c r="AT141" s="333"/>
      <c r="AU141" s="333"/>
      <c r="AV141" s="334"/>
      <c r="AW141" s="317"/>
      <c r="AX141" s="318"/>
      <c r="AY141" s="318"/>
      <c r="AZ141" s="318"/>
      <c r="BA141" s="318"/>
      <c r="BB141" s="318"/>
      <c r="BC141" s="318"/>
      <c r="BD141" s="318"/>
      <c r="BE141" s="318"/>
      <c r="BF141" s="318"/>
      <c r="BG141" s="318"/>
      <c r="BH141" s="318"/>
      <c r="BI141" s="318"/>
      <c r="BJ141" s="318"/>
      <c r="BK141" s="318"/>
      <c r="BL141" s="318"/>
      <c r="BM141" s="318"/>
      <c r="BN141" s="318"/>
      <c r="BO141" s="318"/>
      <c r="BP141" s="318"/>
      <c r="BQ141" s="318"/>
      <c r="BR141" s="318"/>
      <c r="BS141" s="318"/>
      <c r="BT141" s="318"/>
      <c r="BU141" s="318"/>
      <c r="BV141" s="318"/>
      <c r="BW141" s="318"/>
      <c r="BX141" s="318"/>
      <c r="BY141" s="318"/>
      <c r="BZ141" s="318"/>
      <c r="CA141" s="318"/>
      <c r="CB141" s="318"/>
      <c r="CC141" s="318"/>
      <c r="CD141" s="318"/>
      <c r="CE141" s="318"/>
      <c r="CF141" s="318"/>
      <c r="CG141" s="318"/>
      <c r="CH141" s="318"/>
      <c r="CI141" s="318"/>
      <c r="CJ141" s="319"/>
      <c r="CK141" s="149"/>
      <c r="CL141" s="47"/>
      <c r="CM141" s="57"/>
      <c r="CN141" s="52"/>
      <c r="CO141" s="52"/>
      <c r="CP141" s="2"/>
      <c r="CQ141" s="2"/>
      <c r="CR141" s="2"/>
      <c r="CS141" s="9"/>
      <c r="CT141" s="9"/>
    </row>
    <row r="142" spans="5:102" ht="8.1" customHeight="1" x14ac:dyDescent="0.15">
      <c r="E142" s="154"/>
      <c r="F142" s="154"/>
      <c r="G142" s="332"/>
      <c r="H142" s="333"/>
      <c r="I142" s="333"/>
      <c r="J142" s="333"/>
      <c r="K142" s="333"/>
      <c r="L142" s="333"/>
      <c r="M142" s="333"/>
      <c r="N142" s="333"/>
      <c r="O142" s="333"/>
      <c r="P142" s="333"/>
      <c r="Q142" s="333"/>
      <c r="R142" s="333"/>
      <c r="S142" s="333"/>
      <c r="T142" s="333"/>
      <c r="U142" s="333"/>
      <c r="V142" s="333"/>
      <c r="W142" s="333"/>
      <c r="X142" s="333"/>
      <c r="Y142" s="333"/>
      <c r="Z142" s="333"/>
      <c r="AA142" s="333"/>
      <c r="AB142" s="333"/>
      <c r="AC142" s="333"/>
      <c r="AD142" s="333"/>
      <c r="AE142" s="333"/>
      <c r="AF142" s="333"/>
      <c r="AG142" s="333"/>
      <c r="AH142" s="333"/>
      <c r="AI142" s="333"/>
      <c r="AJ142" s="333"/>
      <c r="AK142" s="333"/>
      <c r="AL142" s="333"/>
      <c r="AM142" s="333"/>
      <c r="AN142" s="333"/>
      <c r="AO142" s="333"/>
      <c r="AP142" s="333"/>
      <c r="AQ142" s="333"/>
      <c r="AR142" s="333"/>
      <c r="AS142" s="333"/>
      <c r="AT142" s="333"/>
      <c r="AU142" s="333"/>
      <c r="AV142" s="334"/>
      <c r="AW142" s="317"/>
      <c r="AX142" s="318"/>
      <c r="AY142" s="318"/>
      <c r="AZ142" s="318"/>
      <c r="BA142" s="318"/>
      <c r="BB142" s="318"/>
      <c r="BC142" s="318"/>
      <c r="BD142" s="318"/>
      <c r="BE142" s="318"/>
      <c r="BF142" s="318"/>
      <c r="BG142" s="318"/>
      <c r="BH142" s="318"/>
      <c r="BI142" s="318"/>
      <c r="BJ142" s="318"/>
      <c r="BK142" s="318"/>
      <c r="BL142" s="318"/>
      <c r="BM142" s="318"/>
      <c r="BN142" s="318"/>
      <c r="BO142" s="318"/>
      <c r="BP142" s="318"/>
      <c r="BQ142" s="318"/>
      <c r="BR142" s="318"/>
      <c r="BS142" s="318"/>
      <c r="BT142" s="318"/>
      <c r="BU142" s="318"/>
      <c r="BV142" s="318"/>
      <c r="BW142" s="318"/>
      <c r="BX142" s="318"/>
      <c r="BY142" s="318"/>
      <c r="BZ142" s="318"/>
      <c r="CA142" s="318"/>
      <c r="CB142" s="318"/>
      <c r="CC142" s="318"/>
      <c r="CD142" s="318"/>
      <c r="CE142" s="318"/>
      <c r="CF142" s="318"/>
      <c r="CG142" s="318"/>
      <c r="CH142" s="318"/>
      <c r="CI142" s="318"/>
      <c r="CJ142" s="319"/>
      <c r="CK142" s="149"/>
      <c r="CL142" s="132"/>
      <c r="CM142" s="57"/>
      <c r="CN142" s="52"/>
      <c r="CO142" s="52"/>
      <c r="CP142" s="2"/>
      <c r="CQ142" s="2"/>
      <c r="CR142" s="2"/>
      <c r="CS142" s="9"/>
      <c r="CT142" s="9"/>
    </row>
    <row r="143" spans="5:102" ht="8.1" customHeight="1" thickBot="1" x14ac:dyDescent="0.2">
      <c r="E143" s="154"/>
      <c r="F143" s="154"/>
      <c r="G143" s="335"/>
      <c r="H143" s="336"/>
      <c r="I143" s="336"/>
      <c r="J143" s="336"/>
      <c r="K143" s="336"/>
      <c r="L143" s="336"/>
      <c r="M143" s="336"/>
      <c r="N143" s="336"/>
      <c r="O143" s="336"/>
      <c r="P143" s="336"/>
      <c r="Q143" s="336"/>
      <c r="R143" s="336"/>
      <c r="S143" s="336"/>
      <c r="T143" s="336"/>
      <c r="U143" s="336"/>
      <c r="V143" s="336"/>
      <c r="W143" s="336"/>
      <c r="X143" s="336"/>
      <c r="Y143" s="336"/>
      <c r="Z143" s="336"/>
      <c r="AA143" s="336"/>
      <c r="AB143" s="336"/>
      <c r="AC143" s="336"/>
      <c r="AD143" s="336"/>
      <c r="AE143" s="336"/>
      <c r="AF143" s="336"/>
      <c r="AG143" s="336"/>
      <c r="AH143" s="336"/>
      <c r="AI143" s="336"/>
      <c r="AJ143" s="336"/>
      <c r="AK143" s="336"/>
      <c r="AL143" s="336"/>
      <c r="AM143" s="336"/>
      <c r="AN143" s="336"/>
      <c r="AO143" s="336"/>
      <c r="AP143" s="336"/>
      <c r="AQ143" s="336"/>
      <c r="AR143" s="336"/>
      <c r="AS143" s="336"/>
      <c r="AT143" s="336"/>
      <c r="AU143" s="336"/>
      <c r="AV143" s="337"/>
      <c r="AW143" s="320"/>
      <c r="AX143" s="321"/>
      <c r="AY143" s="321"/>
      <c r="AZ143" s="321"/>
      <c r="BA143" s="321"/>
      <c r="BB143" s="321"/>
      <c r="BC143" s="321"/>
      <c r="BD143" s="321"/>
      <c r="BE143" s="321"/>
      <c r="BF143" s="321"/>
      <c r="BG143" s="321"/>
      <c r="BH143" s="321"/>
      <c r="BI143" s="321"/>
      <c r="BJ143" s="321"/>
      <c r="BK143" s="321"/>
      <c r="BL143" s="321"/>
      <c r="BM143" s="321"/>
      <c r="BN143" s="321"/>
      <c r="BO143" s="321"/>
      <c r="BP143" s="321"/>
      <c r="BQ143" s="321"/>
      <c r="BR143" s="321"/>
      <c r="BS143" s="321"/>
      <c r="BT143" s="321"/>
      <c r="BU143" s="321"/>
      <c r="BV143" s="321"/>
      <c r="BW143" s="321"/>
      <c r="BX143" s="321"/>
      <c r="BY143" s="321"/>
      <c r="BZ143" s="321"/>
      <c r="CA143" s="321"/>
      <c r="CB143" s="321"/>
      <c r="CC143" s="321"/>
      <c r="CD143" s="321"/>
      <c r="CE143" s="321"/>
      <c r="CF143" s="321"/>
      <c r="CG143" s="321"/>
      <c r="CH143" s="321"/>
      <c r="CI143" s="321"/>
      <c r="CJ143" s="322"/>
      <c r="CK143" s="149"/>
      <c r="CL143" s="132"/>
      <c r="CM143" s="57"/>
      <c r="CN143" s="52"/>
      <c r="CO143" s="52"/>
      <c r="CP143" s="2"/>
      <c r="CQ143" s="2"/>
      <c r="CR143" s="2"/>
      <c r="CS143" s="9"/>
      <c r="CT143" s="9"/>
    </row>
    <row r="144" spans="5:102" ht="8.1" customHeight="1" x14ac:dyDescent="0.15">
      <c r="E144" s="154"/>
      <c r="F144" s="154"/>
      <c r="G144" s="323" t="s">
        <v>185</v>
      </c>
      <c r="H144" s="324"/>
      <c r="I144" s="324"/>
      <c r="J144" s="324"/>
      <c r="K144" s="324"/>
      <c r="L144" s="324"/>
      <c r="M144" s="324"/>
      <c r="N144" s="324"/>
      <c r="O144" s="324"/>
      <c r="P144" s="324"/>
      <c r="Q144" s="324"/>
      <c r="R144" s="324"/>
      <c r="S144" s="324"/>
      <c r="T144" s="324"/>
      <c r="U144" s="324"/>
      <c r="V144" s="324"/>
      <c r="W144" s="324"/>
      <c r="X144" s="324"/>
      <c r="Y144" s="324"/>
      <c r="Z144" s="324"/>
      <c r="AA144" s="324"/>
      <c r="AB144" s="324"/>
      <c r="AC144" s="324"/>
      <c r="AD144" s="324"/>
      <c r="AE144" s="324"/>
      <c r="AF144" s="324"/>
      <c r="AG144" s="324"/>
      <c r="AH144" s="324"/>
      <c r="AI144" s="324"/>
      <c r="AJ144" s="324"/>
      <c r="AK144" s="324"/>
      <c r="AL144" s="324"/>
      <c r="AM144" s="324"/>
      <c r="AN144" s="324"/>
      <c r="AO144" s="324"/>
      <c r="AP144" s="324"/>
      <c r="AQ144" s="324"/>
      <c r="AR144" s="324"/>
      <c r="AS144" s="324"/>
      <c r="AT144" s="324"/>
      <c r="AU144" s="324"/>
      <c r="AV144" s="325"/>
      <c r="AW144" s="324" t="s">
        <v>190</v>
      </c>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5"/>
      <c r="CK144" s="154"/>
      <c r="CL144" s="132"/>
      <c r="CM144" s="57"/>
      <c r="CN144" s="52"/>
      <c r="CO144" s="52"/>
      <c r="CQ144" s="2"/>
      <c r="CR144" s="2"/>
      <c r="CS144" s="9"/>
      <c r="CT144" s="9"/>
    </row>
    <row r="145" spans="5:98" ht="8.1" customHeight="1" x14ac:dyDescent="0.15">
      <c r="E145" s="154"/>
      <c r="F145" s="154"/>
      <c r="G145" s="323"/>
      <c r="H145" s="324"/>
      <c r="I145" s="324"/>
      <c r="J145" s="324"/>
      <c r="K145" s="324"/>
      <c r="L145" s="324"/>
      <c r="M145" s="324"/>
      <c r="N145" s="324"/>
      <c r="O145" s="324"/>
      <c r="P145" s="324"/>
      <c r="Q145" s="324"/>
      <c r="R145" s="324"/>
      <c r="S145" s="324"/>
      <c r="T145" s="324"/>
      <c r="U145" s="324"/>
      <c r="V145" s="324"/>
      <c r="W145" s="324"/>
      <c r="X145" s="324"/>
      <c r="Y145" s="324"/>
      <c r="Z145" s="324"/>
      <c r="AA145" s="324"/>
      <c r="AB145" s="324"/>
      <c r="AC145" s="324"/>
      <c r="AD145" s="324"/>
      <c r="AE145" s="324"/>
      <c r="AF145" s="324"/>
      <c r="AG145" s="324"/>
      <c r="AH145" s="324"/>
      <c r="AI145" s="324"/>
      <c r="AJ145" s="324"/>
      <c r="AK145" s="324"/>
      <c r="AL145" s="324"/>
      <c r="AM145" s="324"/>
      <c r="AN145" s="324"/>
      <c r="AO145" s="324"/>
      <c r="AP145" s="324"/>
      <c r="AQ145" s="324"/>
      <c r="AR145" s="324"/>
      <c r="AS145" s="324"/>
      <c r="AT145" s="324"/>
      <c r="AU145" s="324"/>
      <c r="AV145" s="325"/>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5"/>
      <c r="CK145" s="154"/>
      <c r="CL145" s="132"/>
      <c r="CM145" s="57"/>
      <c r="CN145" s="52"/>
      <c r="CO145" s="52"/>
      <c r="CR145" s="2"/>
      <c r="CS145" s="9"/>
      <c r="CT145" s="9"/>
    </row>
    <row r="146" spans="5:98" ht="8.1" customHeight="1" x14ac:dyDescent="0.15">
      <c r="E146" s="154"/>
      <c r="F146" s="154"/>
      <c r="G146" s="323"/>
      <c r="H146" s="324"/>
      <c r="I146" s="324"/>
      <c r="J146" s="324"/>
      <c r="K146" s="324"/>
      <c r="L146" s="324"/>
      <c r="M146" s="324"/>
      <c r="N146" s="324"/>
      <c r="O146" s="324"/>
      <c r="P146" s="324"/>
      <c r="Q146" s="324"/>
      <c r="R146" s="324"/>
      <c r="S146" s="324"/>
      <c r="T146" s="324"/>
      <c r="U146" s="324"/>
      <c r="V146" s="324"/>
      <c r="W146" s="324"/>
      <c r="X146" s="324"/>
      <c r="Y146" s="324"/>
      <c r="Z146" s="324"/>
      <c r="AA146" s="324"/>
      <c r="AB146" s="324"/>
      <c r="AC146" s="324"/>
      <c r="AD146" s="324"/>
      <c r="AE146" s="324"/>
      <c r="AF146" s="324"/>
      <c r="AG146" s="324"/>
      <c r="AH146" s="324"/>
      <c r="AI146" s="324"/>
      <c r="AJ146" s="324"/>
      <c r="AK146" s="324"/>
      <c r="AL146" s="324"/>
      <c r="AM146" s="324"/>
      <c r="AN146" s="324"/>
      <c r="AO146" s="324"/>
      <c r="AP146" s="324"/>
      <c r="AQ146" s="324"/>
      <c r="AR146" s="324"/>
      <c r="AS146" s="324"/>
      <c r="AT146" s="324"/>
      <c r="AU146" s="324"/>
      <c r="AV146" s="325"/>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5"/>
      <c r="CK146" s="154"/>
      <c r="CL146" s="132"/>
      <c r="CM146" s="57"/>
      <c r="CN146" s="52"/>
      <c r="CO146" s="52"/>
      <c r="CR146" s="2"/>
      <c r="CS146" s="9"/>
      <c r="CT146" s="9"/>
    </row>
    <row r="147" spans="5:98" ht="8.1" customHeight="1" x14ac:dyDescent="0.15">
      <c r="E147" s="154"/>
      <c r="F147" s="154"/>
      <c r="G147" s="323"/>
      <c r="H147" s="324"/>
      <c r="I147" s="324"/>
      <c r="J147" s="324"/>
      <c r="K147" s="324"/>
      <c r="L147" s="324"/>
      <c r="M147" s="324"/>
      <c r="N147" s="324"/>
      <c r="O147" s="324"/>
      <c r="P147" s="324"/>
      <c r="Q147" s="324"/>
      <c r="R147" s="324"/>
      <c r="S147" s="324"/>
      <c r="T147" s="324"/>
      <c r="U147" s="324"/>
      <c r="V147" s="324"/>
      <c r="W147" s="324"/>
      <c r="X147" s="324"/>
      <c r="Y147" s="324"/>
      <c r="Z147" s="324"/>
      <c r="AA147" s="324"/>
      <c r="AB147" s="324"/>
      <c r="AC147" s="324"/>
      <c r="AD147" s="324"/>
      <c r="AE147" s="324"/>
      <c r="AF147" s="324"/>
      <c r="AG147" s="324"/>
      <c r="AH147" s="324"/>
      <c r="AI147" s="324"/>
      <c r="AJ147" s="324"/>
      <c r="AK147" s="324"/>
      <c r="AL147" s="324"/>
      <c r="AM147" s="324"/>
      <c r="AN147" s="324"/>
      <c r="AO147" s="324"/>
      <c r="AP147" s="324"/>
      <c r="AQ147" s="324"/>
      <c r="AR147" s="324"/>
      <c r="AS147" s="324"/>
      <c r="AT147" s="324"/>
      <c r="AU147" s="324"/>
      <c r="AV147" s="325"/>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5"/>
      <c r="CK147" s="154"/>
      <c r="CL147" s="132"/>
      <c r="CM147" s="57"/>
      <c r="CN147" s="52"/>
      <c r="CO147" s="52"/>
      <c r="CR147" s="2"/>
      <c r="CS147" s="9"/>
      <c r="CT147" s="9"/>
    </row>
    <row r="148" spans="5:98" ht="8.1" customHeight="1" x14ac:dyDescent="0.15">
      <c r="E148" s="154"/>
      <c r="F148" s="154"/>
      <c r="G148" s="323"/>
      <c r="H148" s="324"/>
      <c r="I148" s="324"/>
      <c r="J148" s="324"/>
      <c r="K148" s="324"/>
      <c r="L148" s="324"/>
      <c r="M148" s="324"/>
      <c r="N148" s="324"/>
      <c r="O148" s="324"/>
      <c r="P148" s="324"/>
      <c r="Q148" s="324"/>
      <c r="R148" s="324"/>
      <c r="S148" s="324"/>
      <c r="T148" s="324"/>
      <c r="U148" s="324"/>
      <c r="V148" s="324"/>
      <c r="W148" s="324"/>
      <c r="X148" s="324"/>
      <c r="Y148" s="324"/>
      <c r="Z148" s="324"/>
      <c r="AA148" s="324"/>
      <c r="AB148" s="324"/>
      <c r="AC148" s="324"/>
      <c r="AD148" s="324"/>
      <c r="AE148" s="324"/>
      <c r="AF148" s="324"/>
      <c r="AG148" s="324"/>
      <c r="AH148" s="324"/>
      <c r="AI148" s="324"/>
      <c r="AJ148" s="324"/>
      <c r="AK148" s="324"/>
      <c r="AL148" s="324"/>
      <c r="AM148" s="324"/>
      <c r="AN148" s="324"/>
      <c r="AO148" s="324"/>
      <c r="AP148" s="324"/>
      <c r="AQ148" s="324"/>
      <c r="AR148" s="324"/>
      <c r="AS148" s="324"/>
      <c r="AT148" s="324"/>
      <c r="AU148" s="324"/>
      <c r="AV148" s="325"/>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5"/>
      <c r="CK148" s="154"/>
      <c r="CL148" s="132"/>
      <c r="CM148" s="57"/>
      <c r="CN148" s="52"/>
      <c r="CO148" s="52"/>
      <c r="CR148" s="2"/>
      <c r="CS148" s="9"/>
      <c r="CT148" s="9"/>
    </row>
    <row r="149" spans="5:98" ht="8.1" customHeight="1" x14ac:dyDescent="0.15">
      <c r="E149" s="154"/>
      <c r="F149" s="154"/>
      <c r="G149" s="323"/>
      <c r="H149" s="324"/>
      <c r="I149" s="324"/>
      <c r="J149" s="324"/>
      <c r="K149" s="324"/>
      <c r="L149" s="324"/>
      <c r="M149" s="324"/>
      <c r="N149" s="324"/>
      <c r="O149" s="324"/>
      <c r="P149" s="324"/>
      <c r="Q149" s="324"/>
      <c r="R149" s="324"/>
      <c r="S149" s="324"/>
      <c r="T149" s="324"/>
      <c r="U149" s="324"/>
      <c r="V149" s="324"/>
      <c r="W149" s="324"/>
      <c r="X149" s="324"/>
      <c r="Y149" s="324"/>
      <c r="Z149" s="324"/>
      <c r="AA149" s="324"/>
      <c r="AB149" s="324"/>
      <c r="AC149" s="324"/>
      <c r="AD149" s="324"/>
      <c r="AE149" s="324"/>
      <c r="AF149" s="324"/>
      <c r="AG149" s="324"/>
      <c r="AH149" s="324"/>
      <c r="AI149" s="324"/>
      <c r="AJ149" s="324"/>
      <c r="AK149" s="324"/>
      <c r="AL149" s="324"/>
      <c r="AM149" s="324"/>
      <c r="AN149" s="324"/>
      <c r="AO149" s="324"/>
      <c r="AP149" s="324"/>
      <c r="AQ149" s="324"/>
      <c r="AR149" s="324"/>
      <c r="AS149" s="324"/>
      <c r="AT149" s="324"/>
      <c r="AU149" s="324"/>
      <c r="AV149" s="325"/>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5"/>
      <c r="CK149" s="154"/>
      <c r="CL149" s="132"/>
      <c r="CM149" s="57"/>
      <c r="CN149" s="52"/>
      <c r="CO149" s="52"/>
      <c r="CR149" s="2"/>
      <c r="CS149" s="9"/>
    </row>
    <row r="150" spans="5:98" ht="8.1" customHeight="1" x14ac:dyDescent="0.15">
      <c r="E150" s="154"/>
      <c r="F150" s="154"/>
      <c r="G150" s="323"/>
      <c r="H150" s="324"/>
      <c r="I150" s="324"/>
      <c r="J150" s="324"/>
      <c r="K150" s="324"/>
      <c r="L150" s="324"/>
      <c r="M150" s="324"/>
      <c r="N150" s="324"/>
      <c r="O150" s="324"/>
      <c r="P150" s="324"/>
      <c r="Q150" s="324"/>
      <c r="R150" s="324"/>
      <c r="S150" s="324"/>
      <c r="T150" s="324"/>
      <c r="U150" s="324"/>
      <c r="V150" s="324"/>
      <c r="W150" s="324"/>
      <c r="X150" s="324"/>
      <c r="Y150" s="324"/>
      <c r="Z150" s="324"/>
      <c r="AA150" s="324"/>
      <c r="AB150" s="324"/>
      <c r="AC150" s="324"/>
      <c r="AD150" s="324"/>
      <c r="AE150" s="324"/>
      <c r="AF150" s="324"/>
      <c r="AG150" s="324"/>
      <c r="AH150" s="324"/>
      <c r="AI150" s="324"/>
      <c r="AJ150" s="324"/>
      <c r="AK150" s="324"/>
      <c r="AL150" s="324"/>
      <c r="AM150" s="324"/>
      <c r="AN150" s="324"/>
      <c r="AO150" s="324"/>
      <c r="AP150" s="324"/>
      <c r="AQ150" s="324"/>
      <c r="AR150" s="324"/>
      <c r="AS150" s="324"/>
      <c r="AT150" s="324"/>
      <c r="AU150" s="324"/>
      <c r="AV150" s="325"/>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5"/>
      <c r="CK150" s="154"/>
      <c r="CL150" s="132"/>
      <c r="CM150" s="57"/>
      <c r="CN150" s="52"/>
      <c r="CO150" s="52"/>
    </row>
    <row r="151" spans="5:98" ht="8.1" customHeight="1" x14ac:dyDescent="0.15">
      <c r="E151" s="154"/>
      <c r="F151" s="154"/>
      <c r="G151" s="323"/>
      <c r="H151" s="324"/>
      <c r="I151" s="324"/>
      <c r="J151" s="324"/>
      <c r="K151" s="324"/>
      <c r="L151" s="324"/>
      <c r="M151" s="324"/>
      <c r="N151" s="324"/>
      <c r="O151" s="324"/>
      <c r="P151" s="324"/>
      <c r="Q151" s="324"/>
      <c r="R151" s="324"/>
      <c r="S151" s="324"/>
      <c r="T151" s="324"/>
      <c r="U151" s="324"/>
      <c r="V151" s="324"/>
      <c r="W151" s="324"/>
      <c r="X151" s="324"/>
      <c r="Y151" s="324"/>
      <c r="Z151" s="324"/>
      <c r="AA151" s="324"/>
      <c r="AB151" s="324"/>
      <c r="AC151" s="324"/>
      <c r="AD151" s="324"/>
      <c r="AE151" s="324"/>
      <c r="AF151" s="324"/>
      <c r="AG151" s="324"/>
      <c r="AH151" s="324"/>
      <c r="AI151" s="324"/>
      <c r="AJ151" s="324"/>
      <c r="AK151" s="324"/>
      <c r="AL151" s="324"/>
      <c r="AM151" s="324"/>
      <c r="AN151" s="324"/>
      <c r="AO151" s="324"/>
      <c r="AP151" s="324"/>
      <c r="AQ151" s="324"/>
      <c r="AR151" s="324"/>
      <c r="AS151" s="324"/>
      <c r="AT151" s="324"/>
      <c r="AU151" s="324"/>
      <c r="AV151" s="325"/>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5"/>
      <c r="CK151" s="154"/>
      <c r="CL151" s="132"/>
      <c r="CM151" s="57"/>
      <c r="CN151" s="52"/>
      <c r="CO151" s="52"/>
    </row>
    <row r="152" spans="5:98" ht="8.1" customHeight="1" x14ac:dyDescent="0.15">
      <c r="E152" s="154"/>
      <c r="F152" s="154"/>
      <c r="G152" s="323"/>
      <c r="H152" s="324"/>
      <c r="I152" s="324"/>
      <c r="J152" s="324"/>
      <c r="K152" s="324"/>
      <c r="L152" s="324"/>
      <c r="M152" s="324"/>
      <c r="N152" s="324"/>
      <c r="O152" s="324"/>
      <c r="P152" s="324"/>
      <c r="Q152" s="324"/>
      <c r="R152" s="324"/>
      <c r="S152" s="324"/>
      <c r="T152" s="324"/>
      <c r="U152" s="324"/>
      <c r="V152" s="324"/>
      <c r="W152" s="324"/>
      <c r="X152" s="324"/>
      <c r="Y152" s="324"/>
      <c r="Z152" s="324"/>
      <c r="AA152" s="324"/>
      <c r="AB152" s="324"/>
      <c r="AC152" s="324"/>
      <c r="AD152" s="324"/>
      <c r="AE152" s="324"/>
      <c r="AF152" s="324"/>
      <c r="AG152" s="324"/>
      <c r="AH152" s="324"/>
      <c r="AI152" s="324"/>
      <c r="AJ152" s="324"/>
      <c r="AK152" s="324"/>
      <c r="AL152" s="324"/>
      <c r="AM152" s="324"/>
      <c r="AN152" s="324"/>
      <c r="AO152" s="324"/>
      <c r="AP152" s="324"/>
      <c r="AQ152" s="324"/>
      <c r="AR152" s="324"/>
      <c r="AS152" s="324"/>
      <c r="AT152" s="324"/>
      <c r="AU152" s="324"/>
      <c r="AV152" s="325"/>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5"/>
      <c r="CK152" s="154"/>
      <c r="CL152" s="132"/>
      <c r="CM152" s="57"/>
      <c r="CN152" s="52"/>
      <c r="CO152" s="52"/>
    </row>
    <row r="153" spans="5:98" ht="8.1" customHeight="1" x14ac:dyDescent="0.15">
      <c r="E153" s="154"/>
      <c r="F153" s="154"/>
      <c r="G153" s="323"/>
      <c r="H153" s="324"/>
      <c r="I153" s="324"/>
      <c r="J153" s="324"/>
      <c r="K153" s="324"/>
      <c r="L153" s="324"/>
      <c r="M153" s="324"/>
      <c r="N153" s="324"/>
      <c r="O153" s="324"/>
      <c r="P153" s="324"/>
      <c r="Q153" s="324"/>
      <c r="R153" s="324"/>
      <c r="S153" s="324"/>
      <c r="T153" s="324"/>
      <c r="U153" s="324"/>
      <c r="V153" s="324"/>
      <c r="W153" s="324"/>
      <c r="X153" s="324"/>
      <c r="Y153" s="324"/>
      <c r="Z153" s="324"/>
      <c r="AA153" s="324"/>
      <c r="AB153" s="324"/>
      <c r="AC153" s="324"/>
      <c r="AD153" s="324"/>
      <c r="AE153" s="324"/>
      <c r="AF153" s="324"/>
      <c r="AG153" s="324"/>
      <c r="AH153" s="324"/>
      <c r="AI153" s="324"/>
      <c r="AJ153" s="324"/>
      <c r="AK153" s="324"/>
      <c r="AL153" s="324"/>
      <c r="AM153" s="324"/>
      <c r="AN153" s="324"/>
      <c r="AO153" s="324"/>
      <c r="AP153" s="324"/>
      <c r="AQ153" s="324"/>
      <c r="AR153" s="324"/>
      <c r="AS153" s="324"/>
      <c r="AT153" s="324"/>
      <c r="AU153" s="324"/>
      <c r="AV153" s="325"/>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5"/>
      <c r="CK153" s="154"/>
      <c r="CL153" s="132"/>
      <c r="CM153" s="57"/>
      <c r="CN153" s="52"/>
      <c r="CO153" s="52"/>
    </row>
    <row r="154" spans="5:98" ht="8.1" customHeight="1" x14ac:dyDescent="0.15">
      <c r="E154" s="154"/>
      <c r="F154" s="154"/>
      <c r="G154" s="323"/>
      <c r="H154" s="324"/>
      <c r="I154" s="324"/>
      <c r="J154" s="324"/>
      <c r="K154" s="324"/>
      <c r="L154" s="324"/>
      <c r="M154" s="324"/>
      <c r="N154" s="324"/>
      <c r="O154" s="324"/>
      <c r="P154" s="324"/>
      <c r="Q154" s="324"/>
      <c r="R154" s="324"/>
      <c r="S154" s="324"/>
      <c r="T154" s="324"/>
      <c r="U154" s="324"/>
      <c r="V154" s="324"/>
      <c r="W154" s="324"/>
      <c r="X154" s="324"/>
      <c r="Y154" s="324"/>
      <c r="Z154" s="324"/>
      <c r="AA154" s="324"/>
      <c r="AB154" s="324"/>
      <c r="AC154" s="324"/>
      <c r="AD154" s="324"/>
      <c r="AE154" s="324"/>
      <c r="AF154" s="324"/>
      <c r="AG154" s="324"/>
      <c r="AH154" s="324"/>
      <c r="AI154" s="324"/>
      <c r="AJ154" s="324"/>
      <c r="AK154" s="324"/>
      <c r="AL154" s="324"/>
      <c r="AM154" s="324"/>
      <c r="AN154" s="324"/>
      <c r="AO154" s="324"/>
      <c r="AP154" s="324"/>
      <c r="AQ154" s="324"/>
      <c r="AR154" s="324"/>
      <c r="AS154" s="324"/>
      <c r="AT154" s="324"/>
      <c r="AU154" s="324"/>
      <c r="AV154" s="325"/>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5"/>
      <c r="CK154" s="154"/>
      <c r="CL154" s="132"/>
      <c r="CM154" s="57"/>
      <c r="CN154" s="52"/>
      <c r="CO154" s="52"/>
    </row>
    <row r="155" spans="5:98" ht="8.1" customHeight="1" x14ac:dyDescent="0.15">
      <c r="E155" s="154"/>
      <c r="F155" s="154"/>
      <c r="G155" s="323"/>
      <c r="H155" s="324"/>
      <c r="I155" s="324"/>
      <c r="J155" s="324"/>
      <c r="K155" s="324"/>
      <c r="L155" s="324"/>
      <c r="M155" s="324"/>
      <c r="N155" s="324"/>
      <c r="O155" s="324"/>
      <c r="P155" s="324"/>
      <c r="Q155" s="324"/>
      <c r="R155" s="324"/>
      <c r="S155" s="324"/>
      <c r="T155" s="324"/>
      <c r="U155" s="324"/>
      <c r="V155" s="324"/>
      <c r="W155" s="324"/>
      <c r="X155" s="324"/>
      <c r="Y155" s="324"/>
      <c r="Z155" s="324"/>
      <c r="AA155" s="324"/>
      <c r="AB155" s="324"/>
      <c r="AC155" s="324"/>
      <c r="AD155" s="324"/>
      <c r="AE155" s="324"/>
      <c r="AF155" s="324"/>
      <c r="AG155" s="324"/>
      <c r="AH155" s="324"/>
      <c r="AI155" s="324"/>
      <c r="AJ155" s="324"/>
      <c r="AK155" s="324"/>
      <c r="AL155" s="324"/>
      <c r="AM155" s="324"/>
      <c r="AN155" s="324"/>
      <c r="AO155" s="324"/>
      <c r="AP155" s="324"/>
      <c r="AQ155" s="324"/>
      <c r="AR155" s="324"/>
      <c r="AS155" s="324"/>
      <c r="AT155" s="324"/>
      <c r="AU155" s="324"/>
      <c r="AV155" s="325"/>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5"/>
      <c r="CK155" s="154"/>
      <c r="CL155" s="132"/>
      <c r="CM155" s="57"/>
      <c r="CN155" s="52"/>
      <c r="CO155" s="52"/>
    </row>
    <row r="156" spans="5:98" ht="8.1" customHeight="1" x14ac:dyDescent="0.15">
      <c r="E156" s="154"/>
      <c r="F156" s="154"/>
      <c r="G156" s="323"/>
      <c r="H156" s="324"/>
      <c r="I156" s="324"/>
      <c r="J156" s="324"/>
      <c r="K156" s="324"/>
      <c r="L156" s="324"/>
      <c r="M156" s="324"/>
      <c r="N156" s="324"/>
      <c r="O156" s="324"/>
      <c r="P156" s="324"/>
      <c r="Q156" s="324"/>
      <c r="R156" s="324"/>
      <c r="S156" s="324"/>
      <c r="T156" s="324"/>
      <c r="U156" s="324"/>
      <c r="V156" s="324"/>
      <c r="W156" s="324"/>
      <c r="X156" s="324"/>
      <c r="Y156" s="324"/>
      <c r="Z156" s="324"/>
      <c r="AA156" s="324"/>
      <c r="AB156" s="324"/>
      <c r="AC156" s="324"/>
      <c r="AD156" s="324"/>
      <c r="AE156" s="324"/>
      <c r="AF156" s="324"/>
      <c r="AG156" s="324"/>
      <c r="AH156" s="324"/>
      <c r="AI156" s="324"/>
      <c r="AJ156" s="324"/>
      <c r="AK156" s="324"/>
      <c r="AL156" s="324"/>
      <c r="AM156" s="324"/>
      <c r="AN156" s="324"/>
      <c r="AO156" s="324"/>
      <c r="AP156" s="324"/>
      <c r="AQ156" s="324"/>
      <c r="AR156" s="324"/>
      <c r="AS156" s="324"/>
      <c r="AT156" s="324"/>
      <c r="AU156" s="324"/>
      <c r="AV156" s="325"/>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5"/>
      <c r="CK156" s="154"/>
      <c r="CL156" s="132"/>
      <c r="CM156" s="57"/>
      <c r="CN156" s="52"/>
      <c r="CO156" s="52"/>
    </row>
    <row r="157" spans="5:98" ht="8.1" customHeight="1" x14ac:dyDescent="0.15">
      <c r="E157" s="154"/>
      <c r="F157" s="154"/>
      <c r="G157" s="323"/>
      <c r="H157" s="324"/>
      <c r="I157" s="324"/>
      <c r="J157" s="324"/>
      <c r="K157" s="324"/>
      <c r="L157" s="324"/>
      <c r="M157" s="324"/>
      <c r="N157" s="324"/>
      <c r="O157" s="324"/>
      <c r="P157" s="324"/>
      <c r="Q157" s="324"/>
      <c r="R157" s="324"/>
      <c r="S157" s="324"/>
      <c r="T157" s="324"/>
      <c r="U157" s="324"/>
      <c r="V157" s="324"/>
      <c r="W157" s="324"/>
      <c r="X157" s="324"/>
      <c r="Y157" s="324"/>
      <c r="Z157" s="324"/>
      <c r="AA157" s="324"/>
      <c r="AB157" s="324"/>
      <c r="AC157" s="324"/>
      <c r="AD157" s="324"/>
      <c r="AE157" s="324"/>
      <c r="AF157" s="324"/>
      <c r="AG157" s="324"/>
      <c r="AH157" s="324"/>
      <c r="AI157" s="324"/>
      <c r="AJ157" s="324"/>
      <c r="AK157" s="324"/>
      <c r="AL157" s="324"/>
      <c r="AM157" s="324"/>
      <c r="AN157" s="324"/>
      <c r="AO157" s="324"/>
      <c r="AP157" s="324"/>
      <c r="AQ157" s="324"/>
      <c r="AR157" s="324"/>
      <c r="AS157" s="324"/>
      <c r="AT157" s="324"/>
      <c r="AU157" s="324"/>
      <c r="AV157" s="325"/>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5"/>
      <c r="CK157" s="154"/>
      <c r="CL157" s="132"/>
      <c r="CM157" s="57"/>
      <c r="CN157" s="52"/>
      <c r="CO157" s="52"/>
    </row>
    <row r="158" spans="5:98" ht="8.1" customHeight="1" x14ac:dyDescent="0.15">
      <c r="E158" s="154"/>
      <c r="F158" s="154"/>
      <c r="G158" s="323"/>
      <c r="H158" s="324"/>
      <c r="I158" s="324"/>
      <c r="J158" s="324"/>
      <c r="K158" s="324"/>
      <c r="L158" s="324"/>
      <c r="M158" s="324"/>
      <c r="N158" s="324"/>
      <c r="O158" s="324"/>
      <c r="P158" s="324"/>
      <c r="Q158" s="324"/>
      <c r="R158" s="324"/>
      <c r="S158" s="324"/>
      <c r="T158" s="324"/>
      <c r="U158" s="324"/>
      <c r="V158" s="324"/>
      <c r="W158" s="324"/>
      <c r="X158" s="324"/>
      <c r="Y158" s="324"/>
      <c r="Z158" s="324"/>
      <c r="AA158" s="324"/>
      <c r="AB158" s="324"/>
      <c r="AC158" s="324"/>
      <c r="AD158" s="324"/>
      <c r="AE158" s="324"/>
      <c r="AF158" s="324"/>
      <c r="AG158" s="324"/>
      <c r="AH158" s="324"/>
      <c r="AI158" s="324"/>
      <c r="AJ158" s="324"/>
      <c r="AK158" s="324"/>
      <c r="AL158" s="324"/>
      <c r="AM158" s="324"/>
      <c r="AN158" s="324"/>
      <c r="AO158" s="324"/>
      <c r="AP158" s="324"/>
      <c r="AQ158" s="324"/>
      <c r="AR158" s="324"/>
      <c r="AS158" s="324"/>
      <c r="AT158" s="324"/>
      <c r="AU158" s="324"/>
      <c r="AV158" s="325"/>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5"/>
      <c r="CK158" s="154"/>
      <c r="CL158" s="132"/>
      <c r="CM158" s="57"/>
      <c r="CN158" s="52"/>
      <c r="CO158" s="52"/>
    </row>
    <row r="159" spans="5:98" ht="8.1" customHeight="1" x14ac:dyDescent="0.15">
      <c r="E159" s="154"/>
      <c r="F159" s="154"/>
      <c r="G159" s="323"/>
      <c r="H159" s="324"/>
      <c r="I159" s="324"/>
      <c r="J159" s="324"/>
      <c r="K159" s="324"/>
      <c r="L159" s="324"/>
      <c r="M159" s="324"/>
      <c r="N159" s="324"/>
      <c r="O159" s="324"/>
      <c r="P159" s="324"/>
      <c r="Q159" s="324"/>
      <c r="R159" s="324"/>
      <c r="S159" s="324"/>
      <c r="T159" s="324"/>
      <c r="U159" s="324"/>
      <c r="V159" s="324"/>
      <c r="W159" s="324"/>
      <c r="X159" s="324"/>
      <c r="Y159" s="324"/>
      <c r="Z159" s="324"/>
      <c r="AA159" s="324"/>
      <c r="AB159" s="324"/>
      <c r="AC159" s="324"/>
      <c r="AD159" s="324"/>
      <c r="AE159" s="324"/>
      <c r="AF159" s="324"/>
      <c r="AG159" s="324"/>
      <c r="AH159" s="324"/>
      <c r="AI159" s="324"/>
      <c r="AJ159" s="324"/>
      <c r="AK159" s="324"/>
      <c r="AL159" s="324"/>
      <c r="AM159" s="324"/>
      <c r="AN159" s="324"/>
      <c r="AO159" s="324"/>
      <c r="AP159" s="324"/>
      <c r="AQ159" s="324"/>
      <c r="AR159" s="324"/>
      <c r="AS159" s="324"/>
      <c r="AT159" s="324"/>
      <c r="AU159" s="324"/>
      <c r="AV159" s="325"/>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5"/>
      <c r="CK159" s="154"/>
      <c r="CL159" s="154"/>
      <c r="CM159" s="57"/>
      <c r="CN159" s="52"/>
      <c r="CO159" s="52"/>
    </row>
    <row r="160" spans="5:98" ht="8.1" customHeight="1" x14ac:dyDescent="0.15">
      <c r="E160" s="154"/>
      <c r="F160" s="154"/>
      <c r="G160" s="323"/>
      <c r="H160" s="324"/>
      <c r="I160" s="324"/>
      <c r="J160" s="324"/>
      <c r="K160" s="324"/>
      <c r="L160" s="324"/>
      <c r="M160" s="324"/>
      <c r="N160" s="324"/>
      <c r="O160" s="324"/>
      <c r="P160" s="324"/>
      <c r="Q160" s="324"/>
      <c r="R160" s="324"/>
      <c r="S160" s="324"/>
      <c r="T160" s="324"/>
      <c r="U160" s="324"/>
      <c r="V160" s="324"/>
      <c r="W160" s="324"/>
      <c r="X160" s="324"/>
      <c r="Y160" s="324"/>
      <c r="Z160" s="324"/>
      <c r="AA160" s="324"/>
      <c r="AB160" s="324"/>
      <c r="AC160" s="324"/>
      <c r="AD160" s="324"/>
      <c r="AE160" s="324"/>
      <c r="AF160" s="324"/>
      <c r="AG160" s="324"/>
      <c r="AH160" s="324"/>
      <c r="AI160" s="324"/>
      <c r="AJ160" s="324"/>
      <c r="AK160" s="324"/>
      <c r="AL160" s="324"/>
      <c r="AM160" s="324"/>
      <c r="AN160" s="324"/>
      <c r="AO160" s="324"/>
      <c r="AP160" s="324"/>
      <c r="AQ160" s="324"/>
      <c r="AR160" s="324"/>
      <c r="AS160" s="324"/>
      <c r="AT160" s="324"/>
      <c r="AU160" s="324"/>
      <c r="AV160" s="325"/>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5"/>
      <c r="CK160" s="154"/>
      <c r="CL160" s="154"/>
      <c r="CM160" s="57"/>
      <c r="CN160" s="52"/>
      <c r="CO160" s="52"/>
    </row>
    <row r="161" spans="5:102" ht="8.1" customHeight="1" x14ac:dyDescent="0.15">
      <c r="E161" s="154"/>
      <c r="F161" s="154"/>
      <c r="G161" s="323"/>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324"/>
      <c r="AL161" s="324"/>
      <c r="AM161" s="324"/>
      <c r="AN161" s="324"/>
      <c r="AO161" s="324"/>
      <c r="AP161" s="324"/>
      <c r="AQ161" s="324"/>
      <c r="AR161" s="324"/>
      <c r="AS161" s="324"/>
      <c r="AT161" s="324"/>
      <c r="AU161" s="324"/>
      <c r="AV161" s="325"/>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5"/>
      <c r="CK161" s="154"/>
      <c r="CL161" s="154"/>
      <c r="CM161" s="57"/>
      <c r="CN161" s="52"/>
      <c r="CO161" s="52"/>
    </row>
    <row r="162" spans="5:102" ht="8.1" customHeight="1" x14ac:dyDescent="0.15">
      <c r="E162" s="154"/>
      <c r="F162" s="154"/>
      <c r="G162" s="323"/>
      <c r="H162" s="324"/>
      <c r="I162" s="324"/>
      <c r="J162" s="324"/>
      <c r="K162" s="324"/>
      <c r="L162" s="324"/>
      <c r="M162" s="324"/>
      <c r="N162" s="324"/>
      <c r="O162" s="324"/>
      <c r="P162" s="324"/>
      <c r="Q162" s="324"/>
      <c r="R162" s="324"/>
      <c r="S162" s="324"/>
      <c r="T162" s="324"/>
      <c r="U162" s="324"/>
      <c r="V162" s="324"/>
      <c r="W162" s="324"/>
      <c r="X162" s="324"/>
      <c r="Y162" s="324"/>
      <c r="Z162" s="324"/>
      <c r="AA162" s="324"/>
      <c r="AB162" s="324"/>
      <c r="AC162" s="324"/>
      <c r="AD162" s="324"/>
      <c r="AE162" s="324"/>
      <c r="AF162" s="324"/>
      <c r="AG162" s="324"/>
      <c r="AH162" s="324"/>
      <c r="AI162" s="324"/>
      <c r="AJ162" s="324"/>
      <c r="AK162" s="324"/>
      <c r="AL162" s="324"/>
      <c r="AM162" s="324"/>
      <c r="AN162" s="324"/>
      <c r="AO162" s="324"/>
      <c r="AP162" s="324"/>
      <c r="AQ162" s="324"/>
      <c r="AR162" s="324"/>
      <c r="AS162" s="324"/>
      <c r="AT162" s="324"/>
      <c r="AU162" s="324"/>
      <c r="AV162" s="325"/>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5"/>
      <c r="CK162" s="154"/>
      <c r="CL162" s="154"/>
      <c r="CM162" s="57"/>
      <c r="CN162" s="52"/>
      <c r="CO162" s="52"/>
    </row>
    <row r="163" spans="5:102" ht="8.1" customHeight="1" x14ac:dyDescent="0.15">
      <c r="E163" s="154"/>
      <c r="F163" s="154"/>
      <c r="G163" s="323"/>
      <c r="H163" s="324"/>
      <c r="I163" s="324"/>
      <c r="J163" s="324"/>
      <c r="K163" s="324"/>
      <c r="L163" s="324"/>
      <c r="M163" s="324"/>
      <c r="N163" s="324"/>
      <c r="O163" s="324"/>
      <c r="P163" s="324"/>
      <c r="Q163" s="324"/>
      <c r="R163" s="324"/>
      <c r="S163" s="324"/>
      <c r="T163" s="324"/>
      <c r="U163" s="324"/>
      <c r="V163" s="324"/>
      <c r="W163" s="324"/>
      <c r="X163" s="324"/>
      <c r="Y163" s="324"/>
      <c r="Z163" s="324"/>
      <c r="AA163" s="324"/>
      <c r="AB163" s="324"/>
      <c r="AC163" s="324"/>
      <c r="AD163" s="324"/>
      <c r="AE163" s="324"/>
      <c r="AF163" s="324"/>
      <c r="AG163" s="324"/>
      <c r="AH163" s="324"/>
      <c r="AI163" s="324"/>
      <c r="AJ163" s="324"/>
      <c r="AK163" s="324"/>
      <c r="AL163" s="324"/>
      <c r="AM163" s="324"/>
      <c r="AN163" s="324"/>
      <c r="AO163" s="324"/>
      <c r="AP163" s="324"/>
      <c r="AQ163" s="324"/>
      <c r="AR163" s="324"/>
      <c r="AS163" s="324"/>
      <c r="AT163" s="324"/>
      <c r="AU163" s="324"/>
      <c r="AV163" s="325"/>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5"/>
      <c r="CK163" s="154"/>
      <c r="CL163" s="154"/>
      <c r="CM163" s="57"/>
      <c r="CN163" s="52"/>
      <c r="CO163" s="52"/>
    </row>
    <row r="164" spans="5:102" ht="8.1" customHeight="1" x14ac:dyDescent="0.15">
      <c r="E164" s="154"/>
      <c r="F164" s="154"/>
      <c r="G164" s="323"/>
      <c r="H164" s="324"/>
      <c r="I164" s="324"/>
      <c r="J164" s="324"/>
      <c r="K164" s="324"/>
      <c r="L164" s="324"/>
      <c r="M164" s="324"/>
      <c r="N164" s="324"/>
      <c r="O164" s="324"/>
      <c r="P164" s="324"/>
      <c r="Q164" s="324"/>
      <c r="R164" s="324"/>
      <c r="S164" s="324"/>
      <c r="T164" s="324"/>
      <c r="U164" s="324"/>
      <c r="V164" s="324"/>
      <c r="W164" s="324"/>
      <c r="X164" s="324"/>
      <c r="Y164" s="324"/>
      <c r="Z164" s="324"/>
      <c r="AA164" s="324"/>
      <c r="AB164" s="324"/>
      <c r="AC164" s="324"/>
      <c r="AD164" s="324"/>
      <c r="AE164" s="324"/>
      <c r="AF164" s="324"/>
      <c r="AG164" s="324"/>
      <c r="AH164" s="324"/>
      <c r="AI164" s="324"/>
      <c r="AJ164" s="324"/>
      <c r="AK164" s="324"/>
      <c r="AL164" s="324"/>
      <c r="AM164" s="324"/>
      <c r="AN164" s="324"/>
      <c r="AO164" s="324"/>
      <c r="AP164" s="324"/>
      <c r="AQ164" s="324"/>
      <c r="AR164" s="324"/>
      <c r="AS164" s="324"/>
      <c r="AT164" s="324"/>
      <c r="AU164" s="324"/>
      <c r="AV164" s="325"/>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5"/>
      <c r="CK164" s="154"/>
      <c r="CL164" s="154"/>
      <c r="CM164" s="57"/>
      <c r="CN164" s="52"/>
      <c r="CO164" s="52"/>
    </row>
    <row r="165" spans="5:102" ht="8.1" customHeight="1" x14ac:dyDescent="0.15">
      <c r="E165" s="154"/>
      <c r="F165" s="154"/>
      <c r="G165" s="323"/>
      <c r="H165" s="324"/>
      <c r="I165" s="324"/>
      <c r="J165" s="324"/>
      <c r="K165" s="324"/>
      <c r="L165" s="324"/>
      <c r="M165" s="324"/>
      <c r="N165" s="324"/>
      <c r="O165" s="324"/>
      <c r="P165" s="324"/>
      <c r="Q165" s="324"/>
      <c r="R165" s="324"/>
      <c r="S165" s="324"/>
      <c r="T165" s="324"/>
      <c r="U165" s="324"/>
      <c r="V165" s="324"/>
      <c r="W165" s="324"/>
      <c r="X165" s="324"/>
      <c r="Y165" s="324"/>
      <c r="Z165" s="324"/>
      <c r="AA165" s="324"/>
      <c r="AB165" s="324"/>
      <c r="AC165" s="324"/>
      <c r="AD165" s="324"/>
      <c r="AE165" s="324"/>
      <c r="AF165" s="324"/>
      <c r="AG165" s="324"/>
      <c r="AH165" s="324"/>
      <c r="AI165" s="324"/>
      <c r="AJ165" s="324"/>
      <c r="AK165" s="324"/>
      <c r="AL165" s="324"/>
      <c r="AM165" s="324"/>
      <c r="AN165" s="324"/>
      <c r="AO165" s="324"/>
      <c r="AP165" s="324"/>
      <c r="AQ165" s="324"/>
      <c r="AR165" s="324"/>
      <c r="AS165" s="324"/>
      <c r="AT165" s="324"/>
      <c r="AU165" s="324"/>
      <c r="AV165" s="325"/>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5"/>
      <c r="CK165" s="154"/>
      <c r="CL165" s="154"/>
      <c r="CM165" s="57"/>
      <c r="CN165" s="52"/>
      <c r="CO165" s="52"/>
    </row>
    <row r="166" spans="5:102" ht="8.1" customHeight="1" x14ac:dyDescent="0.15">
      <c r="E166" s="154"/>
      <c r="F166" s="154"/>
      <c r="G166" s="323"/>
      <c r="H166" s="324"/>
      <c r="I166" s="324"/>
      <c r="J166" s="324"/>
      <c r="K166" s="324"/>
      <c r="L166" s="324"/>
      <c r="M166" s="324"/>
      <c r="N166" s="324"/>
      <c r="O166" s="324"/>
      <c r="P166" s="324"/>
      <c r="Q166" s="324"/>
      <c r="R166" s="324"/>
      <c r="S166" s="324"/>
      <c r="T166" s="324"/>
      <c r="U166" s="324"/>
      <c r="V166" s="324"/>
      <c r="W166" s="324"/>
      <c r="X166" s="324"/>
      <c r="Y166" s="324"/>
      <c r="Z166" s="324"/>
      <c r="AA166" s="324"/>
      <c r="AB166" s="324"/>
      <c r="AC166" s="324"/>
      <c r="AD166" s="324"/>
      <c r="AE166" s="324"/>
      <c r="AF166" s="324"/>
      <c r="AG166" s="324"/>
      <c r="AH166" s="324"/>
      <c r="AI166" s="324"/>
      <c r="AJ166" s="324"/>
      <c r="AK166" s="324"/>
      <c r="AL166" s="324"/>
      <c r="AM166" s="324"/>
      <c r="AN166" s="324"/>
      <c r="AO166" s="324"/>
      <c r="AP166" s="324"/>
      <c r="AQ166" s="324"/>
      <c r="AR166" s="324"/>
      <c r="AS166" s="324"/>
      <c r="AT166" s="324"/>
      <c r="AU166" s="324"/>
      <c r="AV166" s="325"/>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5"/>
      <c r="CK166" s="154"/>
      <c r="CL166" s="154"/>
      <c r="CM166" s="57"/>
      <c r="CN166" s="52"/>
      <c r="CO166" s="52"/>
    </row>
    <row r="167" spans="5:102" ht="8.1" customHeight="1" x14ac:dyDescent="0.15">
      <c r="E167" s="154"/>
      <c r="F167" s="154"/>
      <c r="G167" s="323"/>
      <c r="H167" s="324"/>
      <c r="I167" s="324"/>
      <c r="J167" s="324"/>
      <c r="K167" s="324"/>
      <c r="L167" s="324"/>
      <c r="M167" s="324"/>
      <c r="N167" s="324"/>
      <c r="O167" s="324"/>
      <c r="P167" s="324"/>
      <c r="Q167" s="324"/>
      <c r="R167" s="324"/>
      <c r="S167" s="324"/>
      <c r="T167" s="324"/>
      <c r="U167" s="324"/>
      <c r="V167" s="324"/>
      <c r="W167" s="324"/>
      <c r="X167" s="324"/>
      <c r="Y167" s="324"/>
      <c r="Z167" s="324"/>
      <c r="AA167" s="324"/>
      <c r="AB167" s="324"/>
      <c r="AC167" s="324"/>
      <c r="AD167" s="324"/>
      <c r="AE167" s="324"/>
      <c r="AF167" s="324"/>
      <c r="AG167" s="324"/>
      <c r="AH167" s="324"/>
      <c r="AI167" s="324"/>
      <c r="AJ167" s="324"/>
      <c r="AK167" s="324"/>
      <c r="AL167" s="324"/>
      <c r="AM167" s="324"/>
      <c r="AN167" s="324"/>
      <c r="AO167" s="324"/>
      <c r="AP167" s="324"/>
      <c r="AQ167" s="324"/>
      <c r="AR167" s="324"/>
      <c r="AS167" s="324"/>
      <c r="AT167" s="324"/>
      <c r="AU167" s="324"/>
      <c r="AV167" s="325"/>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5"/>
      <c r="CK167" s="154"/>
      <c r="CL167" s="154"/>
      <c r="CM167" s="57"/>
      <c r="CN167" s="52"/>
      <c r="CO167" s="52"/>
    </row>
    <row r="168" spans="5:102" ht="8.1" customHeight="1" x14ac:dyDescent="0.15">
      <c r="E168" s="154"/>
      <c r="F168" s="154"/>
      <c r="G168" s="323"/>
      <c r="H168" s="324"/>
      <c r="I168" s="324"/>
      <c r="J168" s="324"/>
      <c r="K168" s="324"/>
      <c r="L168" s="324"/>
      <c r="M168" s="324"/>
      <c r="N168" s="324"/>
      <c r="O168" s="324"/>
      <c r="P168" s="324"/>
      <c r="Q168" s="324"/>
      <c r="R168" s="324"/>
      <c r="S168" s="324"/>
      <c r="T168" s="324"/>
      <c r="U168" s="324"/>
      <c r="V168" s="324"/>
      <c r="W168" s="324"/>
      <c r="X168" s="324"/>
      <c r="Y168" s="324"/>
      <c r="Z168" s="324"/>
      <c r="AA168" s="324"/>
      <c r="AB168" s="324"/>
      <c r="AC168" s="324"/>
      <c r="AD168" s="324"/>
      <c r="AE168" s="324"/>
      <c r="AF168" s="324"/>
      <c r="AG168" s="324"/>
      <c r="AH168" s="324"/>
      <c r="AI168" s="324"/>
      <c r="AJ168" s="324"/>
      <c r="AK168" s="324"/>
      <c r="AL168" s="324"/>
      <c r="AM168" s="324"/>
      <c r="AN168" s="324"/>
      <c r="AO168" s="324"/>
      <c r="AP168" s="324"/>
      <c r="AQ168" s="324"/>
      <c r="AR168" s="324"/>
      <c r="AS168" s="324"/>
      <c r="AT168" s="324"/>
      <c r="AU168" s="324"/>
      <c r="AV168" s="325"/>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5"/>
      <c r="CK168" s="154"/>
      <c r="CL168" s="154"/>
      <c r="CM168" s="57"/>
      <c r="CN168" s="52"/>
      <c r="CO168" s="52"/>
    </row>
    <row r="169" spans="5:102" ht="8.1" customHeight="1" x14ac:dyDescent="0.15">
      <c r="E169" s="154"/>
      <c r="F169" s="154"/>
      <c r="G169" s="323"/>
      <c r="H169" s="324"/>
      <c r="I169" s="324"/>
      <c r="J169" s="324"/>
      <c r="K169" s="324"/>
      <c r="L169" s="324"/>
      <c r="M169" s="324"/>
      <c r="N169" s="324"/>
      <c r="O169" s="324"/>
      <c r="P169" s="324"/>
      <c r="Q169" s="324"/>
      <c r="R169" s="324"/>
      <c r="S169" s="324"/>
      <c r="T169" s="324"/>
      <c r="U169" s="324"/>
      <c r="V169" s="324"/>
      <c r="W169" s="324"/>
      <c r="X169" s="324"/>
      <c r="Y169" s="324"/>
      <c r="Z169" s="324"/>
      <c r="AA169" s="324"/>
      <c r="AB169" s="324"/>
      <c r="AC169" s="324"/>
      <c r="AD169" s="324"/>
      <c r="AE169" s="324"/>
      <c r="AF169" s="324"/>
      <c r="AG169" s="324"/>
      <c r="AH169" s="324"/>
      <c r="AI169" s="324"/>
      <c r="AJ169" s="324"/>
      <c r="AK169" s="324"/>
      <c r="AL169" s="324"/>
      <c r="AM169" s="324"/>
      <c r="AN169" s="324"/>
      <c r="AO169" s="324"/>
      <c r="AP169" s="324"/>
      <c r="AQ169" s="324"/>
      <c r="AR169" s="324"/>
      <c r="AS169" s="324"/>
      <c r="AT169" s="324"/>
      <c r="AU169" s="324"/>
      <c r="AV169" s="325"/>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5"/>
      <c r="CK169" s="154"/>
      <c r="CL169" s="154"/>
      <c r="CM169" s="57"/>
      <c r="CN169" s="52"/>
      <c r="CO169" s="52"/>
    </row>
    <row r="170" spans="5:102" ht="8.1" customHeight="1" x14ac:dyDescent="0.15">
      <c r="E170" s="154"/>
      <c r="F170" s="154"/>
      <c r="G170" s="323"/>
      <c r="H170" s="324"/>
      <c r="I170" s="324"/>
      <c r="J170" s="324"/>
      <c r="K170" s="324"/>
      <c r="L170" s="324"/>
      <c r="M170" s="324"/>
      <c r="N170" s="324"/>
      <c r="O170" s="324"/>
      <c r="P170" s="324"/>
      <c r="Q170" s="324"/>
      <c r="R170" s="324"/>
      <c r="S170" s="324"/>
      <c r="T170" s="324"/>
      <c r="U170" s="324"/>
      <c r="V170" s="324"/>
      <c r="W170" s="324"/>
      <c r="X170" s="324"/>
      <c r="Y170" s="324"/>
      <c r="Z170" s="324"/>
      <c r="AA170" s="324"/>
      <c r="AB170" s="324"/>
      <c r="AC170" s="324"/>
      <c r="AD170" s="324"/>
      <c r="AE170" s="324"/>
      <c r="AF170" s="324"/>
      <c r="AG170" s="324"/>
      <c r="AH170" s="324"/>
      <c r="AI170" s="324"/>
      <c r="AJ170" s="324"/>
      <c r="AK170" s="324"/>
      <c r="AL170" s="324"/>
      <c r="AM170" s="324"/>
      <c r="AN170" s="324"/>
      <c r="AO170" s="324"/>
      <c r="AP170" s="324"/>
      <c r="AQ170" s="324"/>
      <c r="AR170" s="324"/>
      <c r="AS170" s="324"/>
      <c r="AT170" s="324"/>
      <c r="AU170" s="324"/>
      <c r="AV170" s="325"/>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5"/>
      <c r="CK170" s="154"/>
      <c r="CL170" s="154"/>
      <c r="CM170" s="57"/>
      <c r="CN170" s="52"/>
      <c r="CO170" s="52"/>
    </row>
    <row r="171" spans="5:102" ht="8.1" customHeight="1" x14ac:dyDescent="0.15">
      <c r="E171" s="154"/>
      <c r="F171" s="154"/>
      <c r="G171" s="323"/>
      <c r="H171" s="324"/>
      <c r="I171" s="324"/>
      <c r="J171" s="324"/>
      <c r="K171" s="324"/>
      <c r="L171" s="324"/>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324"/>
      <c r="AI171" s="324"/>
      <c r="AJ171" s="324"/>
      <c r="AK171" s="324"/>
      <c r="AL171" s="324"/>
      <c r="AM171" s="324"/>
      <c r="AN171" s="324"/>
      <c r="AO171" s="324"/>
      <c r="AP171" s="324"/>
      <c r="AQ171" s="324"/>
      <c r="AR171" s="324"/>
      <c r="AS171" s="324"/>
      <c r="AT171" s="324"/>
      <c r="AU171" s="324"/>
      <c r="AV171" s="325"/>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5"/>
      <c r="CK171" s="154"/>
      <c r="CL171" s="154"/>
      <c r="CM171" s="57"/>
      <c r="CN171" s="52"/>
      <c r="CO171" s="52"/>
      <c r="CP171" s="2"/>
      <c r="CQ171" s="2"/>
      <c r="CR171" s="2"/>
    </row>
    <row r="172" spans="5:102" ht="8.1" customHeight="1" x14ac:dyDescent="0.15">
      <c r="E172" s="154"/>
      <c r="F172" s="154"/>
      <c r="G172" s="323"/>
      <c r="H172" s="324"/>
      <c r="I172" s="324"/>
      <c r="J172" s="324"/>
      <c r="K172" s="324"/>
      <c r="L172" s="324"/>
      <c r="M172" s="324"/>
      <c r="N172" s="324"/>
      <c r="O172" s="324"/>
      <c r="P172" s="324"/>
      <c r="Q172" s="324"/>
      <c r="R172" s="324"/>
      <c r="S172" s="324"/>
      <c r="T172" s="324"/>
      <c r="U172" s="324"/>
      <c r="V172" s="324"/>
      <c r="W172" s="324"/>
      <c r="X172" s="324"/>
      <c r="Y172" s="324"/>
      <c r="Z172" s="324"/>
      <c r="AA172" s="324"/>
      <c r="AB172" s="324"/>
      <c r="AC172" s="324"/>
      <c r="AD172" s="324"/>
      <c r="AE172" s="324"/>
      <c r="AF172" s="324"/>
      <c r="AG172" s="324"/>
      <c r="AH172" s="324"/>
      <c r="AI172" s="324"/>
      <c r="AJ172" s="324"/>
      <c r="AK172" s="324"/>
      <c r="AL172" s="324"/>
      <c r="AM172" s="324"/>
      <c r="AN172" s="324"/>
      <c r="AO172" s="324"/>
      <c r="AP172" s="324"/>
      <c r="AQ172" s="324"/>
      <c r="AR172" s="324"/>
      <c r="AS172" s="324"/>
      <c r="AT172" s="324"/>
      <c r="AU172" s="324"/>
      <c r="AV172" s="325"/>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5"/>
      <c r="CK172" s="154"/>
      <c r="CL172" s="154"/>
      <c r="CM172" s="57"/>
      <c r="CN172" s="52"/>
      <c r="CO172" s="52"/>
      <c r="CP172" s="2"/>
      <c r="CQ172" s="2"/>
      <c r="CR172" s="2"/>
      <c r="CS172" s="9"/>
      <c r="CT172" s="9"/>
      <c r="CU172" s="9"/>
      <c r="CV172" s="9"/>
      <c r="CW172" s="9"/>
      <c r="CX172" s="9"/>
    </row>
    <row r="173" spans="5:102" ht="8.1" customHeight="1" thickBot="1" x14ac:dyDescent="0.2">
      <c r="E173" s="154"/>
      <c r="F173" s="154"/>
      <c r="G173" s="326"/>
      <c r="H173" s="327"/>
      <c r="I173" s="327"/>
      <c r="J173" s="327"/>
      <c r="K173" s="327"/>
      <c r="L173" s="327"/>
      <c r="M173" s="327"/>
      <c r="N173" s="327"/>
      <c r="O173" s="327"/>
      <c r="P173" s="327"/>
      <c r="Q173" s="327"/>
      <c r="R173" s="327"/>
      <c r="S173" s="327"/>
      <c r="T173" s="327"/>
      <c r="U173" s="327"/>
      <c r="V173" s="327"/>
      <c r="W173" s="327"/>
      <c r="X173" s="327"/>
      <c r="Y173" s="327"/>
      <c r="Z173" s="327"/>
      <c r="AA173" s="327"/>
      <c r="AB173" s="327"/>
      <c r="AC173" s="327"/>
      <c r="AD173" s="327"/>
      <c r="AE173" s="327"/>
      <c r="AF173" s="327"/>
      <c r="AG173" s="327"/>
      <c r="AH173" s="327"/>
      <c r="AI173" s="327"/>
      <c r="AJ173" s="327"/>
      <c r="AK173" s="327"/>
      <c r="AL173" s="327"/>
      <c r="AM173" s="327"/>
      <c r="AN173" s="327"/>
      <c r="AO173" s="327"/>
      <c r="AP173" s="327"/>
      <c r="AQ173" s="327"/>
      <c r="AR173" s="327"/>
      <c r="AS173" s="327"/>
      <c r="AT173" s="327"/>
      <c r="AU173" s="327"/>
      <c r="AV173" s="328"/>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5"/>
      <c r="CK173" s="154"/>
      <c r="CL173" s="154"/>
      <c r="CM173" s="57"/>
      <c r="CN173" s="52"/>
      <c r="CO173" s="52"/>
      <c r="CP173" s="2"/>
      <c r="CQ173" s="2"/>
      <c r="CR173" s="2"/>
      <c r="CS173" s="9"/>
      <c r="CT173" s="9"/>
      <c r="CU173" s="9"/>
      <c r="CV173" s="9"/>
      <c r="CW173" s="9"/>
      <c r="CX173" s="9"/>
    </row>
    <row r="174" spans="5:102" ht="8.1" customHeight="1" x14ac:dyDescent="0.15">
      <c r="E174" s="154"/>
      <c r="F174" s="154"/>
      <c r="G174" s="353" t="s">
        <v>226</v>
      </c>
      <c r="H174" s="354"/>
      <c r="I174" s="354"/>
      <c r="J174" s="354"/>
      <c r="K174" s="354"/>
      <c r="L174" s="354"/>
      <c r="M174" s="354"/>
      <c r="N174" s="354"/>
      <c r="O174" s="354"/>
      <c r="P174" s="354"/>
      <c r="Q174" s="354"/>
      <c r="R174" s="354"/>
      <c r="S174" s="354"/>
      <c r="T174" s="354"/>
      <c r="U174" s="354"/>
      <c r="V174" s="354"/>
      <c r="W174" s="354"/>
      <c r="X174" s="354"/>
      <c r="Y174" s="354"/>
      <c r="Z174" s="354"/>
      <c r="AA174" s="354"/>
      <c r="AB174" s="354"/>
      <c r="AC174" s="354"/>
      <c r="AD174" s="354"/>
      <c r="AE174" s="354"/>
      <c r="AF174" s="354"/>
      <c r="AG174" s="354"/>
      <c r="AH174" s="354"/>
      <c r="AI174" s="354"/>
      <c r="AJ174" s="354"/>
      <c r="AK174" s="354"/>
      <c r="AL174" s="354"/>
      <c r="AM174" s="354"/>
      <c r="AN174" s="354"/>
      <c r="AO174" s="354"/>
      <c r="AP174" s="354"/>
      <c r="AQ174" s="354"/>
      <c r="AR174" s="354"/>
      <c r="AS174" s="354"/>
      <c r="AT174" s="354"/>
      <c r="AU174" s="354"/>
      <c r="AV174" s="355"/>
      <c r="AW174" s="353" t="s">
        <v>225</v>
      </c>
      <c r="AX174" s="354"/>
      <c r="AY174" s="354"/>
      <c r="AZ174" s="354"/>
      <c r="BA174" s="354"/>
      <c r="BB174" s="354"/>
      <c r="BC174" s="354"/>
      <c r="BD174" s="354"/>
      <c r="BE174" s="354"/>
      <c r="BF174" s="354"/>
      <c r="BG174" s="354"/>
      <c r="BH174" s="354"/>
      <c r="BI174" s="354"/>
      <c r="BJ174" s="354"/>
      <c r="BK174" s="354"/>
      <c r="BL174" s="354"/>
      <c r="BM174" s="354"/>
      <c r="BN174" s="354"/>
      <c r="BO174" s="354"/>
      <c r="BP174" s="354"/>
      <c r="BQ174" s="354"/>
      <c r="BR174" s="354"/>
      <c r="BS174" s="354"/>
      <c r="BT174" s="354"/>
      <c r="BU174" s="354"/>
      <c r="BV174" s="354"/>
      <c r="BW174" s="354"/>
      <c r="BX174" s="354"/>
      <c r="BY174" s="354"/>
      <c r="BZ174" s="354"/>
      <c r="CA174" s="354"/>
      <c r="CB174" s="354"/>
      <c r="CC174" s="354"/>
      <c r="CD174" s="354"/>
      <c r="CE174" s="354"/>
      <c r="CF174" s="354"/>
      <c r="CG174" s="354"/>
      <c r="CH174" s="354"/>
      <c r="CI174" s="354"/>
      <c r="CJ174" s="355"/>
      <c r="CK174" s="154"/>
      <c r="CL174" s="154"/>
      <c r="CM174" s="57"/>
      <c r="CN174" s="52"/>
      <c r="CO174" s="52"/>
      <c r="CP174" s="2"/>
      <c r="CQ174" s="2"/>
      <c r="CR174" s="2"/>
      <c r="CS174" s="9"/>
      <c r="CT174" s="9"/>
      <c r="CU174" s="9"/>
      <c r="CV174" s="9"/>
      <c r="CW174" s="9"/>
      <c r="CX174" s="9"/>
    </row>
    <row r="175" spans="5:102" ht="8.1" customHeight="1" x14ac:dyDescent="0.15">
      <c r="E175" s="154"/>
      <c r="F175" s="154"/>
      <c r="G175" s="356"/>
      <c r="H175" s="357"/>
      <c r="I175" s="357"/>
      <c r="J175" s="357"/>
      <c r="K175" s="357"/>
      <c r="L175" s="357"/>
      <c r="M175" s="357"/>
      <c r="N175" s="357"/>
      <c r="O175" s="357"/>
      <c r="P175" s="357"/>
      <c r="Q175" s="357"/>
      <c r="R175" s="357"/>
      <c r="S175" s="357"/>
      <c r="T175" s="357"/>
      <c r="U175" s="357"/>
      <c r="V175" s="357"/>
      <c r="W175" s="357"/>
      <c r="X175" s="357"/>
      <c r="Y175" s="357"/>
      <c r="Z175" s="357"/>
      <c r="AA175" s="357"/>
      <c r="AB175" s="357"/>
      <c r="AC175" s="357"/>
      <c r="AD175" s="357"/>
      <c r="AE175" s="357"/>
      <c r="AF175" s="357"/>
      <c r="AG175" s="357"/>
      <c r="AH175" s="357"/>
      <c r="AI175" s="357"/>
      <c r="AJ175" s="357"/>
      <c r="AK175" s="357"/>
      <c r="AL175" s="357"/>
      <c r="AM175" s="357"/>
      <c r="AN175" s="357"/>
      <c r="AO175" s="357"/>
      <c r="AP175" s="357"/>
      <c r="AQ175" s="357"/>
      <c r="AR175" s="357"/>
      <c r="AS175" s="357"/>
      <c r="AT175" s="357"/>
      <c r="AU175" s="357"/>
      <c r="AV175" s="358"/>
      <c r="AW175" s="356"/>
      <c r="AX175" s="357"/>
      <c r="AY175" s="357"/>
      <c r="AZ175" s="357"/>
      <c r="BA175" s="357"/>
      <c r="BB175" s="357"/>
      <c r="BC175" s="357"/>
      <c r="BD175" s="357"/>
      <c r="BE175" s="357"/>
      <c r="BF175" s="357"/>
      <c r="BG175" s="357"/>
      <c r="BH175" s="357"/>
      <c r="BI175" s="357"/>
      <c r="BJ175" s="357"/>
      <c r="BK175" s="357"/>
      <c r="BL175" s="357"/>
      <c r="BM175" s="357"/>
      <c r="BN175" s="357"/>
      <c r="BO175" s="357"/>
      <c r="BP175" s="357"/>
      <c r="BQ175" s="357"/>
      <c r="BR175" s="357"/>
      <c r="BS175" s="357"/>
      <c r="BT175" s="357"/>
      <c r="BU175" s="357"/>
      <c r="BV175" s="357"/>
      <c r="BW175" s="357"/>
      <c r="BX175" s="357"/>
      <c r="BY175" s="357"/>
      <c r="BZ175" s="357"/>
      <c r="CA175" s="357"/>
      <c r="CB175" s="357"/>
      <c r="CC175" s="357"/>
      <c r="CD175" s="357"/>
      <c r="CE175" s="357"/>
      <c r="CF175" s="357"/>
      <c r="CG175" s="357"/>
      <c r="CH175" s="357"/>
      <c r="CI175" s="357"/>
      <c r="CJ175" s="358"/>
      <c r="CK175" s="154"/>
      <c r="CL175" s="154"/>
      <c r="CM175" s="57"/>
      <c r="CN175" s="52"/>
      <c r="CO175" s="52"/>
      <c r="CP175" s="2"/>
      <c r="CQ175" s="2"/>
      <c r="CR175" s="2"/>
      <c r="CS175" s="9"/>
      <c r="CT175" s="9"/>
      <c r="CU175" s="9"/>
      <c r="CV175" s="9"/>
      <c r="CW175" s="9"/>
      <c r="CX175" s="9"/>
    </row>
    <row r="176" spans="5:102" ht="8.1" customHeight="1" x14ac:dyDescent="0.15">
      <c r="E176" s="154"/>
      <c r="F176" s="154"/>
      <c r="G176" s="356"/>
      <c r="H176" s="357"/>
      <c r="I176" s="357"/>
      <c r="J176" s="357"/>
      <c r="K176" s="357"/>
      <c r="L176" s="357"/>
      <c r="M176" s="357"/>
      <c r="N176" s="357"/>
      <c r="O176" s="357"/>
      <c r="P176" s="357"/>
      <c r="Q176" s="357"/>
      <c r="R176" s="357"/>
      <c r="S176" s="357"/>
      <c r="T176" s="357"/>
      <c r="U176" s="357"/>
      <c r="V176" s="357"/>
      <c r="W176" s="357"/>
      <c r="X176" s="357"/>
      <c r="Y176" s="357"/>
      <c r="Z176" s="357"/>
      <c r="AA176" s="357"/>
      <c r="AB176" s="357"/>
      <c r="AC176" s="357"/>
      <c r="AD176" s="357"/>
      <c r="AE176" s="357"/>
      <c r="AF176" s="357"/>
      <c r="AG176" s="357"/>
      <c r="AH176" s="357"/>
      <c r="AI176" s="357"/>
      <c r="AJ176" s="357"/>
      <c r="AK176" s="357"/>
      <c r="AL176" s="357"/>
      <c r="AM176" s="357"/>
      <c r="AN176" s="357"/>
      <c r="AO176" s="357"/>
      <c r="AP176" s="357"/>
      <c r="AQ176" s="357"/>
      <c r="AR176" s="357"/>
      <c r="AS176" s="357"/>
      <c r="AT176" s="357"/>
      <c r="AU176" s="357"/>
      <c r="AV176" s="358"/>
      <c r="AW176" s="356"/>
      <c r="AX176" s="357"/>
      <c r="AY176" s="357"/>
      <c r="AZ176" s="357"/>
      <c r="BA176" s="357"/>
      <c r="BB176" s="357"/>
      <c r="BC176" s="357"/>
      <c r="BD176" s="357"/>
      <c r="BE176" s="357"/>
      <c r="BF176" s="357"/>
      <c r="BG176" s="357"/>
      <c r="BH176" s="357"/>
      <c r="BI176" s="357"/>
      <c r="BJ176" s="357"/>
      <c r="BK176" s="357"/>
      <c r="BL176" s="357"/>
      <c r="BM176" s="357"/>
      <c r="BN176" s="357"/>
      <c r="BO176" s="357"/>
      <c r="BP176" s="357"/>
      <c r="BQ176" s="357"/>
      <c r="BR176" s="357"/>
      <c r="BS176" s="357"/>
      <c r="BT176" s="357"/>
      <c r="BU176" s="357"/>
      <c r="BV176" s="357"/>
      <c r="BW176" s="357"/>
      <c r="BX176" s="357"/>
      <c r="BY176" s="357"/>
      <c r="BZ176" s="357"/>
      <c r="CA176" s="357"/>
      <c r="CB176" s="357"/>
      <c r="CC176" s="357"/>
      <c r="CD176" s="357"/>
      <c r="CE176" s="357"/>
      <c r="CF176" s="357"/>
      <c r="CG176" s="357"/>
      <c r="CH176" s="357"/>
      <c r="CI176" s="357"/>
      <c r="CJ176" s="358"/>
      <c r="CK176" s="154"/>
      <c r="CL176" s="154"/>
      <c r="CM176" s="57"/>
      <c r="CN176" s="52"/>
      <c r="CO176" s="52"/>
      <c r="CP176" s="2"/>
      <c r="CQ176" s="2"/>
      <c r="CR176" s="2"/>
      <c r="CS176" s="9"/>
      <c r="CT176" s="9"/>
      <c r="CU176" s="9"/>
      <c r="CV176" s="9"/>
      <c r="CW176" s="9"/>
      <c r="CX176" s="9"/>
    </row>
    <row r="177" spans="5:102" ht="8.1" customHeight="1" thickBot="1" x14ac:dyDescent="0.2">
      <c r="E177" s="154"/>
      <c r="F177" s="154"/>
      <c r="G177" s="359"/>
      <c r="H177" s="360"/>
      <c r="I177" s="360"/>
      <c r="J177" s="360"/>
      <c r="K177" s="360"/>
      <c r="L177" s="360"/>
      <c r="M177" s="360"/>
      <c r="N177" s="360"/>
      <c r="O177" s="360"/>
      <c r="P177" s="360"/>
      <c r="Q177" s="360"/>
      <c r="R177" s="360"/>
      <c r="S177" s="360"/>
      <c r="T177" s="360"/>
      <c r="U177" s="360"/>
      <c r="V177" s="360"/>
      <c r="W177" s="360"/>
      <c r="X177" s="360"/>
      <c r="Y177" s="360"/>
      <c r="Z177" s="360"/>
      <c r="AA177" s="360"/>
      <c r="AB177" s="360"/>
      <c r="AC177" s="360"/>
      <c r="AD177" s="360"/>
      <c r="AE177" s="360"/>
      <c r="AF177" s="360"/>
      <c r="AG177" s="360"/>
      <c r="AH177" s="360"/>
      <c r="AI177" s="360"/>
      <c r="AJ177" s="360"/>
      <c r="AK177" s="360"/>
      <c r="AL177" s="360"/>
      <c r="AM177" s="360"/>
      <c r="AN177" s="360"/>
      <c r="AO177" s="360"/>
      <c r="AP177" s="360"/>
      <c r="AQ177" s="360"/>
      <c r="AR177" s="360"/>
      <c r="AS177" s="360"/>
      <c r="AT177" s="360"/>
      <c r="AU177" s="360"/>
      <c r="AV177" s="361"/>
      <c r="AW177" s="359"/>
      <c r="AX177" s="360"/>
      <c r="AY177" s="360"/>
      <c r="AZ177" s="360"/>
      <c r="BA177" s="360"/>
      <c r="BB177" s="360"/>
      <c r="BC177" s="360"/>
      <c r="BD177" s="360"/>
      <c r="BE177" s="360"/>
      <c r="BF177" s="360"/>
      <c r="BG177" s="360"/>
      <c r="BH177" s="360"/>
      <c r="BI177" s="360"/>
      <c r="BJ177" s="360"/>
      <c r="BK177" s="360"/>
      <c r="BL177" s="360"/>
      <c r="BM177" s="360"/>
      <c r="BN177" s="360"/>
      <c r="BO177" s="360"/>
      <c r="BP177" s="360"/>
      <c r="BQ177" s="360"/>
      <c r="BR177" s="360"/>
      <c r="BS177" s="360"/>
      <c r="BT177" s="360"/>
      <c r="BU177" s="360"/>
      <c r="BV177" s="360"/>
      <c r="BW177" s="360"/>
      <c r="BX177" s="360"/>
      <c r="BY177" s="360"/>
      <c r="BZ177" s="360"/>
      <c r="CA177" s="360"/>
      <c r="CB177" s="360"/>
      <c r="CC177" s="360"/>
      <c r="CD177" s="360"/>
      <c r="CE177" s="360"/>
      <c r="CF177" s="360"/>
      <c r="CG177" s="360"/>
      <c r="CH177" s="360"/>
      <c r="CI177" s="360"/>
      <c r="CJ177" s="361"/>
      <c r="CK177" s="154"/>
      <c r="CL177" s="154"/>
      <c r="CM177" s="57"/>
      <c r="CN177" s="52"/>
      <c r="CO177" s="52"/>
      <c r="CP177" s="2"/>
      <c r="CQ177" s="2"/>
      <c r="CR177" s="2"/>
      <c r="CS177" s="9"/>
      <c r="CT177" s="9"/>
      <c r="CU177" s="9"/>
      <c r="CV177" s="9"/>
      <c r="CW177" s="9"/>
      <c r="CX177" s="9"/>
    </row>
    <row r="178" spans="5:102" ht="8.1" customHeight="1" x14ac:dyDescent="0.15">
      <c r="E178" s="154"/>
      <c r="F178" s="154"/>
      <c r="G178" s="323" t="s">
        <v>186</v>
      </c>
      <c r="H178" s="324"/>
      <c r="I178" s="324"/>
      <c r="J178" s="324"/>
      <c r="K178" s="324"/>
      <c r="L178" s="324"/>
      <c r="M178" s="324"/>
      <c r="N178" s="324"/>
      <c r="O178" s="324"/>
      <c r="P178" s="324"/>
      <c r="Q178" s="324"/>
      <c r="R178" s="324"/>
      <c r="S178" s="324"/>
      <c r="T178" s="324"/>
      <c r="U178" s="324"/>
      <c r="V178" s="324"/>
      <c r="W178" s="324"/>
      <c r="X178" s="324"/>
      <c r="Y178" s="324"/>
      <c r="Z178" s="324"/>
      <c r="AA178" s="324"/>
      <c r="AB178" s="324"/>
      <c r="AC178" s="324"/>
      <c r="AD178" s="324"/>
      <c r="AE178" s="324"/>
      <c r="AF178" s="324"/>
      <c r="AG178" s="324"/>
      <c r="AH178" s="324"/>
      <c r="AI178" s="324"/>
      <c r="AJ178" s="324"/>
      <c r="AK178" s="324"/>
      <c r="AL178" s="324"/>
      <c r="AM178" s="324"/>
      <c r="AN178" s="324"/>
      <c r="AO178" s="324"/>
      <c r="AP178" s="324"/>
      <c r="AQ178" s="324"/>
      <c r="AR178" s="324"/>
      <c r="AS178" s="324"/>
      <c r="AT178" s="324"/>
      <c r="AU178" s="324"/>
      <c r="AV178" s="325"/>
      <c r="AW178" s="323" t="s">
        <v>191</v>
      </c>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5"/>
      <c r="CK178" s="154"/>
      <c r="CL178" s="154"/>
      <c r="CM178" s="57"/>
      <c r="CN178" s="52"/>
      <c r="CO178" s="52"/>
      <c r="CP178" s="2"/>
      <c r="CQ178" s="2"/>
      <c r="CR178" s="2"/>
      <c r="CS178" s="9"/>
      <c r="CT178" s="9"/>
      <c r="CU178" s="9"/>
      <c r="CV178" s="9"/>
      <c r="CW178" s="9"/>
      <c r="CX178" s="9"/>
    </row>
    <row r="179" spans="5:102" ht="8.1" customHeight="1" x14ac:dyDescent="0.15">
      <c r="E179" s="154"/>
      <c r="F179" s="154"/>
      <c r="G179" s="323"/>
      <c r="H179" s="324"/>
      <c r="I179" s="324"/>
      <c r="J179" s="324"/>
      <c r="K179" s="324"/>
      <c r="L179" s="324"/>
      <c r="M179" s="324"/>
      <c r="N179" s="324"/>
      <c r="O179" s="324"/>
      <c r="P179" s="324"/>
      <c r="Q179" s="324"/>
      <c r="R179" s="324"/>
      <c r="S179" s="324"/>
      <c r="T179" s="324"/>
      <c r="U179" s="324"/>
      <c r="V179" s="324"/>
      <c r="W179" s="324"/>
      <c r="X179" s="324"/>
      <c r="Y179" s="324"/>
      <c r="Z179" s="324"/>
      <c r="AA179" s="324"/>
      <c r="AB179" s="324"/>
      <c r="AC179" s="324"/>
      <c r="AD179" s="324"/>
      <c r="AE179" s="324"/>
      <c r="AF179" s="324"/>
      <c r="AG179" s="324"/>
      <c r="AH179" s="324"/>
      <c r="AI179" s="324"/>
      <c r="AJ179" s="324"/>
      <c r="AK179" s="324"/>
      <c r="AL179" s="324"/>
      <c r="AM179" s="324"/>
      <c r="AN179" s="324"/>
      <c r="AO179" s="324"/>
      <c r="AP179" s="324"/>
      <c r="AQ179" s="324"/>
      <c r="AR179" s="324"/>
      <c r="AS179" s="324"/>
      <c r="AT179" s="324"/>
      <c r="AU179" s="324"/>
      <c r="AV179" s="325"/>
      <c r="AW179" s="323"/>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5"/>
      <c r="CK179" s="154"/>
      <c r="CL179" s="154"/>
      <c r="CM179" s="57"/>
      <c r="CN179" s="52"/>
      <c r="CO179" s="52"/>
      <c r="CP179" s="2"/>
      <c r="CQ179" s="2"/>
      <c r="CR179" s="2"/>
      <c r="CS179" s="9"/>
      <c r="CT179" s="9"/>
      <c r="CU179" s="9"/>
      <c r="CV179" s="9"/>
      <c r="CW179" s="9"/>
      <c r="CX179" s="9"/>
    </row>
    <row r="180" spans="5:102" ht="8.1" customHeight="1" x14ac:dyDescent="0.15">
      <c r="E180" s="154"/>
      <c r="F180" s="154"/>
      <c r="G180" s="323"/>
      <c r="H180" s="324"/>
      <c r="I180" s="324"/>
      <c r="J180" s="324"/>
      <c r="K180" s="324"/>
      <c r="L180" s="324"/>
      <c r="M180" s="324"/>
      <c r="N180" s="324"/>
      <c r="O180" s="324"/>
      <c r="P180" s="324"/>
      <c r="Q180" s="324"/>
      <c r="R180" s="324"/>
      <c r="S180" s="324"/>
      <c r="T180" s="324"/>
      <c r="U180" s="324"/>
      <c r="V180" s="324"/>
      <c r="W180" s="324"/>
      <c r="X180" s="324"/>
      <c r="Y180" s="324"/>
      <c r="Z180" s="324"/>
      <c r="AA180" s="324"/>
      <c r="AB180" s="324"/>
      <c r="AC180" s="324"/>
      <c r="AD180" s="324"/>
      <c r="AE180" s="324"/>
      <c r="AF180" s="324"/>
      <c r="AG180" s="324"/>
      <c r="AH180" s="324"/>
      <c r="AI180" s="324"/>
      <c r="AJ180" s="324"/>
      <c r="AK180" s="324"/>
      <c r="AL180" s="324"/>
      <c r="AM180" s="324"/>
      <c r="AN180" s="324"/>
      <c r="AO180" s="324"/>
      <c r="AP180" s="324"/>
      <c r="AQ180" s="324"/>
      <c r="AR180" s="324"/>
      <c r="AS180" s="324"/>
      <c r="AT180" s="324"/>
      <c r="AU180" s="324"/>
      <c r="AV180" s="325"/>
      <c r="AW180" s="323"/>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5"/>
      <c r="CK180" s="154"/>
      <c r="CL180" s="154"/>
      <c r="CM180" s="57"/>
      <c r="CN180" s="52"/>
      <c r="CO180" s="52"/>
      <c r="CP180" s="2"/>
      <c r="CQ180" s="2"/>
      <c r="CR180" s="2"/>
      <c r="CS180" s="9"/>
      <c r="CT180" s="9"/>
      <c r="CU180" s="9"/>
      <c r="CV180" s="9"/>
      <c r="CW180" s="9"/>
      <c r="CX180" s="9"/>
    </row>
    <row r="181" spans="5:102" ht="8.1" customHeight="1" x14ac:dyDescent="0.15">
      <c r="E181" s="154"/>
      <c r="F181" s="154"/>
      <c r="G181" s="323"/>
      <c r="H181" s="324"/>
      <c r="I181" s="324"/>
      <c r="J181" s="324"/>
      <c r="K181" s="324"/>
      <c r="L181" s="324"/>
      <c r="M181" s="324"/>
      <c r="N181" s="324"/>
      <c r="O181" s="324"/>
      <c r="P181" s="324"/>
      <c r="Q181" s="324"/>
      <c r="R181" s="324"/>
      <c r="S181" s="324"/>
      <c r="T181" s="324"/>
      <c r="U181" s="324"/>
      <c r="V181" s="324"/>
      <c r="W181" s="324"/>
      <c r="X181" s="324"/>
      <c r="Y181" s="324"/>
      <c r="Z181" s="324"/>
      <c r="AA181" s="324"/>
      <c r="AB181" s="324"/>
      <c r="AC181" s="324"/>
      <c r="AD181" s="324"/>
      <c r="AE181" s="324"/>
      <c r="AF181" s="324"/>
      <c r="AG181" s="324"/>
      <c r="AH181" s="324"/>
      <c r="AI181" s="324"/>
      <c r="AJ181" s="324"/>
      <c r="AK181" s="324"/>
      <c r="AL181" s="324"/>
      <c r="AM181" s="324"/>
      <c r="AN181" s="324"/>
      <c r="AO181" s="324"/>
      <c r="AP181" s="324"/>
      <c r="AQ181" s="324"/>
      <c r="AR181" s="324"/>
      <c r="AS181" s="324"/>
      <c r="AT181" s="324"/>
      <c r="AU181" s="324"/>
      <c r="AV181" s="325"/>
      <c r="AW181" s="323"/>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5"/>
      <c r="CK181" s="154"/>
      <c r="CL181" s="154"/>
      <c r="CM181" s="57"/>
      <c r="CN181" s="52"/>
      <c r="CO181" s="52"/>
      <c r="CP181" s="2"/>
      <c r="CQ181" s="2"/>
      <c r="CR181" s="2"/>
      <c r="CS181" s="9"/>
      <c r="CT181" s="9"/>
      <c r="CU181" s="9"/>
      <c r="CV181" s="9"/>
      <c r="CW181" s="9"/>
      <c r="CX181" s="9"/>
    </row>
    <row r="182" spans="5:102" ht="8.1" customHeight="1" x14ac:dyDescent="0.15">
      <c r="E182" s="154"/>
      <c r="F182" s="154"/>
      <c r="G182" s="323"/>
      <c r="H182" s="324"/>
      <c r="I182" s="324"/>
      <c r="J182" s="324"/>
      <c r="K182" s="324"/>
      <c r="L182" s="324"/>
      <c r="M182" s="324"/>
      <c r="N182" s="324"/>
      <c r="O182" s="324"/>
      <c r="P182" s="324"/>
      <c r="Q182" s="324"/>
      <c r="R182" s="324"/>
      <c r="S182" s="324"/>
      <c r="T182" s="324"/>
      <c r="U182" s="324"/>
      <c r="V182" s="324"/>
      <c r="W182" s="324"/>
      <c r="X182" s="324"/>
      <c r="Y182" s="324"/>
      <c r="Z182" s="324"/>
      <c r="AA182" s="324"/>
      <c r="AB182" s="324"/>
      <c r="AC182" s="324"/>
      <c r="AD182" s="324"/>
      <c r="AE182" s="324"/>
      <c r="AF182" s="324"/>
      <c r="AG182" s="324"/>
      <c r="AH182" s="324"/>
      <c r="AI182" s="324"/>
      <c r="AJ182" s="324"/>
      <c r="AK182" s="324"/>
      <c r="AL182" s="324"/>
      <c r="AM182" s="324"/>
      <c r="AN182" s="324"/>
      <c r="AO182" s="324"/>
      <c r="AP182" s="324"/>
      <c r="AQ182" s="324"/>
      <c r="AR182" s="324"/>
      <c r="AS182" s="324"/>
      <c r="AT182" s="324"/>
      <c r="AU182" s="324"/>
      <c r="AV182" s="325"/>
      <c r="AW182" s="323"/>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5"/>
      <c r="CK182" s="154"/>
      <c r="CL182" s="154"/>
      <c r="CM182" s="57"/>
      <c r="CN182" s="52"/>
      <c r="CO182" s="52"/>
      <c r="CP182" s="2"/>
      <c r="CQ182" s="2"/>
      <c r="CR182" s="2"/>
      <c r="CS182" s="9"/>
      <c r="CT182" s="9"/>
      <c r="CU182" s="9"/>
      <c r="CV182" s="9"/>
      <c r="CW182" s="9"/>
      <c r="CX182" s="9"/>
    </row>
    <row r="183" spans="5:102" ht="8.1" customHeight="1" x14ac:dyDescent="0.15">
      <c r="E183" s="47"/>
      <c r="F183" s="47"/>
      <c r="G183" s="323"/>
      <c r="H183" s="324"/>
      <c r="I183" s="324"/>
      <c r="J183" s="324"/>
      <c r="K183" s="324"/>
      <c r="L183" s="324"/>
      <c r="M183" s="324"/>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324"/>
      <c r="AK183" s="324"/>
      <c r="AL183" s="324"/>
      <c r="AM183" s="324"/>
      <c r="AN183" s="324"/>
      <c r="AO183" s="324"/>
      <c r="AP183" s="324"/>
      <c r="AQ183" s="324"/>
      <c r="AR183" s="324"/>
      <c r="AS183" s="324"/>
      <c r="AT183" s="324"/>
      <c r="AU183" s="324"/>
      <c r="AV183" s="325"/>
      <c r="AW183" s="323"/>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5"/>
      <c r="CK183" s="47"/>
      <c r="CL183" s="47"/>
      <c r="CM183" s="57"/>
      <c r="CN183" s="52"/>
      <c r="CO183" s="52"/>
      <c r="CP183" s="2"/>
      <c r="CQ183" s="2"/>
      <c r="CR183" s="2"/>
      <c r="CS183" s="9"/>
      <c r="CT183" s="9"/>
      <c r="CU183" s="9"/>
      <c r="CV183" s="9"/>
      <c r="CW183" s="9"/>
      <c r="CX183" s="9"/>
    </row>
    <row r="184" spans="5:102" ht="8.1" customHeight="1" x14ac:dyDescent="0.15">
      <c r="E184" s="47"/>
      <c r="F184" s="47"/>
      <c r="G184" s="323"/>
      <c r="H184" s="324"/>
      <c r="I184" s="324"/>
      <c r="J184" s="324"/>
      <c r="K184" s="324"/>
      <c r="L184" s="324"/>
      <c r="M184" s="324"/>
      <c r="N184" s="324"/>
      <c r="O184" s="324"/>
      <c r="P184" s="324"/>
      <c r="Q184" s="324"/>
      <c r="R184" s="324"/>
      <c r="S184" s="324"/>
      <c r="T184" s="324"/>
      <c r="U184" s="324"/>
      <c r="V184" s="324"/>
      <c r="W184" s="324"/>
      <c r="X184" s="324"/>
      <c r="Y184" s="324"/>
      <c r="Z184" s="324"/>
      <c r="AA184" s="324"/>
      <c r="AB184" s="324"/>
      <c r="AC184" s="324"/>
      <c r="AD184" s="324"/>
      <c r="AE184" s="324"/>
      <c r="AF184" s="324"/>
      <c r="AG184" s="324"/>
      <c r="AH184" s="324"/>
      <c r="AI184" s="324"/>
      <c r="AJ184" s="324"/>
      <c r="AK184" s="324"/>
      <c r="AL184" s="324"/>
      <c r="AM184" s="324"/>
      <c r="AN184" s="324"/>
      <c r="AO184" s="324"/>
      <c r="AP184" s="324"/>
      <c r="AQ184" s="324"/>
      <c r="AR184" s="324"/>
      <c r="AS184" s="324"/>
      <c r="AT184" s="324"/>
      <c r="AU184" s="324"/>
      <c r="AV184" s="325"/>
      <c r="AW184" s="323"/>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5"/>
      <c r="CK184" s="47"/>
      <c r="CL184" s="47"/>
      <c r="CM184" s="57"/>
      <c r="CN184" s="52"/>
      <c r="CO184" s="52"/>
      <c r="CP184" s="2"/>
      <c r="CQ184" s="2"/>
      <c r="CR184" s="2"/>
      <c r="CS184" s="9"/>
      <c r="CT184" s="9"/>
      <c r="CU184" s="9"/>
      <c r="CV184" s="9"/>
      <c r="CW184" s="9"/>
      <c r="CX184" s="9"/>
    </row>
    <row r="185" spans="5:102" ht="8.1" customHeight="1" x14ac:dyDescent="0.15">
      <c r="E185" s="47"/>
      <c r="F185" s="47"/>
      <c r="G185" s="323"/>
      <c r="H185" s="324"/>
      <c r="I185" s="324"/>
      <c r="J185" s="324"/>
      <c r="K185" s="324"/>
      <c r="L185" s="324"/>
      <c r="M185" s="324"/>
      <c r="N185" s="324"/>
      <c r="O185" s="324"/>
      <c r="P185" s="324"/>
      <c r="Q185" s="324"/>
      <c r="R185" s="324"/>
      <c r="S185" s="324"/>
      <c r="T185" s="324"/>
      <c r="U185" s="324"/>
      <c r="V185" s="324"/>
      <c r="W185" s="324"/>
      <c r="X185" s="324"/>
      <c r="Y185" s="324"/>
      <c r="Z185" s="324"/>
      <c r="AA185" s="324"/>
      <c r="AB185" s="324"/>
      <c r="AC185" s="324"/>
      <c r="AD185" s="324"/>
      <c r="AE185" s="324"/>
      <c r="AF185" s="324"/>
      <c r="AG185" s="324"/>
      <c r="AH185" s="324"/>
      <c r="AI185" s="324"/>
      <c r="AJ185" s="324"/>
      <c r="AK185" s="324"/>
      <c r="AL185" s="324"/>
      <c r="AM185" s="324"/>
      <c r="AN185" s="324"/>
      <c r="AO185" s="324"/>
      <c r="AP185" s="324"/>
      <c r="AQ185" s="324"/>
      <c r="AR185" s="324"/>
      <c r="AS185" s="324"/>
      <c r="AT185" s="324"/>
      <c r="AU185" s="324"/>
      <c r="AV185" s="325"/>
      <c r="AW185" s="323"/>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5"/>
      <c r="CK185" s="47"/>
      <c r="CL185" s="47"/>
      <c r="CM185" s="57"/>
      <c r="CN185" s="52"/>
      <c r="CO185" s="52"/>
      <c r="CP185" s="2"/>
      <c r="CQ185" s="2"/>
      <c r="CR185" s="2"/>
      <c r="CS185" s="9"/>
      <c r="CT185" s="9"/>
    </row>
    <row r="186" spans="5:102" ht="8.1" customHeight="1" x14ac:dyDescent="0.15">
      <c r="E186" s="47"/>
      <c r="F186" s="47"/>
      <c r="G186" s="323"/>
      <c r="H186" s="324"/>
      <c r="I186" s="324"/>
      <c r="J186" s="324"/>
      <c r="K186" s="324"/>
      <c r="L186" s="324"/>
      <c r="M186" s="324"/>
      <c r="N186" s="324"/>
      <c r="O186" s="324"/>
      <c r="P186" s="324"/>
      <c r="Q186" s="324"/>
      <c r="R186" s="324"/>
      <c r="S186" s="324"/>
      <c r="T186" s="324"/>
      <c r="U186" s="324"/>
      <c r="V186" s="324"/>
      <c r="W186" s="324"/>
      <c r="X186" s="324"/>
      <c r="Y186" s="324"/>
      <c r="Z186" s="324"/>
      <c r="AA186" s="324"/>
      <c r="AB186" s="324"/>
      <c r="AC186" s="324"/>
      <c r="AD186" s="324"/>
      <c r="AE186" s="324"/>
      <c r="AF186" s="324"/>
      <c r="AG186" s="324"/>
      <c r="AH186" s="324"/>
      <c r="AI186" s="324"/>
      <c r="AJ186" s="324"/>
      <c r="AK186" s="324"/>
      <c r="AL186" s="324"/>
      <c r="AM186" s="324"/>
      <c r="AN186" s="324"/>
      <c r="AO186" s="324"/>
      <c r="AP186" s="324"/>
      <c r="AQ186" s="324"/>
      <c r="AR186" s="324"/>
      <c r="AS186" s="324"/>
      <c r="AT186" s="324"/>
      <c r="AU186" s="324"/>
      <c r="AV186" s="325"/>
      <c r="AW186" s="323"/>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5"/>
      <c r="CK186" s="47"/>
      <c r="CL186" s="47"/>
      <c r="CM186" s="57"/>
      <c r="CN186" s="52"/>
      <c r="CO186" s="52"/>
      <c r="CP186" s="2"/>
      <c r="CQ186" s="2"/>
      <c r="CR186" s="2"/>
      <c r="CS186" s="9"/>
      <c r="CT186" s="9"/>
    </row>
    <row r="187" spans="5:102" ht="8.1" customHeight="1" x14ac:dyDescent="0.15">
      <c r="E187" s="47"/>
      <c r="F187" s="47"/>
      <c r="G187" s="323"/>
      <c r="H187" s="324"/>
      <c r="I187" s="324"/>
      <c r="J187" s="324"/>
      <c r="K187" s="324"/>
      <c r="L187" s="324"/>
      <c r="M187" s="324"/>
      <c r="N187" s="324"/>
      <c r="O187" s="324"/>
      <c r="P187" s="324"/>
      <c r="Q187" s="324"/>
      <c r="R187" s="324"/>
      <c r="S187" s="324"/>
      <c r="T187" s="324"/>
      <c r="U187" s="324"/>
      <c r="V187" s="324"/>
      <c r="W187" s="324"/>
      <c r="X187" s="324"/>
      <c r="Y187" s="324"/>
      <c r="Z187" s="324"/>
      <c r="AA187" s="324"/>
      <c r="AB187" s="324"/>
      <c r="AC187" s="324"/>
      <c r="AD187" s="324"/>
      <c r="AE187" s="324"/>
      <c r="AF187" s="324"/>
      <c r="AG187" s="324"/>
      <c r="AH187" s="324"/>
      <c r="AI187" s="324"/>
      <c r="AJ187" s="324"/>
      <c r="AK187" s="324"/>
      <c r="AL187" s="324"/>
      <c r="AM187" s="324"/>
      <c r="AN187" s="324"/>
      <c r="AO187" s="324"/>
      <c r="AP187" s="324"/>
      <c r="AQ187" s="324"/>
      <c r="AR187" s="324"/>
      <c r="AS187" s="324"/>
      <c r="AT187" s="324"/>
      <c r="AU187" s="324"/>
      <c r="AV187" s="325"/>
      <c r="AW187" s="323"/>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5"/>
      <c r="CK187" s="47"/>
      <c r="CL187" s="47"/>
      <c r="CM187" s="57"/>
      <c r="CN187" s="52"/>
      <c r="CO187" s="52"/>
      <c r="CP187" s="2"/>
      <c r="CQ187" s="2"/>
      <c r="CR187" s="2"/>
      <c r="CS187" s="9"/>
      <c r="CT187" s="9"/>
    </row>
    <row r="188" spans="5:102" ht="8.1" customHeight="1" x14ac:dyDescent="0.15">
      <c r="E188" s="154"/>
      <c r="F188" s="154"/>
      <c r="G188" s="323"/>
      <c r="H188" s="324"/>
      <c r="I188" s="324"/>
      <c r="J188" s="324"/>
      <c r="K188" s="324"/>
      <c r="L188" s="324"/>
      <c r="M188" s="324"/>
      <c r="N188" s="324"/>
      <c r="O188" s="324"/>
      <c r="P188" s="324"/>
      <c r="Q188" s="324"/>
      <c r="R188" s="324"/>
      <c r="S188" s="324"/>
      <c r="T188" s="324"/>
      <c r="U188" s="324"/>
      <c r="V188" s="324"/>
      <c r="W188" s="324"/>
      <c r="X188" s="324"/>
      <c r="Y188" s="324"/>
      <c r="Z188" s="324"/>
      <c r="AA188" s="324"/>
      <c r="AB188" s="324"/>
      <c r="AC188" s="324"/>
      <c r="AD188" s="324"/>
      <c r="AE188" s="324"/>
      <c r="AF188" s="324"/>
      <c r="AG188" s="324"/>
      <c r="AH188" s="324"/>
      <c r="AI188" s="324"/>
      <c r="AJ188" s="324"/>
      <c r="AK188" s="324"/>
      <c r="AL188" s="324"/>
      <c r="AM188" s="324"/>
      <c r="AN188" s="324"/>
      <c r="AO188" s="324"/>
      <c r="AP188" s="324"/>
      <c r="AQ188" s="324"/>
      <c r="AR188" s="324"/>
      <c r="AS188" s="324"/>
      <c r="AT188" s="324"/>
      <c r="AU188" s="324"/>
      <c r="AV188" s="325"/>
      <c r="AW188" s="323"/>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5"/>
      <c r="CK188" s="154"/>
      <c r="CL188" s="132"/>
      <c r="CM188" s="57"/>
      <c r="CN188" s="52"/>
      <c r="CO188" s="52"/>
      <c r="CP188" s="2"/>
      <c r="CQ188" s="2"/>
      <c r="CR188" s="2"/>
      <c r="CS188" s="9"/>
      <c r="CT188" s="9"/>
    </row>
    <row r="189" spans="5:102" ht="8.1" customHeight="1" x14ac:dyDescent="0.15">
      <c r="E189" s="154"/>
      <c r="F189" s="154"/>
      <c r="G189" s="323"/>
      <c r="H189" s="324"/>
      <c r="I189" s="324"/>
      <c r="J189" s="324"/>
      <c r="K189" s="324"/>
      <c r="L189" s="324"/>
      <c r="M189" s="324"/>
      <c r="N189" s="324"/>
      <c r="O189" s="324"/>
      <c r="P189" s="324"/>
      <c r="Q189" s="324"/>
      <c r="R189" s="324"/>
      <c r="S189" s="324"/>
      <c r="T189" s="324"/>
      <c r="U189" s="324"/>
      <c r="V189" s="324"/>
      <c r="W189" s="324"/>
      <c r="X189" s="324"/>
      <c r="Y189" s="324"/>
      <c r="Z189" s="324"/>
      <c r="AA189" s="324"/>
      <c r="AB189" s="324"/>
      <c r="AC189" s="324"/>
      <c r="AD189" s="324"/>
      <c r="AE189" s="324"/>
      <c r="AF189" s="324"/>
      <c r="AG189" s="324"/>
      <c r="AH189" s="324"/>
      <c r="AI189" s="324"/>
      <c r="AJ189" s="324"/>
      <c r="AK189" s="324"/>
      <c r="AL189" s="324"/>
      <c r="AM189" s="324"/>
      <c r="AN189" s="324"/>
      <c r="AO189" s="324"/>
      <c r="AP189" s="324"/>
      <c r="AQ189" s="324"/>
      <c r="AR189" s="324"/>
      <c r="AS189" s="324"/>
      <c r="AT189" s="324"/>
      <c r="AU189" s="324"/>
      <c r="AV189" s="325"/>
      <c r="AW189" s="323"/>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5"/>
      <c r="CK189" s="154"/>
      <c r="CL189" s="132"/>
      <c r="CM189" s="57"/>
      <c r="CN189" s="52"/>
      <c r="CO189" s="52"/>
      <c r="CP189" s="2"/>
      <c r="CQ189" s="2"/>
      <c r="CR189" s="2"/>
      <c r="CS189" s="9"/>
      <c r="CT189" s="9"/>
    </row>
    <row r="190" spans="5:102" ht="8.1" customHeight="1" x14ac:dyDescent="0.15">
      <c r="E190" s="154"/>
      <c r="F190" s="154"/>
      <c r="G190" s="323"/>
      <c r="H190" s="324"/>
      <c r="I190" s="324"/>
      <c r="J190" s="324"/>
      <c r="K190" s="324"/>
      <c r="L190" s="324"/>
      <c r="M190" s="324"/>
      <c r="N190" s="324"/>
      <c r="O190" s="324"/>
      <c r="P190" s="324"/>
      <c r="Q190" s="324"/>
      <c r="R190" s="324"/>
      <c r="S190" s="324"/>
      <c r="T190" s="324"/>
      <c r="U190" s="324"/>
      <c r="V190" s="324"/>
      <c r="W190" s="324"/>
      <c r="X190" s="324"/>
      <c r="Y190" s="324"/>
      <c r="Z190" s="324"/>
      <c r="AA190" s="324"/>
      <c r="AB190" s="324"/>
      <c r="AC190" s="324"/>
      <c r="AD190" s="324"/>
      <c r="AE190" s="324"/>
      <c r="AF190" s="324"/>
      <c r="AG190" s="324"/>
      <c r="AH190" s="324"/>
      <c r="AI190" s="324"/>
      <c r="AJ190" s="324"/>
      <c r="AK190" s="324"/>
      <c r="AL190" s="324"/>
      <c r="AM190" s="324"/>
      <c r="AN190" s="324"/>
      <c r="AO190" s="324"/>
      <c r="AP190" s="324"/>
      <c r="AQ190" s="324"/>
      <c r="AR190" s="324"/>
      <c r="AS190" s="324"/>
      <c r="AT190" s="324"/>
      <c r="AU190" s="324"/>
      <c r="AV190" s="325"/>
      <c r="AW190" s="323"/>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5"/>
      <c r="CK190" s="154"/>
      <c r="CL190" s="132"/>
      <c r="CM190" s="57"/>
      <c r="CN190" s="52"/>
      <c r="CO190" s="52"/>
      <c r="CP190" s="2"/>
      <c r="CQ190" s="2"/>
      <c r="CR190" s="2"/>
      <c r="CS190" s="9"/>
      <c r="CT190" s="9"/>
    </row>
    <row r="191" spans="5:102" ht="8.1" customHeight="1" x14ac:dyDescent="0.15">
      <c r="E191" s="154"/>
      <c r="F191" s="154"/>
      <c r="G191" s="323"/>
      <c r="H191" s="324"/>
      <c r="I191" s="324"/>
      <c r="J191" s="324"/>
      <c r="K191" s="324"/>
      <c r="L191" s="324"/>
      <c r="M191" s="324"/>
      <c r="N191" s="324"/>
      <c r="O191" s="324"/>
      <c r="P191" s="324"/>
      <c r="Q191" s="324"/>
      <c r="R191" s="324"/>
      <c r="S191" s="324"/>
      <c r="T191" s="324"/>
      <c r="U191" s="324"/>
      <c r="V191" s="324"/>
      <c r="W191" s="324"/>
      <c r="X191" s="324"/>
      <c r="Y191" s="324"/>
      <c r="Z191" s="324"/>
      <c r="AA191" s="324"/>
      <c r="AB191" s="324"/>
      <c r="AC191" s="324"/>
      <c r="AD191" s="324"/>
      <c r="AE191" s="324"/>
      <c r="AF191" s="324"/>
      <c r="AG191" s="324"/>
      <c r="AH191" s="324"/>
      <c r="AI191" s="324"/>
      <c r="AJ191" s="324"/>
      <c r="AK191" s="324"/>
      <c r="AL191" s="324"/>
      <c r="AM191" s="324"/>
      <c r="AN191" s="324"/>
      <c r="AO191" s="324"/>
      <c r="AP191" s="324"/>
      <c r="AQ191" s="324"/>
      <c r="AR191" s="324"/>
      <c r="AS191" s="324"/>
      <c r="AT191" s="324"/>
      <c r="AU191" s="324"/>
      <c r="AV191" s="325"/>
      <c r="AW191" s="323"/>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5"/>
      <c r="CK191" s="154"/>
      <c r="CL191" s="132"/>
      <c r="CM191" s="57"/>
      <c r="CN191" s="52"/>
      <c r="CO191" s="52"/>
      <c r="CP191" s="2"/>
      <c r="CQ191" s="2"/>
      <c r="CR191" s="2"/>
      <c r="CS191" s="9"/>
      <c r="CT191" s="9"/>
    </row>
    <row r="192" spans="5:102" ht="8.1" customHeight="1" x14ac:dyDescent="0.15">
      <c r="E192" s="154"/>
      <c r="F192" s="154"/>
      <c r="G192" s="323"/>
      <c r="H192" s="324"/>
      <c r="I192" s="324"/>
      <c r="J192" s="324"/>
      <c r="K192" s="324"/>
      <c r="L192" s="324"/>
      <c r="M192" s="324"/>
      <c r="N192" s="324"/>
      <c r="O192" s="324"/>
      <c r="P192" s="324"/>
      <c r="Q192" s="324"/>
      <c r="R192" s="324"/>
      <c r="S192" s="324"/>
      <c r="T192" s="324"/>
      <c r="U192" s="324"/>
      <c r="V192" s="324"/>
      <c r="W192" s="324"/>
      <c r="X192" s="324"/>
      <c r="Y192" s="324"/>
      <c r="Z192" s="324"/>
      <c r="AA192" s="324"/>
      <c r="AB192" s="324"/>
      <c r="AC192" s="324"/>
      <c r="AD192" s="324"/>
      <c r="AE192" s="324"/>
      <c r="AF192" s="324"/>
      <c r="AG192" s="324"/>
      <c r="AH192" s="324"/>
      <c r="AI192" s="324"/>
      <c r="AJ192" s="324"/>
      <c r="AK192" s="324"/>
      <c r="AL192" s="324"/>
      <c r="AM192" s="324"/>
      <c r="AN192" s="324"/>
      <c r="AO192" s="324"/>
      <c r="AP192" s="324"/>
      <c r="AQ192" s="324"/>
      <c r="AR192" s="324"/>
      <c r="AS192" s="324"/>
      <c r="AT192" s="324"/>
      <c r="AU192" s="324"/>
      <c r="AV192" s="325"/>
      <c r="AW192" s="323"/>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5"/>
      <c r="CK192" s="154"/>
      <c r="CL192" s="132"/>
      <c r="CM192" s="57"/>
      <c r="CN192" s="52"/>
      <c r="CO192" s="52"/>
      <c r="CQ192" s="2"/>
      <c r="CR192" s="2"/>
      <c r="CS192" s="9"/>
      <c r="CT192" s="9"/>
    </row>
    <row r="193" spans="5:102" ht="8.1" customHeight="1" x14ac:dyDescent="0.15">
      <c r="E193" s="154"/>
      <c r="F193" s="154"/>
      <c r="G193" s="323"/>
      <c r="H193" s="324"/>
      <c r="I193" s="324"/>
      <c r="J193" s="324"/>
      <c r="K193" s="324"/>
      <c r="L193" s="324"/>
      <c r="M193" s="324"/>
      <c r="N193" s="324"/>
      <c r="O193" s="324"/>
      <c r="P193" s="324"/>
      <c r="Q193" s="324"/>
      <c r="R193" s="324"/>
      <c r="S193" s="324"/>
      <c r="T193" s="324"/>
      <c r="U193" s="324"/>
      <c r="V193" s="324"/>
      <c r="W193" s="324"/>
      <c r="X193" s="324"/>
      <c r="Y193" s="324"/>
      <c r="Z193" s="324"/>
      <c r="AA193" s="324"/>
      <c r="AB193" s="324"/>
      <c r="AC193" s="324"/>
      <c r="AD193" s="324"/>
      <c r="AE193" s="324"/>
      <c r="AF193" s="324"/>
      <c r="AG193" s="324"/>
      <c r="AH193" s="324"/>
      <c r="AI193" s="324"/>
      <c r="AJ193" s="324"/>
      <c r="AK193" s="324"/>
      <c r="AL193" s="324"/>
      <c r="AM193" s="324"/>
      <c r="AN193" s="324"/>
      <c r="AO193" s="324"/>
      <c r="AP193" s="324"/>
      <c r="AQ193" s="324"/>
      <c r="AR193" s="324"/>
      <c r="AS193" s="324"/>
      <c r="AT193" s="324"/>
      <c r="AU193" s="324"/>
      <c r="AV193" s="325"/>
      <c r="AW193" s="323"/>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5"/>
      <c r="CK193" s="154"/>
      <c r="CL193" s="132"/>
      <c r="CM193" s="57"/>
      <c r="CN193" s="52"/>
      <c r="CO193" s="52"/>
      <c r="CR193" s="2"/>
      <c r="CS193" s="9"/>
      <c r="CT193" s="9"/>
    </row>
    <row r="194" spans="5:102" ht="8.1" customHeight="1" x14ac:dyDescent="0.15">
      <c r="E194" s="154"/>
      <c r="F194" s="154"/>
      <c r="G194" s="323"/>
      <c r="H194" s="324"/>
      <c r="I194" s="324"/>
      <c r="J194" s="324"/>
      <c r="K194" s="324"/>
      <c r="L194" s="324"/>
      <c r="M194" s="324"/>
      <c r="N194" s="324"/>
      <c r="O194" s="324"/>
      <c r="P194" s="324"/>
      <c r="Q194" s="324"/>
      <c r="R194" s="324"/>
      <c r="S194" s="324"/>
      <c r="T194" s="324"/>
      <c r="U194" s="324"/>
      <c r="V194" s="324"/>
      <c r="W194" s="324"/>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c r="AS194" s="324"/>
      <c r="AT194" s="324"/>
      <c r="AU194" s="324"/>
      <c r="AV194" s="325"/>
      <c r="AW194" s="323"/>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5"/>
      <c r="CK194" s="154"/>
      <c r="CL194" s="132"/>
      <c r="CM194" s="57"/>
      <c r="CN194" s="52"/>
      <c r="CO194" s="52"/>
      <c r="CR194" s="2"/>
      <c r="CS194" s="9"/>
      <c r="CT194" s="9"/>
    </row>
    <row r="195" spans="5:102" ht="8.1" customHeight="1" x14ac:dyDescent="0.15">
      <c r="E195" s="154"/>
      <c r="F195" s="154"/>
      <c r="G195" s="323"/>
      <c r="H195" s="324"/>
      <c r="I195" s="324"/>
      <c r="J195" s="324"/>
      <c r="K195" s="324"/>
      <c r="L195" s="324"/>
      <c r="M195" s="324"/>
      <c r="N195" s="324"/>
      <c r="O195" s="324"/>
      <c r="P195" s="324"/>
      <c r="Q195" s="324"/>
      <c r="R195" s="324"/>
      <c r="S195" s="324"/>
      <c r="T195" s="324"/>
      <c r="U195" s="324"/>
      <c r="V195" s="324"/>
      <c r="W195" s="324"/>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c r="AS195" s="324"/>
      <c r="AT195" s="324"/>
      <c r="AU195" s="324"/>
      <c r="AV195" s="325"/>
      <c r="AW195" s="323"/>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5"/>
      <c r="CK195" s="154"/>
      <c r="CL195" s="132"/>
      <c r="CM195" s="57"/>
      <c r="CN195" s="52"/>
      <c r="CO195" s="52"/>
      <c r="CR195" s="2"/>
      <c r="CS195" s="9"/>
      <c r="CT195" s="9"/>
    </row>
    <row r="196" spans="5:102" ht="8.1" customHeight="1" x14ac:dyDescent="0.15">
      <c r="E196" s="154"/>
      <c r="F196" s="154"/>
      <c r="G196" s="323"/>
      <c r="H196" s="324"/>
      <c r="I196" s="324"/>
      <c r="J196" s="324"/>
      <c r="K196" s="324"/>
      <c r="L196" s="324"/>
      <c r="M196" s="324"/>
      <c r="N196" s="324"/>
      <c r="O196" s="324"/>
      <c r="P196" s="324"/>
      <c r="Q196" s="324"/>
      <c r="R196" s="324"/>
      <c r="S196" s="324"/>
      <c r="T196" s="324"/>
      <c r="U196" s="324"/>
      <c r="V196" s="324"/>
      <c r="W196" s="324"/>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c r="AS196" s="324"/>
      <c r="AT196" s="324"/>
      <c r="AU196" s="324"/>
      <c r="AV196" s="325"/>
      <c r="AW196" s="323"/>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5"/>
      <c r="CK196" s="154"/>
      <c r="CL196" s="132"/>
      <c r="CM196" s="57"/>
      <c r="CN196" s="52"/>
      <c r="CO196" s="52"/>
      <c r="CR196" s="2"/>
      <c r="CS196" s="9"/>
      <c r="CT196" s="9"/>
    </row>
    <row r="197" spans="5:102" ht="8.1" customHeight="1" x14ac:dyDescent="0.15">
      <c r="E197" s="154"/>
      <c r="F197" s="154"/>
      <c r="G197" s="323"/>
      <c r="H197" s="324"/>
      <c r="I197" s="324"/>
      <c r="J197" s="324"/>
      <c r="K197" s="324"/>
      <c r="L197" s="324"/>
      <c r="M197" s="324"/>
      <c r="N197" s="324"/>
      <c r="O197" s="324"/>
      <c r="P197" s="324"/>
      <c r="Q197" s="324"/>
      <c r="R197" s="324"/>
      <c r="S197" s="324"/>
      <c r="T197" s="324"/>
      <c r="U197" s="324"/>
      <c r="V197" s="324"/>
      <c r="W197" s="324"/>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c r="AS197" s="324"/>
      <c r="AT197" s="324"/>
      <c r="AU197" s="324"/>
      <c r="AV197" s="325"/>
      <c r="AW197" s="323"/>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5"/>
      <c r="CK197" s="154"/>
      <c r="CL197" s="132"/>
      <c r="CM197" s="57"/>
      <c r="CN197" s="52"/>
      <c r="CO197" s="52"/>
      <c r="CS197" s="9"/>
      <c r="CT197" s="9"/>
    </row>
    <row r="198" spans="5:102" ht="5.45" customHeight="1" x14ac:dyDescent="0.15">
      <c r="E198" s="154"/>
      <c r="F198" s="154"/>
      <c r="G198" s="323"/>
      <c r="H198" s="324"/>
      <c r="I198" s="324"/>
      <c r="J198" s="324"/>
      <c r="K198" s="324"/>
      <c r="L198" s="324"/>
      <c r="M198" s="324"/>
      <c r="N198" s="324"/>
      <c r="O198" s="324"/>
      <c r="P198" s="324"/>
      <c r="Q198" s="324"/>
      <c r="R198" s="324"/>
      <c r="S198" s="324"/>
      <c r="T198" s="324"/>
      <c r="U198" s="324"/>
      <c r="V198" s="324"/>
      <c r="W198" s="324"/>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c r="AS198" s="324"/>
      <c r="AT198" s="324"/>
      <c r="AU198" s="324"/>
      <c r="AV198" s="325"/>
      <c r="AW198" s="323"/>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5"/>
      <c r="CK198" s="154"/>
      <c r="CL198" s="132"/>
      <c r="CM198" s="57"/>
      <c r="CN198" s="52"/>
      <c r="CO198" s="52"/>
      <c r="CP198" s="2"/>
      <c r="CQ198" s="2"/>
      <c r="CR198" s="2"/>
    </row>
    <row r="199" spans="5:102" ht="5.45" customHeight="1" x14ac:dyDescent="0.15">
      <c r="E199" s="154"/>
      <c r="F199" s="154"/>
      <c r="G199" s="323"/>
      <c r="H199" s="324"/>
      <c r="I199" s="324"/>
      <c r="J199" s="324"/>
      <c r="K199" s="324"/>
      <c r="L199" s="324"/>
      <c r="M199" s="324"/>
      <c r="N199" s="324"/>
      <c r="O199" s="324"/>
      <c r="P199" s="324"/>
      <c r="Q199" s="324"/>
      <c r="R199" s="324"/>
      <c r="S199" s="324"/>
      <c r="T199" s="324"/>
      <c r="U199" s="324"/>
      <c r="V199" s="324"/>
      <c r="W199" s="324"/>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c r="AS199" s="324"/>
      <c r="AT199" s="324"/>
      <c r="AU199" s="324"/>
      <c r="AV199" s="325"/>
      <c r="AW199" s="323"/>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5"/>
      <c r="CK199" s="154"/>
      <c r="CL199" s="132"/>
      <c r="CM199" s="57"/>
      <c r="CN199" s="52"/>
      <c r="CO199" s="52"/>
      <c r="CP199" s="2"/>
      <c r="CQ199" s="2"/>
      <c r="CR199" s="2"/>
      <c r="CS199" s="9"/>
      <c r="CT199" s="9"/>
      <c r="CU199" s="9"/>
      <c r="CV199" s="9"/>
      <c r="CW199" s="9"/>
      <c r="CX199" s="9"/>
    </row>
    <row r="200" spans="5:102" ht="5.45" customHeight="1" x14ac:dyDescent="0.15">
      <c r="E200" s="154"/>
      <c r="F200" s="154"/>
      <c r="G200" s="323"/>
      <c r="H200" s="324"/>
      <c r="I200" s="324"/>
      <c r="J200" s="324"/>
      <c r="K200" s="324"/>
      <c r="L200" s="324"/>
      <c r="M200" s="324"/>
      <c r="N200" s="324"/>
      <c r="O200" s="324"/>
      <c r="P200" s="324"/>
      <c r="Q200" s="324"/>
      <c r="R200" s="324"/>
      <c r="S200" s="324"/>
      <c r="T200" s="324"/>
      <c r="U200" s="324"/>
      <c r="V200" s="324"/>
      <c r="W200" s="324"/>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c r="AS200" s="324"/>
      <c r="AT200" s="324"/>
      <c r="AU200" s="324"/>
      <c r="AV200" s="325"/>
      <c r="AW200" s="323"/>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5"/>
      <c r="CK200" s="154"/>
      <c r="CL200" s="132"/>
      <c r="CM200" s="57"/>
      <c r="CN200" s="52"/>
      <c r="CO200" s="52"/>
      <c r="CP200" s="2"/>
      <c r="CQ200" s="2"/>
      <c r="CR200" s="2"/>
      <c r="CS200" s="9"/>
      <c r="CT200" s="9"/>
      <c r="CU200" s="9"/>
      <c r="CV200" s="9"/>
      <c r="CW200" s="9"/>
      <c r="CX200" s="9"/>
    </row>
    <row r="201" spans="5:102" ht="8.1" customHeight="1" x14ac:dyDescent="0.15">
      <c r="E201" s="154"/>
      <c r="F201" s="154"/>
      <c r="G201" s="323"/>
      <c r="H201" s="324"/>
      <c r="I201" s="324"/>
      <c r="J201" s="324"/>
      <c r="K201" s="324"/>
      <c r="L201" s="324"/>
      <c r="M201" s="324"/>
      <c r="N201" s="324"/>
      <c r="O201" s="324"/>
      <c r="P201" s="324"/>
      <c r="Q201" s="324"/>
      <c r="R201" s="324"/>
      <c r="S201" s="324"/>
      <c r="T201" s="324"/>
      <c r="U201" s="324"/>
      <c r="V201" s="324"/>
      <c r="W201" s="324"/>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c r="AS201" s="324"/>
      <c r="AT201" s="324"/>
      <c r="AU201" s="324"/>
      <c r="AV201" s="325"/>
      <c r="AW201" s="323"/>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5"/>
      <c r="CK201" s="154"/>
      <c r="CL201" s="132"/>
      <c r="CM201" s="57"/>
      <c r="CN201" s="52"/>
      <c r="CO201" s="52"/>
      <c r="CP201" s="2"/>
      <c r="CQ201" s="2"/>
      <c r="CR201" s="2"/>
      <c r="CS201" s="9"/>
      <c r="CT201" s="9"/>
      <c r="CU201" s="9"/>
      <c r="CV201" s="9"/>
      <c r="CW201" s="9"/>
      <c r="CX201" s="9"/>
    </row>
    <row r="202" spans="5:102" ht="8.1" customHeight="1" x14ac:dyDescent="0.15">
      <c r="E202" s="154"/>
      <c r="F202" s="154"/>
      <c r="G202" s="323"/>
      <c r="H202" s="324"/>
      <c r="I202" s="324"/>
      <c r="J202" s="324"/>
      <c r="K202" s="324"/>
      <c r="L202" s="324"/>
      <c r="M202" s="324"/>
      <c r="N202" s="324"/>
      <c r="O202" s="324"/>
      <c r="P202" s="324"/>
      <c r="Q202" s="324"/>
      <c r="R202" s="324"/>
      <c r="S202" s="324"/>
      <c r="T202" s="324"/>
      <c r="U202" s="324"/>
      <c r="V202" s="324"/>
      <c r="W202" s="324"/>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c r="AS202" s="324"/>
      <c r="AT202" s="324"/>
      <c r="AU202" s="324"/>
      <c r="AV202" s="325"/>
      <c r="AW202" s="323"/>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5"/>
      <c r="CK202" s="154"/>
      <c r="CL202" s="132"/>
      <c r="CM202" s="57"/>
      <c r="CN202" s="52"/>
      <c r="CO202" s="52"/>
      <c r="CP202" s="2"/>
      <c r="CQ202" s="2"/>
      <c r="CR202" s="2"/>
      <c r="CS202" s="9"/>
      <c r="CT202" s="9"/>
      <c r="CU202" s="9"/>
      <c r="CV202" s="9"/>
      <c r="CW202" s="9"/>
      <c r="CX202" s="9"/>
    </row>
    <row r="203" spans="5:102" ht="8.1" customHeight="1" x14ac:dyDescent="0.15">
      <c r="E203" s="154"/>
      <c r="F203" s="154"/>
      <c r="G203" s="323"/>
      <c r="H203" s="324"/>
      <c r="I203" s="324"/>
      <c r="J203" s="324"/>
      <c r="K203" s="324"/>
      <c r="L203" s="324"/>
      <c r="M203" s="324"/>
      <c r="N203" s="324"/>
      <c r="O203" s="324"/>
      <c r="P203" s="324"/>
      <c r="Q203" s="324"/>
      <c r="R203" s="324"/>
      <c r="S203" s="324"/>
      <c r="T203" s="324"/>
      <c r="U203" s="324"/>
      <c r="V203" s="324"/>
      <c r="W203" s="324"/>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c r="AS203" s="324"/>
      <c r="AT203" s="324"/>
      <c r="AU203" s="324"/>
      <c r="AV203" s="325"/>
      <c r="AW203" s="323"/>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5"/>
      <c r="CK203" s="154"/>
      <c r="CL203" s="132"/>
      <c r="CM203" s="57"/>
      <c r="CN203" s="52"/>
      <c r="CO203" s="52"/>
      <c r="CP203" s="2"/>
      <c r="CQ203" s="2"/>
      <c r="CR203" s="2"/>
      <c r="CS203" s="9"/>
      <c r="CT203" s="9"/>
      <c r="CU203" s="9"/>
      <c r="CV203" s="9"/>
      <c r="CW203" s="9"/>
      <c r="CX203" s="9"/>
    </row>
    <row r="204" spans="5:102" ht="8.1" customHeight="1" x14ac:dyDescent="0.15">
      <c r="E204" s="154"/>
      <c r="F204" s="154"/>
      <c r="G204" s="323"/>
      <c r="H204" s="324"/>
      <c r="I204" s="324"/>
      <c r="J204" s="324"/>
      <c r="K204" s="324"/>
      <c r="L204" s="324"/>
      <c r="M204" s="324"/>
      <c r="N204" s="324"/>
      <c r="O204" s="324"/>
      <c r="P204" s="324"/>
      <c r="Q204" s="324"/>
      <c r="R204" s="324"/>
      <c r="S204" s="324"/>
      <c r="T204" s="324"/>
      <c r="U204" s="324"/>
      <c r="V204" s="324"/>
      <c r="W204" s="324"/>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c r="AS204" s="324"/>
      <c r="AT204" s="324"/>
      <c r="AU204" s="324"/>
      <c r="AV204" s="325"/>
      <c r="AW204" s="323"/>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5"/>
      <c r="CK204" s="154"/>
      <c r="CL204" s="132"/>
      <c r="CM204" s="57"/>
      <c r="CN204" s="52"/>
      <c r="CO204" s="52"/>
      <c r="CP204" s="2"/>
      <c r="CQ204" s="2"/>
      <c r="CR204" s="2"/>
      <c r="CS204" s="9"/>
      <c r="CT204" s="9"/>
      <c r="CU204" s="9"/>
      <c r="CV204" s="9"/>
      <c r="CW204" s="9"/>
      <c r="CX204" s="9"/>
    </row>
    <row r="205" spans="5:102" ht="8.1" customHeight="1" x14ac:dyDescent="0.15">
      <c r="E205" s="154"/>
      <c r="F205" s="154"/>
      <c r="G205" s="323"/>
      <c r="H205" s="324"/>
      <c r="I205" s="324"/>
      <c r="J205" s="324"/>
      <c r="K205" s="324"/>
      <c r="L205" s="324"/>
      <c r="M205" s="324"/>
      <c r="N205" s="324"/>
      <c r="O205" s="324"/>
      <c r="P205" s="324"/>
      <c r="Q205" s="324"/>
      <c r="R205" s="324"/>
      <c r="S205" s="324"/>
      <c r="T205" s="324"/>
      <c r="U205" s="324"/>
      <c r="V205" s="324"/>
      <c r="W205" s="324"/>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c r="AS205" s="324"/>
      <c r="AT205" s="324"/>
      <c r="AU205" s="324"/>
      <c r="AV205" s="325"/>
      <c r="AW205" s="323"/>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5"/>
      <c r="CK205" s="154"/>
      <c r="CL205" s="132"/>
      <c r="CM205" s="57"/>
      <c r="CN205" s="52"/>
      <c r="CO205" s="52"/>
      <c r="CP205" s="2"/>
      <c r="CQ205" s="2"/>
      <c r="CR205" s="2"/>
      <c r="CS205" s="9"/>
      <c r="CT205" s="9"/>
      <c r="CU205" s="9"/>
      <c r="CV205" s="9"/>
      <c r="CW205" s="9"/>
      <c r="CX205" s="9"/>
    </row>
    <row r="206" spans="5:102" ht="8.1" customHeight="1" x14ac:dyDescent="0.15">
      <c r="E206" s="154"/>
      <c r="F206" s="154"/>
      <c r="G206" s="323"/>
      <c r="H206" s="324"/>
      <c r="I206" s="324"/>
      <c r="J206" s="324"/>
      <c r="K206" s="324"/>
      <c r="L206" s="324"/>
      <c r="M206" s="324"/>
      <c r="N206" s="324"/>
      <c r="O206" s="324"/>
      <c r="P206" s="324"/>
      <c r="Q206" s="324"/>
      <c r="R206" s="324"/>
      <c r="S206" s="324"/>
      <c r="T206" s="324"/>
      <c r="U206" s="324"/>
      <c r="V206" s="324"/>
      <c r="W206" s="324"/>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c r="AS206" s="324"/>
      <c r="AT206" s="324"/>
      <c r="AU206" s="324"/>
      <c r="AV206" s="325"/>
      <c r="AW206" s="323"/>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5"/>
      <c r="CK206" s="154"/>
      <c r="CL206" s="132"/>
      <c r="CM206" s="57"/>
      <c r="CN206" s="52"/>
      <c r="CO206" s="52"/>
      <c r="CP206" s="2"/>
      <c r="CQ206" s="2"/>
      <c r="CR206" s="2"/>
      <c r="CS206" s="9"/>
      <c r="CT206" s="9"/>
      <c r="CU206" s="9"/>
      <c r="CV206" s="9"/>
      <c r="CW206" s="9"/>
      <c r="CX206" s="9"/>
    </row>
    <row r="207" spans="5:102" ht="8.1" customHeight="1" thickBot="1" x14ac:dyDescent="0.2">
      <c r="E207" s="154"/>
      <c r="F207" s="154"/>
      <c r="G207" s="326"/>
      <c r="H207" s="327"/>
      <c r="I207" s="327"/>
      <c r="J207" s="327"/>
      <c r="K207" s="327"/>
      <c r="L207" s="327"/>
      <c r="M207" s="327"/>
      <c r="N207" s="327"/>
      <c r="O207" s="327"/>
      <c r="P207" s="327"/>
      <c r="Q207" s="327"/>
      <c r="R207" s="327"/>
      <c r="S207" s="327"/>
      <c r="T207" s="327"/>
      <c r="U207" s="327"/>
      <c r="V207" s="327"/>
      <c r="W207" s="327"/>
      <c r="X207" s="327"/>
      <c r="Y207" s="327"/>
      <c r="Z207" s="327"/>
      <c r="AA207" s="327"/>
      <c r="AB207" s="327"/>
      <c r="AC207" s="327"/>
      <c r="AD207" s="327"/>
      <c r="AE207" s="327"/>
      <c r="AF207" s="327"/>
      <c r="AG207" s="327"/>
      <c r="AH207" s="327"/>
      <c r="AI207" s="327"/>
      <c r="AJ207" s="327"/>
      <c r="AK207" s="327"/>
      <c r="AL207" s="327"/>
      <c r="AM207" s="327"/>
      <c r="AN207" s="327"/>
      <c r="AO207" s="327"/>
      <c r="AP207" s="327"/>
      <c r="AQ207" s="327"/>
      <c r="AR207" s="327"/>
      <c r="AS207" s="327"/>
      <c r="AT207" s="327"/>
      <c r="AU207" s="327"/>
      <c r="AV207" s="328"/>
      <c r="AW207" s="326"/>
      <c r="AX207" s="327"/>
      <c r="AY207" s="327"/>
      <c r="AZ207" s="327"/>
      <c r="BA207" s="327"/>
      <c r="BB207" s="327"/>
      <c r="BC207" s="327"/>
      <c r="BD207" s="327"/>
      <c r="BE207" s="327"/>
      <c r="BF207" s="327"/>
      <c r="BG207" s="327"/>
      <c r="BH207" s="327"/>
      <c r="BI207" s="327"/>
      <c r="BJ207" s="327"/>
      <c r="BK207" s="327"/>
      <c r="BL207" s="327"/>
      <c r="BM207" s="327"/>
      <c r="BN207" s="327"/>
      <c r="BO207" s="327"/>
      <c r="BP207" s="327"/>
      <c r="BQ207" s="327"/>
      <c r="BR207" s="327"/>
      <c r="BS207" s="327"/>
      <c r="BT207" s="327"/>
      <c r="BU207" s="327"/>
      <c r="BV207" s="327"/>
      <c r="BW207" s="327"/>
      <c r="BX207" s="327"/>
      <c r="BY207" s="327"/>
      <c r="BZ207" s="327"/>
      <c r="CA207" s="327"/>
      <c r="CB207" s="327"/>
      <c r="CC207" s="327"/>
      <c r="CD207" s="327"/>
      <c r="CE207" s="327"/>
      <c r="CF207" s="327"/>
      <c r="CG207" s="327"/>
      <c r="CH207" s="327"/>
      <c r="CI207" s="327"/>
      <c r="CJ207" s="328"/>
      <c r="CK207" s="154"/>
      <c r="CL207" s="154"/>
      <c r="CM207" s="55"/>
      <c r="CN207" s="55"/>
      <c r="CO207" s="55"/>
      <c r="CP207" s="2"/>
      <c r="CQ207" s="2"/>
      <c r="CR207" s="2"/>
      <c r="CS207" s="9"/>
      <c r="CT207" s="9"/>
      <c r="CU207" s="9"/>
      <c r="CV207" s="9"/>
      <c r="CW207" s="9"/>
      <c r="CX207" s="9"/>
    </row>
    <row r="208" spans="5:102" ht="8.1" customHeight="1" x14ac:dyDescent="0.15">
      <c r="E208" s="154"/>
      <c r="F208" s="154"/>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c r="BO208" s="55"/>
      <c r="BP208" s="55"/>
      <c r="BQ208" s="55"/>
      <c r="BR208" s="55"/>
      <c r="BS208" s="55"/>
      <c r="BT208" s="55"/>
      <c r="BU208" s="55"/>
      <c r="BV208" s="55"/>
      <c r="BW208" s="55"/>
      <c r="BX208" s="55"/>
      <c r="BY208" s="55"/>
      <c r="BZ208" s="55"/>
      <c r="CA208" s="55"/>
      <c r="CB208" s="55"/>
      <c r="CC208" s="55"/>
      <c r="CD208" s="55"/>
      <c r="CE208" s="55"/>
      <c r="CF208" s="55"/>
      <c r="CG208" s="55"/>
      <c r="CH208" s="55"/>
      <c r="CI208" s="55"/>
      <c r="CJ208" s="55"/>
      <c r="CK208" s="154"/>
      <c r="CL208" s="154"/>
      <c r="CM208" s="55"/>
      <c r="CN208" s="55"/>
      <c r="CO208" s="55"/>
      <c r="CP208" s="2"/>
      <c r="CQ208" s="2"/>
      <c r="CR208" s="2"/>
      <c r="CS208" s="9"/>
      <c r="CT208" s="9"/>
      <c r="CU208" s="9"/>
      <c r="CV208" s="9"/>
      <c r="CW208" s="9"/>
      <c r="CX208" s="9"/>
    </row>
    <row r="209" spans="5:104" ht="8.1" customHeight="1" x14ac:dyDescent="0.15">
      <c r="E209" s="132"/>
      <c r="F209" s="132"/>
      <c r="G209" s="132"/>
      <c r="H209" s="132"/>
      <c r="I209" s="132"/>
      <c r="J209" s="132"/>
      <c r="K209" s="132"/>
      <c r="L209" s="132"/>
      <c r="M209" s="154"/>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4"/>
      <c r="AI209" s="154"/>
      <c r="AJ209" s="154"/>
      <c r="AK209" s="154"/>
      <c r="AL209" s="154"/>
      <c r="AM209" s="154"/>
      <c r="AN209" s="154"/>
      <c r="AO209" s="154"/>
      <c r="AP209" s="154"/>
      <c r="AQ209" s="154"/>
      <c r="AR209" s="154"/>
      <c r="AS209" s="154"/>
      <c r="AT209" s="154"/>
      <c r="AU209" s="154"/>
      <c r="AV209" s="154"/>
      <c r="AW209" s="154"/>
      <c r="AX209" s="154"/>
      <c r="AY209" s="154"/>
      <c r="AZ209" s="154"/>
      <c r="BA209" s="154"/>
      <c r="BB209" s="154"/>
      <c r="BC209" s="154"/>
      <c r="BD209" s="154"/>
      <c r="BE209" s="154"/>
      <c r="BF209" s="154"/>
      <c r="BG209" s="154"/>
      <c r="BH209" s="154"/>
      <c r="BI209" s="154"/>
      <c r="BJ209" s="154"/>
      <c r="BK209" s="154"/>
      <c r="BL209" s="154"/>
      <c r="BM209" s="154"/>
      <c r="BN209" s="154"/>
      <c r="BO209" s="154"/>
      <c r="BP209" s="154"/>
      <c r="BQ209" s="154"/>
      <c r="BR209" s="154"/>
      <c r="BS209" s="154"/>
      <c r="BT209" s="154"/>
      <c r="BU209" s="154"/>
      <c r="BV209" s="154"/>
      <c r="BW209" s="154"/>
      <c r="BX209" s="154"/>
      <c r="BY209" s="154"/>
      <c r="BZ209" s="154"/>
      <c r="CA209" s="154"/>
      <c r="CB209" s="154"/>
      <c r="CC209" s="154"/>
      <c r="CD209" s="154"/>
      <c r="CE209" s="154"/>
      <c r="CF209" s="154"/>
      <c r="CG209" s="154"/>
      <c r="CH209" s="154"/>
      <c r="CI209" s="154"/>
      <c r="CJ209" s="154"/>
      <c r="CK209" s="154"/>
      <c r="CL209" s="154"/>
      <c r="CM209" s="55"/>
      <c r="CN209" s="55"/>
      <c r="CO209" s="55"/>
      <c r="CP209" s="2"/>
      <c r="CQ209" s="2"/>
      <c r="CR209" s="2"/>
      <c r="CS209" s="9"/>
      <c r="CT209" s="9"/>
      <c r="CU209" s="9"/>
      <c r="CV209" s="9"/>
      <c r="CW209" s="9"/>
      <c r="CX209" s="9"/>
    </row>
    <row r="210" spans="5:104" ht="8.1" customHeight="1" x14ac:dyDescent="0.15">
      <c r="E210" s="187" t="s">
        <v>33</v>
      </c>
      <c r="F210" s="187"/>
      <c r="G210" s="187"/>
      <c r="H210" s="187"/>
      <c r="I210" s="187"/>
      <c r="J210" s="187"/>
      <c r="K210" s="187"/>
      <c r="L210" s="187"/>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4"/>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c r="BD210" s="154"/>
      <c r="BE210" s="154"/>
      <c r="BF210" s="154"/>
      <c r="BG210" s="154"/>
      <c r="BH210" s="154"/>
      <c r="BI210" s="154"/>
      <c r="BJ210" s="154"/>
      <c r="BK210" s="154"/>
      <c r="BL210" s="154"/>
      <c r="BM210" s="154"/>
      <c r="BN210" s="154"/>
      <c r="BO210" s="154"/>
      <c r="BP210" s="154"/>
      <c r="BQ210" s="154"/>
      <c r="BR210" s="154"/>
      <c r="BS210" s="154"/>
      <c r="BT210" s="154"/>
      <c r="BU210" s="154"/>
      <c r="BV210" s="154"/>
      <c r="BW210" s="154"/>
      <c r="BX210" s="154"/>
      <c r="BY210" s="154"/>
      <c r="BZ210" s="154"/>
      <c r="CA210" s="154"/>
      <c r="CB210" s="154"/>
      <c r="CC210" s="154"/>
      <c r="CD210" s="154"/>
      <c r="CE210" s="154"/>
      <c r="CF210" s="154"/>
      <c r="CG210" s="154"/>
      <c r="CH210" s="154"/>
      <c r="CI210" s="154"/>
      <c r="CJ210" s="154"/>
      <c r="CK210" s="154"/>
      <c r="CL210" s="132"/>
      <c r="CM210" s="55"/>
      <c r="CN210" s="55"/>
      <c r="CO210" s="55"/>
      <c r="CP210" s="2"/>
      <c r="CQ210" s="2"/>
      <c r="CR210" s="2"/>
      <c r="CS210" s="9"/>
      <c r="CT210" s="9"/>
      <c r="CU210" s="9"/>
      <c r="CV210" s="9"/>
      <c r="CW210" s="9"/>
      <c r="CX210" s="9"/>
    </row>
    <row r="211" spans="5:104" ht="8.1" customHeight="1" x14ac:dyDescent="0.15">
      <c r="E211" s="362"/>
      <c r="F211" s="362"/>
      <c r="G211" s="362"/>
      <c r="H211" s="362"/>
      <c r="I211" s="362"/>
      <c r="J211" s="362"/>
      <c r="K211" s="362"/>
      <c r="L211" s="362"/>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4"/>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c r="BD211" s="154"/>
      <c r="BE211" s="154"/>
      <c r="BF211" s="154"/>
      <c r="BG211" s="154"/>
      <c r="BH211" s="154"/>
      <c r="BI211" s="154"/>
      <c r="BJ211" s="154"/>
      <c r="BK211" s="154"/>
      <c r="BL211" s="154"/>
      <c r="BM211" s="154"/>
      <c r="BN211" s="154"/>
      <c r="BO211" s="154"/>
      <c r="BP211" s="154"/>
      <c r="BQ211" s="154"/>
      <c r="BR211" s="154"/>
      <c r="BS211" s="154"/>
      <c r="BT211" s="154"/>
      <c r="BU211" s="154"/>
      <c r="BV211" s="154"/>
      <c r="BW211" s="154"/>
      <c r="BX211" s="154"/>
      <c r="BY211" s="154"/>
      <c r="BZ211" s="154"/>
      <c r="CA211" s="154"/>
      <c r="CB211" s="154"/>
      <c r="CC211" s="154"/>
      <c r="CD211" s="154"/>
      <c r="CE211" s="154"/>
      <c r="CF211" s="154"/>
      <c r="CG211" s="154"/>
      <c r="CH211" s="154"/>
      <c r="CI211" s="154"/>
      <c r="CJ211" s="154"/>
      <c r="CK211" s="154"/>
      <c r="CL211" s="132"/>
      <c r="CM211" s="52"/>
      <c r="CN211" s="52"/>
      <c r="CO211" s="52"/>
      <c r="CP211" s="2"/>
      <c r="CQ211" s="2"/>
      <c r="CR211" s="2"/>
      <c r="CS211" s="9"/>
      <c r="CT211" s="9"/>
      <c r="CU211" s="9"/>
      <c r="CV211" s="9"/>
      <c r="CW211" s="9"/>
      <c r="CX211" s="9"/>
    </row>
    <row r="212" spans="5:104" ht="8.1" customHeight="1" thickBot="1" x14ac:dyDescent="0.2">
      <c r="E212" s="362"/>
      <c r="F212" s="362"/>
      <c r="G212" s="362"/>
      <c r="H212" s="362"/>
      <c r="I212" s="362"/>
      <c r="J212" s="362"/>
      <c r="K212" s="362"/>
      <c r="L212" s="362"/>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4"/>
      <c r="AI212" s="154"/>
      <c r="AJ212" s="154"/>
      <c r="AK212" s="154"/>
      <c r="AL212" s="154"/>
      <c r="AM212" s="154"/>
      <c r="AN212" s="154"/>
      <c r="AO212" s="154"/>
      <c r="AP212" s="154"/>
      <c r="AQ212" s="154"/>
      <c r="AR212" s="154"/>
      <c r="AS212" s="154"/>
      <c r="AT212" s="154"/>
      <c r="AU212" s="154"/>
      <c r="AV212" s="154"/>
      <c r="AW212" s="154"/>
      <c r="AX212" s="154"/>
      <c r="AY212" s="154"/>
      <c r="AZ212" s="154"/>
      <c r="BA212" s="154"/>
      <c r="BB212" s="154"/>
      <c r="BC212" s="154"/>
      <c r="BD212" s="154"/>
      <c r="BE212" s="154"/>
      <c r="BF212" s="154"/>
      <c r="BG212" s="154"/>
      <c r="BH212" s="154"/>
      <c r="BI212" s="154"/>
      <c r="BJ212" s="154"/>
      <c r="BK212" s="154"/>
      <c r="BL212" s="154"/>
      <c r="BM212" s="154"/>
      <c r="BN212" s="154"/>
      <c r="BO212" s="154"/>
      <c r="BP212" s="154"/>
      <c r="BQ212" s="154"/>
      <c r="BR212" s="154"/>
      <c r="BS212" s="154"/>
      <c r="BT212" s="154"/>
      <c r="BU212" s="154"/>
      <c r="BV212" s="154"/>
      <c r="BW212" s="154"/>
      <c r="BX212" s="154"/>
      <c r="BY212" s="154"/>
      <c r="BZ212" s="154"/>
      <c r="CA212" s="154"/>
      <c r="CB212" s="154"/>
      <c r="CC212" s="154"/>
      <c r="CD212" s="154"/>
      <c r="CE212" s="154"/>
      <c r="CF212" s="154"/>
      <c r="CG212" s="154"/>
      <c r="CH212" s="154"/>
      <c r="CI212" s="154"/>
      <c r="CJ212" s="154"/>
      <c r="CK212" s="154"/>
      <c r="CL212" s="132"/>
      <c r="CM212" s="52"/>
      <c r="CN212" s="52"/>
      <c r="CO212" s="52"/>
      <c r="CP212" s="2"/>
      <c r="CQ212" s="2"/>
      <c r="CR212" s="2"/>
      <c r="CS212" s="9"/>
      <c r="CT212" s="9"/>
      <c r="CU212" s="9"/>
      <c r="CV212" s="9"/>
      <c r="CW212" s="9"/>
      <c r="CX212" s="9"/>
    </row>
    <row r="213" spans="5:104" ht="8.1" customHeight="1" x14ac:dyDescent="0.15">
      <c r="E213" s="462" t="s">
        <v>34</v>
      </c>
      <c r="F213" s="463"/>
      <c r="G213" s="463"/>
      <c r="H213" s="453" t="s">
        <v>0</v>
      </c>
      <c r="I213" s="345"/>
      <c r="J213" s="345"/>
      <c r="K213" s="345"/>
      <c r="L213" s="345"/>
      <c r="M213" s="345"/>
      <c r="N213" s="345"/>
      <c r="O213" s="345"/>
      <c r="P213" s="345"/>
      <c r="Q213" s="345"/>
      <c r="R213" s="345"/>
      <c r="S213" s="345"/>
      <c r="T213" s="345"/>
      <c r="U213" s="345"/>
      <c r="V213" s="345"/>
      <c r="W213" s="454"/>
      <c r="X213" s="463" t="s">
        <v>1</v>
      </c>
      <c r="Y213" s="463"/>
      <c r="Z213" s="463"/>
      <c r="AA213" s="463"/>
      <c r="AB213" s="463"/>
      <c r="AC213" s="463"/>
      <c r="AD213" s="463"/>
      <c r="AE213" s="463"/>
      <c r="AF213" s="463"/>
      <c r="AG213" s="463"/>
      <c r="AH213" s="463"/>
      <c r="AI213" s="463"/>
      <c r="AJ213" s="463"/>
      <c r="AK213" s="463"/>
      <c r="AL213" s="463" t="s">
        <v>35</v>
      </c>
      <c r="AM213" s="463"/>
      <c r="AN213" s="463"/>
      <c r="AO213" s="463"/>
      <c r="AP213" s="463"/>
      <c r="AQ213" s="463"/>
      <c r="AR213" s="463"/>
      <c r="AS213" s="463"/>
      <c r="AT213" s="463"/>
      <c r="AU213" s="463"/>
      <c r="AV213" s="463"/>
      <c r="AW213" s="463"/>
      <c r="AX213" s="463"/>
      <c r="AY213" s="463"/>
      <c r="AZ213" s="463"/>
      <c r="BA213" s="463"/>
      <c r="BB213" s="463"/>
      <c r="BC213" s="463"/>
      <c r="BD213" s="463"/>
      <c r="BE213" s="463"/>
      <c r="BF213" s="463"/>
      <c r="BG213" s="463"/>
      <c r="BH213" s="463"/>
      <c r="BI213" s="463" t="s">
        <v>36</v>
      </c>
      <c r="BJ213" s="463"/>
      <c r="BK213" s="463"/>
      <c r="BL213" s="463"/>
      <c r="BM213" s="463"/>
      <c r="BN213" s="463"/>
      <c r="BO213" s="463"/>
      <c r="BP213" s="463"/>
      <c r="BQ213" s="463"/>
      <c r="BR213" s="463"/>
      <c r="BS213" s="463"/>
      <c r="BT213" s="463"/>
      <c r="BU213" s="463"/>
      <c r="BV213" s="463"/>
      <c r="BW213" s="463"/>
      <c r="BX213" s="463"/>
      <c r="BY213" s="463"/>
      <c r="BZ213" s="463"/>
      <c r="CA213" s="463"/>
      <c r="CB213" s="463"/>
      <c r="CC213" s="463"/>
      <c r="CD213" s="463"/>
      <c r="CE213" s="203" t="s">
        <v>38</v>
      </c>
      <c r="CF213" s="204"/>
      <c r="CG213" s="204"/>
      <c r="CH213" s="204"/>
      <c r="CI213" s="204"/>
      <c r="CJ213" s="204"/>
      <c r="CK213" s="204"/>
      <c r="CL213" s="363"/>
      <c r="CM213" s="52"/>
      <c r="CN213" s="52"/>
      <c r="CO213" s="52"/>
      <c r="CP213" s="2"/>
      <c r="CQ213" s="2"/>
      <c r="CR213" s="2"/>
      <c r="CS213" s="9"/>
      <c r="CT213" s="566" t="s">
        <v>230</v>
      </c>
      <c r="CU213" s="39" t="s">
        <v>242</v>
      </c>
      <c r="CV213" s="36" t="s">
        <v>243</v>
      </c>
      <c r="CW213" s="36" t="s">
        <v>244</v>
      </c>
      <c r="CX213" s="36" t="s">
        <v>245</v>
      </c>
      <c r="CY213" s="36" t="s">
        <v>246</v>
      </c>
    </row>
    <row r="214" spans="5:104" ht="8.1" customHeight="1" x14ac:dyDescent="0.15">
      <c r="E214" s="464"/>
      <c r="F214" s="270"/>
      <c r="G214" s="270"/>
      <c r="H214" s="186"/>
      <c r="I214" s="187"/>
      <c r="J214" s="187"/>
      <c r="K214" s="187"/>
      <c r="L214" s="187"/>
      <c r="M214" s="187"/>
      <c r="N214" s="187"/>
      <c r="O214" s="187"/>
      <c r="P214" s="187"/>
      <c r="Q214" s="187"/>
      <c r="R214" s="187"/>
      <c r="S214" s="187"/>
      <c r="T214" s="187"/>
      <c r="U214" s="187"/>
      <c r="V214" s="187"/>
      <c r="W214" s="197"/>
      <c r="X214" s="270"/>
      <c r="Y214" s="270"/>
      <c r="Z214" s="270"/>
      <c r="AA214" s="270"/>
      <c r="AB214" s="270"/>
      <c r="AC214" s="270"/>
      <c r="AD214" s="270"/>
      <c r="AE214" s="270"/>
      <c r="AF214" s="270"/>
      <c r="AG214" s="270"/>
      <c r="AH214" s="270"/>
      <c r="AI214" s="270"/>
      <c r="AJ214" s="270"/>
      <c r="AK214" s="270"/>
      <c r="AL214" s="270"/>
      <c r="AM214" s="270"/>
      <c r="AN214" s="270"/>
      <c r="AO214" s="270"/>
      <c r="AP214" s="270"/>
      <c r="AQ214" s="270"/>
      <c r="AR214" s="270"/>
      <c r="AS214" s="270"/>
      <c r="AT214" s="270"/>
      <c r="AU214" s="270"/>
      <c r="AV214" s="270"/>
      <c r="AW214" s="270"/>
      <c r="AX214" s="270"/>
      <c r="AY214" s="270"/>
      <c r="AZ214" s="270"/>
      <c r="BA214" s="270"/>
      <c r="BB214" s="270"/>
      <c r="BC214" s="270"/>
      <c r="BD214" s="270"/>
      <c r="BE214" s="270"/>
      <c r="BF214" s="270"/>
      <c r="BG214" s="270"/>
      <c r="BH214" s="270"/>
      <c r="BI214" s="270"/>
      <c r="BJ214" s="270"/>
      <c r="BK214" s="270"/>
      <c r="BL214" s="270"/>
      <c r="BM214" s="270"/>
      <c r="BN214" s="270"/>
      <c r="BO214" s="270"/>
      <c r="BP214" s="270"/>
      <c r="BQ214" s="270"/>
      <c r="BR214" s="270"/>
      <c r="BS214" s="270"/>
      <c r="BT214" s="270"/>
      <c r="BU214" s="270"/>
      <c r="BV214" s="270"/>
      <c r="BW214" s="270"/>
      <c r="BX214" s="270"/>
      <c r="BY214" s="270"/>
      <c r="BZ214" s="270"/>
      <c r="CA214" s="270"/>
      <c r="CB214" s="270"/>
      <c r="CC214" s="270"/>
      <c r="CD214" s="270"/>
      <c r="CE214" s="206"/>
      <c r="CF214" s="207"/>
      <c r="CG214" s="207"/>
      <c r="CH214" s="207"/>
      <c r="CI214" s="207"/>
      <c r="CJ214" s="207"/>
      <c r="CK214" s="207"/>
      <c r="CL214" s="310"/>
      <c r="CM214" s="52"/>
      <c r="CN214" s="52"/>
      <c r="CO214" s="52"/>
      <c r="CP214" s="2"/>
      <c r="CQ214" s="2"/>
      <c r="CR214" s="2"/>
      <c r="CS214" s="9"/>
      <c r="CT214" s="566"/>
      <c r="CU214" s="40" t="s">
        <v>129</v>
      </c>
      <c r="CV214" s="36" t="s">
        <v>266</v>
      </c>
      <c r="CW214" s="36" t="s">
        <v>248</v>
      </c>
      <c r="CX214" s="36" t="s">
        <v>249</v>
      </c>
      <c r="CY214" s="36" t="s">
        <v>249</v>
      </c>
    </row>
    <row r="215" spans="5:104" ht="8.1" customHeight="1" x14ac:dyDescent="0.15">
      <c r="E215" s="464"/>
      <c r="F215" s="270"/>
      <c r="G215" s="270"/>
      <c r="H215" s="186"/>
      <c r="I215" s="187"/>
      <c r="J215" s="187"/>
      <c r="K215" s="187"/>
      <c r="L215" s="187"/>
      <c r="M215" s="187"/>
      <c r="N215" s="187"/>
      <c r="O215" s="187"/>
      <c r="P215" s="187"/>
      <c r="Q215" s="187"/>
      <c r="R215" s="187"/>
      <c r="S215" s="187"/>
      <c r="T215" s="187"/>
      <c r="U215" s="187"/>
      <c r="V215" s="187"/>
      <c r="W215" s="197"/>
      <c r="X215" s="270"/>
      <c r="Y215" s="270"/>
      <c r="Z215" s="270"/>
      <c r="AA215" s="270"/>
      <c r="AB215" s="270"/>
      <c r="AC215" s="270"/>
      <c r="AD215" s="270"/>
      <c r="AE215" s="270"/>
      <c r="AF215" s="270"/>
      <c r="AG215" s="270"/>
      <c r="AH215" s="270"/>
      <c r="AI215" s="270"/>
      <c r="AJ215" s="270"/>
      <c r="AK215" s="270"/>
      <c r="AL215" s="270"/>
      <c r="AM215" s="270"/>
      <c r="AN215" s="270"/>
      <c r="AO215" s="270"/>
      <c r="AP215" s="270"/>
      <c r="AQ215" s="270"/>
      <c r="AR215" s="270"/>
      <c r="AS215" s="270"/>
      <c r="AT215" s="270"/>
      <c r="AU215" s="270"/>
      <c r="AV215" s="270"/>
      <c r="AW215" s="270"/>
      <c r="AX215" s="270"/>
      <c r="AY215" s="270"/>
      <c r="AZ215" s="270"/>
      <c r="BA215" s="270"/>
      <c r="BB215" s="270"/>
      <c r="BC215" s="270"/>
      <c r="BD215" s="270"/>
      <c r="BE215" s="270"/>
      <c r="BF215" s="270"/>
      <c r="BG215" s="270"/>
      <c r="BH215" s="270"/>
      <c r="BI215" s="270"/>
      <c r="BJ215" s="270"/>
      <c r="BK215" s="270"/>
      <c r="BL215" s="270"/>
      <c r="BM215" s="270"/>
      <c r="BN215" s="270"/>
      <c r="BO215" s="270"/>
      <c r="BP215" s="270"/>
      <c r="BQ215" s="270"/>
      <c r="BR215" s="270"/>
      <c r="BS215" s="270"/>
      <c r="BT215" s="270"/>
      <c r="BU215" s="270"/>
      <c r="BV215" s="270"/>
      <c r="BW215" s="270"/>
      <c r="BX215" s="270"/>
      <c r="BY215" s="270"/>
      <c r="BZ215" s="270"/>
      <c r="CA215" s="270"/>
      <c r="CB215" s="270"/>
      <c r="CC215" s="270"/>
      <c r="CD215" s="270"/>
      <c r="CE215" s="206" t="s">
        <v>37</v>
      </c>
      <c r="CF215" s="207"/>
      <c r="CG215" s="207"/>
      <c r="CH215" s="207"/>
      <c r="CI215" s="207"/>
      <c r="CJ215" s="207"/>
      <c r="CK215" s="207"/>
      <c r="CL215" s="310"/>
      <c r="CM215" s="52"/>
      <c r="CN215" s="52"/>
      <c r="CO215" s="52"/>
      <c r="CP215" s="2"/>
      <c r="CQ215" s="2"/>
      <c r="CR215" s="2"/>
      <c r="CS215" s="9"/>
      <c r="CT215" s="566"/>
      <c r="CU215" s="40" t="s">
        <v>231</v>
      </c>
      <c r="CV215" s="36" t="s">
        <v>247</v>
      </c>
      <c r="CW215" s="36" t="s">
        <v>248</v>
      </c>
      <c r="CX215" s="36" t="s">
        <v>269</v>
      </c>
      <c r="CY215" s="36" t="s">
        <v>249</v>
      </c>
    </row>
    <row r="216" spans="5:104" ht="8.1" customHeight="1" x14ac:dyDescent="0.15">
      <c r="E216" s="464"/>
      <c r="F216" s="270"/>
      <c r="G216" s="270"/>
      <c r="H216" s="455"/>
      <c r="I216" s="440"/>
      <c r="J216" s="440"/>
      <c r="K216" s="440"/>
      <c r="L216" s="440"/>
      <c r="M216" s="440"/>
      <c r="N216" s="440"/>
      <c r="O216" s="440"/>
      <c r="P216" s="440"/>
      <c r="Q216" s="440"/>
      <c r="R216" s="440"/>
      <c r="S216" s="440"/>
      <c r="T216" s="440"/>
      <c r="U216" s="440"/>
      <c r="V216" s="440"/>
      <c r="W216" s="456"/>
      <c r="X216" s="270"/>
      <c r="Y216" s="270"/>
      <c r="Z216" s="270"/>
      <c r="AA216" s="270"/>
      <c r="AB216" s="270"/>
      <c r="AC216" s="270"/>
      <c r="AD216" s="270"/>
      <c r="AE216" s="270"/>
      <c r="AF216" s="270"/>
      <c r="AG216" s="270"/>
      <c r="AH216" s="270"/>
      <c r="AI216" s="270"/>
      <c r="AJ216" s="270"/>
      <c r="AK216" s="270"/>
      <c r="AL216" s="270"/>
      <c r="AM216" s="270"/>
      <c r="AN216" s="270"/>
      <c r="AO216" s="270"/>
      <c r="AP216" s="270"/>
      <c r="AQ216" s="270"/>
      <c r="AR216" s="270"/>
      <c r="AS216" s="270"/>
      <c r="AT216" s="270"/>
      <c r="AU216" s="270"/>
      <c r="AV216" s="270"/>
      <c r="AW216" s="270"/>
      <c r="AX216" s="270"/>
      <c r="AY216" s="270"/>
      <c r="AZ216" s="270"/>
      <c r="BA216" s="270"/>
      <c r="BB216" s="270"/>
      <c r="BC216" s="270"/>
      <c r="BD216" s="270"/>
      <c r="BE216" s="270"/>
      <c r="BF216" s="270"/>
      <c r="BG216" s="270"/>
      <c r="BH216" s="270"/>
      <c r="BI216" s="270"/>
      <c r="BJ216" s="270"/>
      <c r="BK216" s="270"/>
      <c r="BL216" s="270"/>
      <c r="BM216" s="270"/>
      <c r="BN216" s="270"/>
      <c r="BO216" s="270"/>
      <c r="BP216" s="270"/>
      <c r="BQ216" s="270"/>
      <c r="BR216" s="270"/>
      <c r="BS216" s="270"/>
      <c r="BT216" s="270"/>
      <c r="BU216" s="270"/>
      <c r="BV216" s="270"/>
      <c r="BW216" s="270"/>
      <c r="BX216" s="270"/>
      <c r="BY216" s="270"/>
      <c r="BZ216" s="270"/>
      <c r="CA216" s="270"/>
      <c r="CB216" s="270"/>
      <c r="CC216" s="270"/>
      <c r="CD216" s="270"/>
      <c r="CE216" s="311"/>
      <c r="CF216" s="312"/>
      <c r="CG216" s="312"/>
      <c r="CH216" s="312"/>
      <c r="CI216" s="312"/>
      <c r="CJ216" s="312"/>
      <c r="CK216" s="312"/>
      <c r="CL216" s="313"/>
      <c r="CM216" s="52"/>
      <c r="CN216" s="52"/>
      <c r="CO216" s="52"/>
      <c r="CP216" s="2"/>
      <c r="CQ216" s="2"/>
      <c r="CR216" s="2"/>
      <c r="CS216" s="9"/>
      <c r="CT216" s="566"/>
      <c r="CU216" s="40" t="s">
        <v>232</v>
      </c>
      <c r="CV216" s="36" t="s">
        <v>250</v>
      </c>
      <c r="CW216" s="36" t="s">
        <v>251</v>
      </c>
      <c r="CX216" s="36" t="s">
        <v>252</v>
      </c>
      <c r="CY216" s="36" t="s">
        <v>249</v>
      </c>
    </row>
    <row r="217" spans="5:104" ht="8.1" customHeight="1" x14ac:dyDescent="0.15">
      <c r="E217" s="460"/>
      <c r="F217" s="461"/>
      <c r="G217" s="461"/>
      <c r="H217" s="465" t="str">
        <f>(IF(OR($E217="■番号■",$E217=""),"",VLOOKUP($E217,CU214:CV222,2,FALSE)))</f>
        <v/>
      </c>
      <c r="I217" s="466"/>
      <c r="J217" s="466"/>
      <c r="K217" s="466"/>
      <c r="L217" s="466"/>
      <c r="M217" s="466"/>
      <c r="N217" s="466"/>
      <c r="O217" s="466"/>
      <c r="P217" s="466"/>
      <c r="Q217" s="466"/>
      <c r="R217" s="466"/>
      <c r="S217" s="466"/>
      <c r="T217" s="466"/>
      <c r="U217" s="466"/>
      <c r="V217" s="466"/>
      <c r="W217" s="467"/>
      <c r="X217" s="459"/>
      <c r="Y217" s="459"/>
      <c r="Z217" s="459"/>
      <c r="AA217" s="459"/>
      <c r="AB217" s="459"/>
      <c r="AC217" s="459"/>
      <c r="AD217" s="459"/>
      <c r="AE217" s="459"/>
      <c r="AF217" s="459"/>
      <c r="AG217" s="459"/>
      <c r="AH217" s="459"/>
      <c r="AI217" s="459"/>
      <c r="AJ217" s="459"/>
      <c r="AK217" s="459"/>
      <c r="AL217" s="459"/>
      <c r="AM217" s="459"/>
      <c r="AN217" s="459"/>
      <c r="AO217" s="459"/>
      <c r="AP217" s="459"/>
      <c r="AQ217" s="459"/>
      <c r="AR217" s="459"/>
      <c r="AS217" s="459"/>
      <c r="AT217" s="459"/>
      <c r="AU217" s="459"/>
      <c r="AV217" s="459"/>
      <c r="AW217" s="459"/>
      <c r="AX217" s="459"/>
      <c r="AY217" s="459"/>
      <c r="AZ217" s="459"/>
      <c r="BA217" s="459"/>
      <c r="BB217" s="459"/>
      <c r="BC217" s="459"/>
      <c r="BD217" s="459"/>
      <c r="BE217" s="459"/>
      <c r="BF217" s="459"/>
      <c r="BG217" s="459"/>
      <c r="BH217" s="459"/>
      <c r="BI217" s="459"/>
      <c r="BJ217" s="459"/>
      <c r="BK217" s="459"/>
      <c r="BL217" s="459"/>
      <c r="BM217" s="459"/>
      <c r="BN217" s="459"/>
      <c r="BO217" s="459"/>
      <c r="BP217" s="459"/>
      <c r="BQ217" s="459"/>
      <c r="BR217" s="459"/>
      <c r="BS217" s="459"/>
      <c r="BT217" s="459"/>
      <c r="BU217" s="459"/>
      <c r="BV217" s="459"/>
      <c r="BW217" s="459"/>
      <c r="BX217" s="459"/>
      <c r="BY217" s="459"/>
      <c r="BZ217" s="459"/>
      <c r="CA217" s="459"/>
      <c r="CB217" s="459"/>
      <c r="CC217" s="459"/>
      <c r="CD217" s="459"/>
      <c r="CE217" s="475"/>
      <c r="CF217" s="476"/>
      <c r="CG217" s="476"/>
      <c r="CH217" s="476"/>
      <c r="CI217" s="476"/>
      <c r="CJ217" s="476"/>
      <c r="CK217" s="476"/>
      <c r="CL217" s="477"/>
      <c r="CM217" s="52"/>
      <c r="CN217" s="52"/>
      <c r="CO217" s="52"/>
      <c r="CP217" s="2"/>
      <c r="CQ217" s="2"/>
      <c r="CR217" s="2"/>
      <c r="CS217" s="9"/>
      <c r="CT217" s="566">
        <v>1</v>
      </c>
      <c r="CU217" s="40" t="s">
        <v>255</v>
      </c>
      <c r="CV217" s="36" t="s">
        <v>253</v>
      </c>
      <c r="CW217" s="36" t="s">
        <v>251</v>
      </c>
      <c r="CX217" s="36" t="s">
        <v>254</v>
      </c>
      <c r="CY217" s="36" t="s">
        <v>270</v>
      </c>
    </row>
    <row r="218" spans="5:104" ht="8.1" customHeight="1" x14ac:dyDescent="0.15">
      <c r="E218" s="460"/>
      <c r="F218" s="461"/>
      <c r="G218" s="461"/>
      <c r="H218" s="468"/>
      <c r="I218" s="469"/>
      <c r="J218" s="469"/>
      <c r="K218" s="469"/>
      <c r="L218" s="469"/>
      <c r="M218" s="469"/>
      <c r="N218" s="469"/>
      <c r="O218" s="469"/>
      <c r="P218" s="469"/>
      <c r="Q218" s="469"/>
      <c r="R218" s="469"/>
      <c r="S218" s="469"/>
      <c r="T218" s="469"/>
      <c r="U218" s="469"/>
      <c r="V218" s="469"/>
      <c r="W218" s="470"/>
      <c r="X218" s="459"/>
      <c r="Y218" s="459"/>
      <c r="Z218" s="459"/>
      <c r="AA218" s="459"/>
      <c r="AB218" s="459"/>
      <c r="AC218" s="459"/>
      <c r="AD218" s="459"/>
      <c r="AE218" s="459"/>
      <c r="AF218" s="459"/>
      <c r="AG218" s="459"/>
      <c r="AH218" s="459"/>
      <c r="AI218" s="459"/>
      <c r="AJ218" s="459"/>
      <c r="AK218" s="459"/>
      <c r="AL218" s="459"/>
      <c r="AM218" s="459"/>
      <c r="AN218" s="459"/>
      <c r="AO218" s="459"/>
      <c r="AP218" s="459"/>
      <c r="AQ218" s="459"/>
      <c r="AR218" s="459"/>
      <c r="AS218" s="459"/>
      <c r="AT218" s="459"/>
      <c r="AU218" s="459"/>
      <c r="AV218" s="459"/>
      <c r="AW218" s="459"/>
      <c r="AX218" s="459"/>
      <c r="AY218" s="459"/>
      <c r="AZ218" s="459"/>
      <c r="BA218" s="459"/>
      <c r="BB218" s="459"/>
      <c r="BC218" s="459"/>
      <c r="BD218" s="459"/>
      <c r="BE218" s="459"/>
      <c r="BF218" s="459"/>
      <c r="BG218" s="459"/>
      <c r="BH218" s="459"/>
      <c r="BI218" s="459"/>
      <c r="BJ218" s="459"/>
      <c r="BK218" s="459"/>
      <c r="BL218" s="459"/>
      <c r="BM218" s="459"/>
      <c r="BN218" s="459"/>
      <c r="BO218" s="459"/>
      <c r="BP218" s="459"/>
      <c r="BQ218" s="459"/>
      <c r="BR218" s="459"/>
      <c r="BS218" s="459"/>
      <c r="BT218" s="459"/>
      <c r="BU218" s="459"/>
      <c r="BV218" s="459"/>
      <c r="BW218" s="459"/>
      <c r="BX218" s="459"/>
      <c r="BY218" s="459"/>
      <c r="BZ218" s="459"/>
      <c r="CA218" s="459"/>
      <c r="CB218" s="459"/>
      <c r="CC218" s="459"/>
      <c r="CD218" s="459"/>
      <c r="CE218" s="478"/>
      <c r="CF218" s="479"/>
      <c r="CG218" s="479"/>
      <c r="CH218" s="479"/>
      <c r="CI218" s="479"/>
      <c r="CJ218" s="479"/>
      <c r="CK218" s="479"/>
      <c r="CL218" s="480"/>
      <c r="CM218" s="52"/>
      <c r="CN218" s="52"/>
      <c r="CO218" s="52"/>
      <c r="CP218" s="2"/>
      <c r="CQ218" s="2"/>
      <c r="CR218" s="2"/>
      <c r="CS218" s="9"/>
      <c r="CT218" s="566"/>
      <c r="CU218" s="40" t="s">
        <v>257</v>
      </c>
      <c r="CV218" s="36" t="s">
        <v>256</v>
      </c>
      <c r="CW218" s="36" t="s">
        <v>229</v>
      </c>
      <c r="CX218" s="36" t="s">
        <v>249</v>
      </c>
      <c r="CY218" s="36" t="s">
        <v>249</v>
      </c>
    </row>
    <row r="219" spans="5:104" ht="8.1" customHeight="1" x14ac:dyDescent="0.15">
      <c r="E219" s="460"/>
      <c r="F219" s="461"/>
      <c r="G219" s="461"/>
      <c r="H219" s="465" t="str">
        <f>(IF(OR($E219="■番号■",$E219=""),"",VLOOKUP($E219,CU214:CV222,2,FALSE)))</f>
        <v/>
      </c>
      <c r="I219" s="466"/>
      <c r="J219" s="466"/>
      <c r="K219" s="466"/>
      <c r="L219" s="466"/>
      <c r="M219" s="466"/>
      <c r="N219" s="466"/>
      <c r="O219" s="466"/>
      <c r="P219" s="466"/>
      <c r="Q219" s="466"/>
      <c r="R219" s="466"/>
      <c r="S219" s="466"/>
      <c r="T219" s="466"/>
      <c r="U219" s="466"/>
      <c r="V219" s="466"/>
      <c r="W219" s="467"/>
      <c r="X219" s="459"/>
      <c r="Y219" s="459"/>
      <c r="Z219" s="459"/>
      <c r="AA219" s="459"/>
      <c r="AB219" s="459"/>
      <c r="AC219" s="459"/>
      <c r="AD219" s="459"/>
      <c r="AE219" s="459"/>
      <c r="AF219" s="459"/>
      <c r="AG219" s="459"/>
      <c r="AH219" s="459"/>
      <c r="AI219" s="459"/>
      <c r="AJ219" s="459"/>
      <c r="AK219" s="459"/>
      <c r="AL219" s="459"/>
      <c r="AM219" s="459"/>
      <c r="AN219" s="459"/>
      <c r="AO219" s="459"/>
      <c r="AP219" s="459"/>
      <c r="AQ219" s="459"/>
      <c r="AR219" s="459"/>
      <c r="AS219" s="459"/>
      <c r="AT219" s="459"/>
      <c r="AU219" s="459"/>
      <c r="AV219" s="459"/>
      <c r="AW219" s="459"/>
      <c r="AX219" s="459"/>
      <c r="AY219" s="459"/>
      <c r="AZ219" s="459"/>
      <c r="BA219" s="459"/>
      <c r="BB219" s="459"/>
      <c r="BC219" s="459"/>
      <c r="BD219" s="459"/>
      <c r="BE219" s="459"/>
      <c r="BF219" s="459"/>
      <c r="BG219" s="459"/>
      <c r="BH219" s="459"/>
      <c r="BI219" s="459"/>
      <c r="BJ219" s="459"/>
      <c r="BK219" s="459"/>
      <c r="BL219" s="459"/>
      <c r="BM219" s="459"/>
      <c r="BN219" s="459"/>
      <c r="BO219" s="459"/>
      <c r="BP219" s="459"/>
      <c r="BQ219" s="459"/>
      <c r="BR219" s="459"/>
      <c r="BS219" s="459"/>
      <c r="BT219" s="459"/>
      <c r="BU219" s="459"/>
      <c r="BV219" s="459"/>
      <c r="BW219" s="459"/>
      <c r="BX219" s="459"/>
      <c r="BY219" s="459"/>
      <c r="BZ219" s="459"/>
      <c r="CA219" s="459"/>
      <c r="CB219" s="459"/>
      <c r="CC219" s="459"/>
      <c r="CD219" s="459"/>
      <c r="CE219" s="475"/>
      <c r="CF219" s="476"/>
      <c r="CG219" s="476"/>
      <c r="CH219" s="476"/>
      <c r="CI219" s="476"/>
      <c r="CJ219" s="476"/>
      <c r="CK219" s="476"/>
      <c r="CL219" s="477"/>
      <c r="CM219" s="52"/>
      <c r="CN219" s="52"/>
      <c r="CO219" s="52"/>
      <c r="CP219" s="2"/>
      <c r="CQ219" s="2"/>
      <c r="CR219" s="2"/>
      <c r="CS219" s="9"/>
      <c r="CT219" s="566">
        <v>2</v>
      </c>
      <c r="CU219" s="40" t="s">
        <v>258</v>
      </c>
      <c r="CV219" s="36" t="s">
        <v>267</v>
      </c>
      <c r="CW219" s="36" t="s">
        <v>228</v>
      </c>
      <c r="CX219" s="36" t="s">
        <v>271</v>
      </c>
      <c r="CY219" s="36" t="s">
        <v>272</v>
      </c>
    </row>
    <row r="220" spans="5:104" ht="8.1" customHeight="1" x14ac:dyDescent="0.15">
      <c r="E220" s="460"/>
      <c r="F220" s="461"/>
      <c r="G220" s="461"/>
      <c r="H220" s="468"/>
      <c r="I220" s="469"/>
      <c r="J220" s="469"/>
      <c r="K220" s="469"/>
      <c r="L220" s="469"/>
      <c r="M220" s="469"/>
      <c r="N220" s="469"/>
      <c r="O220" s="469"/>
      <c r="P220" s="469"/>
      <c r="Q220" s="469"/>
      <c r="R220" s="469"/>
      <c r="S220" s="469"/>
      <c r="T220" s="469"/>
      <c r="U220" s="469"/>
      <c r="V220" s="469"/>
      <c r="W220" s="470"/>
      <c r="X220" s="459"/>
      <c r="Y220" s="459"/>
      <c r="Z220" s="459"/>
      <c r="AA220" s="459"/>
      <c r="AB220" s="459"/>
      <c r="AC220" s="459"/>
      <c r="AD220" s="459"/>
      <c r="AE220" s="459"/>
      <c r="AF220" s="459"/>
      <c r="AG220" s="459"/>
      <c r="AH220" s="459"/>
      <c r="AI220" s="459"/>
      <c r="AJ220" s="459"/>
      <c r="AK220" s="459"/>
      <c r="AL220" s="459"/>
      <c r="AM220" s="459"/>
      <c r="AN220" s="459"/>
      <c r="AO220" s="459"/>
      <c r="AP220" s="459"/>
      <c r="AQ220" s="459"/>
      <c r="AR220" s="459"/>
      <c r="AS220" s="459"/>
      <c r="AT220" s="459"/>
      <c r="AU220" s="459"/>
      <c r="AV220" s="459"/>
      <c r="AW220" s="459"/>
      <c r="AX220" s="459"/>
      <c r="AY220" s="459"/>
      <c r="AZ220" s="459"/>
      <c r="BA220" s="459"/>
      <c r="BB220" s="459"/>
      <c r="BC220" s="459"/>
      <c r="BD220" s="459"/>
      <c r="BE220" s="459"/>
      <c r="BF220" s="459"/>
      <c r="BG220" s="459"/>
      <c r="BH220" s="459"/>
      <c r="BI220" s="459"/>
      <c r="BJ220" s="459"/>
      <c r="BK220" s="459"/>
      <c r="BL220" s="459"/>
      <c r="BM220" s="459"/>
      <c r="BN220" s="459"/>
      <c r="BO220" s="459"/>
      <c r="BP220" s="459"/>
      <c r="BQ220" s="459"/>
      <c r="BR220" s="459"/>
      <c r="BS220" s="459"/>
      <c r="BT220" s="459"/>
      <c r="BU220" s="459"/>
      <c r="BV220" s="459"/>
      <c r="BW220" s="459"/>
      <c r="BX220" s="459"/>
      <c r="BY220" s="459"/>
      <c r="BZ220" s="459"/>
      <c r="CA220" s="459"/>
      <c r="CB220" s="459"/>
      <c r="CC220" s="459"/>
      <c r="CD220" s="459"/>
      <c r="CE220" s="478"/>
      <c r="CF220" s="479"/>
      <c r="CG220" s="479"/>
      <c r="CH220" s="479"/>
      <c r="CI220" s="479"/>
      <c r="CJ220" s="479"/>
      <c r="CK220" s="479"/>
      <c r="CL220" s="480"/>
      <c r="CM220" s="52"/>
      <c r="CN220" s="52"/>
      <c r="CO220" s="52"/>
      <c r="CP220" s="2"/>
      <c r="CQ220" s="2"/>
      <c r="CR220" s="2"/>
      <c r="CS220" s="9"/>
      <c r="CT220" s="566"/>
      <c r="CU220" s="40" t="s">
        <v>264</v>
      </c>
      <c r="CV220" s="36" t="s">
        <v>215</v>
      </c>
      <c r="CW220" s="36" t="s">
        <v>228</v>
      </c>
      <c r="CX220" s="36" t="s">
        <v>273</v>
      </c>
      <c r="CY220" s="36" t="s">
        <v>274</v>
      </c>
    </row>
    <row r="221" spans="5:104" ht="8.1" customHeight="1" x14ac:dyDescent="0.15">
      <c r="E221" s="460"/>
      <c r="F221" s="461"/>
      <c r="G221" s="461"/>
      <c r="H221" s="465" t="str">
        <f>(IF(OR($E221="■番号■",$E221=""),"",VLOOKUP($E221,CU214:CV222,2,FALSE)))</f>
        <v/>
      </c>
      <c r="I221" s="466"/>
      <c r="J221" s="466"/>
      <c r="K221" s="466"/>
      <c r="L221" s="466"/>
      <c r="M221" s="466"/>
      <c r="N221" s="466"/>
      <c r="O221" s="466"/>
      <c r="P221" s="466"/>
      <c r="Q221" s="466"/>
      <c r="R221" s="466"/>
      <c r="S221" s="466"/>
      <c r="T221" s="466"/>
      <c r="U221" s="466"/>
      <c r="V221" s="466"/>
      <c r="W221" s="467"/>
      <c r="X221" s="459"/>
      <c r="Y221" s="459"/>
      <c r="Z221" s="459"/>
      <c r="AA221" s="459"/>
      <c r="AB221" s="459"/>
      <c r="AC221" s="459"/>
      <c r="AD221" s="459"/>
      <c r="AE221" s="459"/>
      <c r="AF221" s="459"/>
      <c r="AG221" s="459"/>
      <c r="AH221" s="459"/>
      <c r="AI221" s="459"/>
      <c r="AJ221" s="459"/>
      <c r="AK221" s="459"/>
      <c r="AL221" s="459"/>
      <c r="AM221" s="459"/>
      <c r="AN221" s="459"/>
      <c r="AO221" s="459"/>
      <c r="AP221" s="459"/>
      <c r="AQ221" s="459"/>
      <c r="AR221" s="459"/>
      <c r="AS221" s="459"/>
      <c r="AT221" s="459"/>
      <c r="AU221" s="459"/>
      <c r="AV221" s="459"/>
      <c r="AW221" s="459"/>
      <c r="AX221" s="459"/>
      <c r="AY221" s="459"/>
      <c r="AZ221" s="459"/>
      <c r="BA221" s="459"/>
      <c r="BB221" s="459"/>
      <c r="BC221" s="459"/>
      <c r="BD221" s="459"/>
      <c r="BE221" s="459"/>
      <c r="BF221" s="459"/>
      <c r="BG221" s="459"/>
      <c r="BH221" s="459"/>
      <c r="BI221" s="459"/>
      <c r="BJ221" s="459"/>
      <c r="BK221" s="459"/>
      <c r="BL221" s="459"/>
      <c r="BM221" s="459"/>
      <c r="BN221" s="459"/>
      <c r="BO221" s="459"/>
      <c r="BP221" s="459"/>
      <c r="BQ221" s="459"/>
      <c r="BR221" s="459"/>
      <c r="BS221" s="459"/>
      <c r="BT221" s="459"/>
      <c r="BU221" s="459"/>
      <c r="BV221" s="459"/>
      <c r="BW221" s="459"/>
      <c r="BX221" s="459"/>
      <c r="BY221" s="459"/>
      <c r="BZ221" s="459"/>
      <c r="CA221" s="459"/>
      <c r="CB221" s="459"/>
      <c r="CC221" s="459"/>
      <c r="CD221" s="459"/>
      <c r="CE221" s="475"/>
      <c r="CF221" s="476"/>
      <c r="CG221" s="476"/>
      <c r="CH221" s="476"/>
      <c r="CI221" s="476"/>
      <c r="CJ221" s="476"/>
      <c r="CK221" s="476"/>
      <c r="CL221" s="477"/>
      <c r="CM221" s="126"/>
      <c r="CN221" s="52"/>
      <c r="CO221" s="52"/>
      <c r="CP221" s="2"/>
      <c r="CQ221" s="2"/>
      <c r="CR221" s="2"/>
      <c r="CS221" s="9"/>
      <c r="CT221" s="566">
        <v>3</v>
      </c>
      <c r="CU221" s="40" t="s">
        <v>265</v>
      </c>
      <c r="CV221" s="36" t="s">
        <v>268</v>
      </c>
      <c r="CW221" s="36" t="s">
        <v>275</v>
      </c>
      <c r="CX221" s="36" t="s">
        <v>276</v>
      </c>
      <c r="CY221" s="36" t="s">
        <v>249</v>
      </c>
    </row>
    <row r="222" spans="5:104" ht="8.1" customHeight="1" x14ac:dyDescent="0.15">
      <c r="E222" s="460"/>
      <c r="F222" s="461"/>
      <c r="G222" s="461"/>
      <c r="H222" s="468"/>
      <c r="I222" s="469"/>
      <c r="J222" s="469"/>
      <c r="K222" s="469"/>
      <c r="L222" s="469"/>
      <c r="M222" s="469"/>
      <c r="N222" s="469"/>
      <c r="O222" s="469"/>
      <c r="P222" s="469"/>
      <c r="Q222" s="469"/>
      <c r="R222" s="469"/>
      <c r="S222" s="469"/>
      <c r="T222" s="469"/>
      <c r="U222" s="469"/>
      <c r="V222" s="469"/>
      <c r="W222" s="470"/>
      <c r="X222" s="459"/>
      <c r="Y222" s="459"/>
      <c r="Z222" s="459"/>
      <c r="AA222" s="459"/>
      <c r="AB222" s="459"/>
      <c r="AC222" s="459"/>
      <c r="AD222" s="459"/>
      <c r="AE222" s="459"/>
      <c r="AF222" s="459"/>
      <c r="AG222" s="459"/>
      <c r="AH222" s="459"/>
      <c r="AI222" s="459"/>
      <c r="AJ222" s="459"/>
      <c r="AK222" s="459"/>
      <c r="AL222" s="459"/>
      <c r="AM222" s="459"/>
      <c r="AN222" s="459"/>
      <c r="AO222" s="459"/>
      <c r="AP222" s="459"/>
      <c r="AQ222" s="459"/>
      <c r="AR222" s="459"/>
      <c r="AS222" s="459"/>
      <c r="AT222" s="459"/>
      <c r="AU222" s="459"/>
      <c r="AV222" s="459"/>
      <c r="AW222" s="459"/>
      <c r="AX222" s="459"/>
      <c r="AY222" s="459"/>
      <c r="AZ222" s="459"/>
      <c r="BA222" s="459"/>
      <c r="BB222" s="459"/>
      <c r="BC222" s="459"/>
      <c r="BD222" s="459"/>
      <c r="BE222" s="459"/>
      <c r="BF222" s="459"/>
      <c r="BG222" s="459"/>
      <c r="BH222" s="459"/>
      <c r="BI222" s="459"/>
      <c r="BJ222" s="459"/>
      <c r="BK222" s="459"/>
      <c r="BL222" s="459"/>
      <c r="BM222" s="459"/>
      <c r="BN222" s="459"/>
      <c r="BO222" s="459"/>
      <c r="BP222" s="459"/>
      <c r="BQ222" s="459"/>
      <c r="BR222" s="459"/>
      <c r="BS222" s="459"/>
      <c r="BT222" s="459"/>
      <c r="BU222" s="459"/>
      <c r="BV222" s="459"/>
      <c r="BW222" s="459"/>
      <c r="BX222" s="459"/>
      <c r="BY222" s="459"/>
      <c r="BZ222" s="459"/>
      <c r="CA222" s="459"/>
      <c r="CB222" s="459"/>
      <c r="CC222" s="459"/>
      <c r="CD222" s="459"/>
      <c r="CE222" s="478"/>
      <c r="CF222" s="479"/>
      <c r="CG222" s="479"/>
      <c r="CH222" s="479"/>
      <c r="CI222" s="479"/>
      <c r="CJ222" s="479"/>
      <c r="CK222" s="479"/>
      <c r="CL222" s="480"/>
      <c r="CM222" s="52"/>
      <c r="CN222" s="52"/>
      <c r="CO222" s="52"/>
      <c r="CP222" s="2"/>
      <c r="CQ222" s="2"/>
      <c r="CR222" s="2"/>
      <c r="CS222" s="9"/>
      <c r="CT222" s="566"/>
      <c r="CU222" s="40" t="s">
        <v>277</v>
      </c>
      <c r="CV222" s="36" t="s">
        <v>278</v>
      </c>
      <c r="CW222" s="36" t="s">
        <v>279</v>
      </c>
      <c r="CX222" s="36" t="s">
        <v>249</v>
      </c>
      <c r="CY222" s="36" t="s">
        <v>249</v>
      </c>
    </row>
    <row r="223" spans="5:104" ht="8.1" customHeight="1" x14ac:dyDescent="0.15">
      <c r="E223" s="460"/>
      <c r="F223" s="461"/>
      <c r="G223" s="461"/>
      <c r="H223" s="465" t="str">
        <f>(IF(OR($E223="■番号■",$E223=""),"",VLOOKUP($E223,CU214:CV222,2,FALSE)))</f>
        <v/>
      </c>
      <c r="I223" s="466"/>
      <c r="J223" s="466"/>
      <c r="K223" s="466"/>
      <c r="L223" s="466"/>
      <c r="M223" s="466"/>
      <c r="N223" s="466"/>
      <c r="O223" s="466"/>
      <c r="P223" s="466"/>
      <c r="Q223" s="466"/>
      <c r="R223" s="466"/>
      <c r="S223" s="466"/>
      <c r="T223" s="466"/>
      <c r="U223" s="466"/>
      <c r="V223" s="466"/>
      <c r="W223" s="467"/>
      <c r="X223" s="459"/>
      <c r="Y223" s="459"/>
      <c r="Z223" s="459"/>
      <c r="AA223" s="459"/>
      <c r="AB223" s="459"/>
      <c r="AC223" s="459"/>
      <c r="AD223" s="459"/>
      <c r="AE223" s="459"/>
      <c r="AF223" s="459"/>
      <c r="AG223" s="459"/>
      <c r="AH223" s="459"/>
      <c r="AI223" s="459"/>
      <c r="AJ223" s="459"/>
      <c r="AK223" s="459"/>
      <c r="AL223" s="459"/>
      <c r="AM223" s="459"/>
      <c r="AN223" s="459"/>
      <c r="AO223" s="459"/>
      <c r="AP223" s="459"/>
      <c r="AQ223" s="459"/>
      <c r="AR223" s="459"/>
      <c r="AS223" s="459"/>
      <c r="AT223" s="459"/>
      <c r="AU223" s="459"/>
      <c r="AV223" s="459"/>
      <c r="AW223" s="459"/>
      <c r="AX223" s="459"/>
      <c r="AY223" s="459"/>
      <c r="AZ223" s="459"/>
      <c r="BA223" s="459"/>
      <c r="BB223" s="459"/>
      <c r="BC223" s="459"/>
      <c r="BD223" s="459"/>
      <c r="BE223" s="459"/>
      <c r="BF223" s="459"/>
      <c r="BG223" s="459"/>
      <c r="BH223" s="459"/>
      <c r="BI223" s="459"/>
      <c r="BJ223" s="459"/>
      <c r="BK223" s="459"/>
      <c r="BL223" s="459"/>
      <c r="BM223" s="459"/>
      <c r="BN223" s="459"/>
      <c r="BO223" s="459"/>
      <c r="BP223" s="459"/>
      <c r="BQ223" s="459"/>
      <c r="BR223" s="459"/>
      <c r="BS223" s="459"/>
      <c r="BT223" s="459"/>
      <c r="BU223" s="459"/>
      <c r="BV223" s="459"/>
      <c r="BW223" s="459"/>
      <c r="BX223" s="459"/>
      <c r="BY223" s="459"/>
      <c r="BZ223" s="459"/>
      <c r="CA223" s="459"/>
      <c r="CB223" s="459"/>
      <c r="CC223" s="459"/>
      <c r="CD223" s="459"/>
      <c r="CE223" s="475"/>
      <c r="CF223" s="476"/>
      <c r="CG223" s="476"/>
      <c r="CH223" s="476"/>
      <c r="CI223" s="476"/>
      <c r="CJ223" s="476"/>
      <c r="CK223" s="476"/>
      <c r="CL223" s="477"/>
      <c r="CM223" s="52"/>
      <c r="CN223" s="52"/>
      <c r="CO223" s="52"/>
      <c r="CP223" s="2"/>
      <c r="CQ223" s="2"/>
      <c r="CR223" s="2"/>
      <c r="CS223" s="9"/>
      <c r="CT223" s="566">
        <v>4</v>
      </c>
      <c r="CU223" s="37"/>
      <c r="CV223" s="36" t="s">
        <v>259</v>
      </c>
      <c r="CW223" s="36" t="s">
        <v>260</v>
      </c>
      <c r="CX223" s="36" t="s">
        <v>261</v>
      </c>
      <c r="CY223" s="36" t="s">
        <v>262</v>
      </c>
      <c r="CZ223" s="36" t="s">
        <v>263</v>
      </c>
    </row>
    <row r="224" spans="5:104" ht="8.1" customHeight="1" x14ac:dyDescent="0.15">
      <c r="E224" s="460"/>
      <c r="F224" s="461"/>
      <c r="G224" s="461"/>
      <c r="H224" s="468"/>
      <c r="I224" s="469"/>
      <c r="J224" s="469"/>
      <c r="K224" s="469"/>
      <c r="L224" s="469"/>
      <c r="M224" s="469"/>
      <c r="N224" s="469"/>
      <c r="O224" s="469"/>
      <c r="P224" s="469"/>
      <c r="Q224" s="469"/>
      <c r="R224" s="469"/>
      <c r="S224" s="469"/>
      <c r="T224" s="469"/>
      <c r="U224" s="469"/>
      <c r="V224" s="469"/>
      <c r="W224" s="470"/>
      <c r="X224" s="459"/>
      <c r="Y224" s="459"/>
      <c r="Z224" s="459"/>
      <c r="AA224" s="459"/>
      <c r="AB224" s="459"/>
      <c r="AC224" s="459"/>
      <c r="AD224" s="459"/>
      <c r="AE224" s="459"/>
      <c r="AF224" s="459"/>
      <c r="AG224" s="459"/>
      <c r="AH224" s="459"/>
      <c r="AI224" s="459"/>
      <c r="AJ224" s="459"/>
      <c r="AK224" s="459"/>
      <c r="AL224" s="459"/>
      <c r="AM224" s="459"/>
      <c r="AN224" s="459"/>
      <c r="AO224" s="459"/>
      <c r="AP224" s="459"/>
      <c r="AQ224" s="459"/>
      <c r="AR224" s="459"/>
      <c r="AS224" s="459"/>
      <c r="AT224" s="459"/>
      <c r="AU224" s="459"/>
      <c r="AV224" s="459"/>
      <c r="AW224" s="459"/>
      <c r="AX224" s="459"/>
      <c r="AY224" s="459"/>
      <c r="AZ224" s="459"/>
      <c r="BA224" s="459"/>
      <c r="BB224" s="459"/>
      <c r="BC224" s="459"/>
      <c r="BD224" s="459"/>
      <c r="BE224" s="459"/>
      <c r="BF224" s="459"/>
      <c r="BG224" s="459"/>
      <c r="BH224" s="459"/>
      <c r="BI224" s="459"/>
      <c r="BJ224" s="459"/>
      <c r="BK224" s="459"/>
      <c r="BL224" s="459"/>
      <c r="BM224" s="459"/>
      <c r="BN224" s="459"/>
      <c r="BO224" s="459"/>
      <c r="BP224" s="459"/>
      <c r="BQ224" s="459"/>
      <c r="BR224" s="459"/>
      <c r="BS224" s="459"/>
      <c r="BT224" s="459"/>
      <c r="BU224" s="459"/>
      <c r="BV224" s="459"/>
      <c r="BW224" s="459"/>
      <c r="BX224" s="459"/>
      <c r="BY224" s="459"/>
      <c r="BZ224" s="459"/>
      <c r="CA224" s="459"/>
      <c r="CB224" s="459"/>
      <c r="CC224" s="459"/>
      <c r="CD224" s="459"/>
      <c r="CE224" s="478"/>
      <c r="CF224" s="479"/>
      <c r="CG224" s="479"/>
      <c r="CH224" s="479"/>
      <c r="CI224" s="479"/>
      <c r="CJ224" s="479"/>
      <c r="CK224" s="479"/>
      <c r="CL224" s="480"/>
      <c r="CM224" s="52"/>
      <c r="CN224" s="52"/>
      <c r="CO224" s="52"/>
      <c r="CP224" s="2"/>
      <c r="CQ224" s="2"/>
      <c r="CR224" s="2"/>
      <c r="CS224" s="9"/>
      <c r="CT224" s="566"/>
      <c r="CU224" s="37"/>
      <c r="CV224" s="38" t="str">
        <f>IFERROR(IF(VLOOKUP($E217,CU214:CY222,3,0)="なし","",VLOOKUP($E217,CU214:CY222,3,0)),"")</f>
        <v/>
      </c>
      <c r="CW224" s="38" t="str">
        <f>IFERROR(IF(VLOOKUP($E219,CU214:CY222,3,0)="なし","",VLOOKUP($E219,CU214:CY222,3,0)),"")</f>
        <v/>
      </c>
      <c r="CX224" s="38" t="str">
        <f>IFERROR(IF(VLOOKUP($E221,CU214:CY222,3,0)="なし","",VLOOKUP($E221,CU214:CY222,3,0)),"")</f>
        <v/>
      </c>
      <c r="CY224" s="38" t="str">
        <f>IFERROR(IF(VLOOKUP($E223,CU214:CY222,3,0)="なし","",VLOOKUP($E223,CU214:CY222,3,0)),"")</f>
        <v/>
      </c>
      <c r="CZ224" s="38" t="str">
        <f>IFERROR(IF(VLOOKUP($E225,CU214:CY222,3,0)="なし","",VLOOKUP($E225,CU214:CY222,3,0)),"")</f>
        <v/>
      </c>
    </row>
    <row r="225" spans="5:104" ht="8.1" customHeight="1" x14ac:dyDescent="0.15">
      <c r="E225" s="460"/>
      <c r="F225" s="461"/>
      <c r="G225" s="461"/>
      <c r="H225" s="465" t="str">
        <f>(IF(OR($E225="■番号■",$E225=""),"",VLOOKUP($E225,CU214:CV222,2,FALSE)))</f>
        <v/>
      </c>
      <c r="I225" s="466"/>
      <c r="J225" s="466"/>
      <c r="K225" s="466"/>
      <c r="L225" s="466"/>
      <c r="M225" s="466"/>
      <c r="N225" s="466"/>
      <c r="O225" s="466"/>
      <c r="P225" s="466"/>
      <c r="Q225" s="466"/>
      <c r="R225" s="466"/>
      <c r="S225" s="466"/>
      <c r="T225" s="466"/>
      <c r="U225" s="466"/>
      <c r="V225" s="466"/>
      <c r="W225" s="467"/>
      <c r="X225" s="459"/>
      <c r="Y225" s="459"/>
      <c r="Z225" s="459"/>
      <c r="AA225" s="459"/>
      <c r="AB225" s="459"/>
      <c r="AC225" s="459"/>
      <c r="AD225" s="459"/>
      <c r="AE225" s="459"/>
      <c r="AF225" s="459"/>
      <c r="AG225" s="459"/>
      <c r="AH225" s="459"/>
      <c r="AI225" s="459"/>
      <c r="AJ225" s="459"/>
      <c r="AK225" s="459"/>
      <c r="AL225" s="459"/>
      <c r="AM225" s="459"/>
      <c r="AN225" s="459"/>
      <c r="AO225" s="459"/>
      <c r="AP225" s="459"/>
      <c r="AQ225" s="459"/>
      <c r="AR225" s="459"/>
      <c r="AS225" s="459"/>
      <c r="AT225" s="459"/>
      <c r="AU225" s="459"/>
      <c r="AV225" s="459"/>
      <c r="AW225" s="459"/>
      <c r="AX225" s="459"/>
      <c r="AY225" s="459"/>
      <c r="AZ225" s="459"/>
      <c r="BA225" s="459"/>
      <c r="BB225" s="459"/>
      <c r="BC225" s="459"/>
      <c r="BD225" s="459"/>
      <c r="BE225" s="459"/>
      <c r="BF225" s="459"/>
      <c r="BG225" s="459"/>
      <c r="BH225" s="459"/>
      <c r="BI225" s="459"/>
      <c r="BJ225" s="459"/>
      <c r="BK225" s="459"/>
      <c r="BL225" s="459"/>
      <c r="BM225" s="459"/>
      <c r="BN225" s="459"/>
      <c r="BO225" s="459"/>
      <c r="BP225" s="459"/>
      <c r="BQ225" s="459"/>
      <c r="BR225" s="459"/>
      <c r="BS225" s="459"/>
      <c r="BT225" s="459"/>
      <c r="BU225" s="459"/>
      <c r="BV225" s="459"/>
      <c r="BW225" s="459"/>
      <c r="BX225" s="459"/>
      <c r="BY225" s="459"/>
      <c r="BZ225" s="459"/>
      <c r="CA225" s="459"/>
      <c r="CB225" s="459"/>
      <c r="CC225" s="459"/>
      <c r="CD225" s="459"/>
      <c r="CE225" s="475"/>
      <c r="CF225" s="476"/>
      <c r="CG225" s="476"/>
      <c r="CH225" s="476"/>
      <c r="CI225" s="476"/>
      <c r="CJ225" s="476"/>
      <c r="CK225" s="476"/>
      <c r="CL225" s="477"/>
      <c r="CM225" s="52"/>
      <c r="CN225" s="52"/>
      <c r="CO225" s="52"/>
      <c r="CP225" s="2"/>
      <c r="CQ225" s="2"/>
      <c r="CR225" s="2"/>
      <c r="CS225" s="9"/>
      <c r="CT225" s="566">
        <v>5</v>
      </c>
      <c r="CU225" s="37"/>
      <c r="CV225" s="38" t="str">
        <f>IFERROR(IF(VLOOKUP($E217,CU214:CY222,4,0)="なし","",VLOOKUP($E217,CU214:CY222,4,0)),"")</f>
        <v/>
      </c>
      <c r="CW225" s="38" t="str">
        <f>IFERROR(IF(VLOOKUP($E219,CU214:CY222,4,0)="なし","",VLOOKUP($E219,CU214:CY222,4,0)),"")</f>
        <v/>
      </c>
      <c r="CX225" s="38" t="str">
        <f>IFERROR(IF(VLOOKUP($E221,CU214:CY222,4,0)="なし","",VLOOKUP($E221,CU214:CY222,4,0)),"")</f>
        <v/>
      </c>
      <c r="CY225" s="38" t="str">
        <f>IFERROR(IF(VLOOKUP($E223,CU214:CY222,4,0)="なし","",VLOOKUP($E223,CU214:CY222,4,0)),"")</f>
        <v/>
      </c>
      <c r="CZ225" s="38" t="str">
        <f>IFERROR(IF(VLOOKUP($E225,CU214:CY222,4,0)="なし","",VLOOKUP($E225,CU214:CY222,4,0)),"")</f>
        <v/>
      </c>
    </row>
    <row r="226" spans="5:104" ht="8.1" customHeight="1" x14ac:dyDescent="0.15">
      <c r="E226" s="460"/>
      <c r="F226" s="461"/>
      <c r="G226" s="461"/>
      <c r="H226" s="468"/>
      <c r="I226" s="469"/>
      <c r="J226" s="469"/>
      <c r="K226" s="469"/>
      <c r="L226" s="469"/>
      <c r="M226" s="469"/>
      <c r="N226" s="469"/>
      <c r="O226" s="469"/>
      <c r="P226" s="469"/>
      <c r="Q226" s="469"/>
      <c r="R226" s="469"/>
      <c r="S226" s="469"/>
      <c r="T226" s="469"/>
      <c r="U226" s="469"/>
      <c r="V226" s="469"/>
      <c r="W226" s="470"/>
      <c r="X226" s="459"/>
      <c r="Y226" s="459"/>
      <c r="Z226" s="459"/>
      <c r="AA226" s="459"/>
      <c r="AB226" s="459"/>
      <c r="AC226" s="459"/>
      <c r="AD226" s="459"/>
      <c r="AE226" s="459"/>
      <c r="AF226" s="459"/>
      <c r="AG226" s="459"/>
      <c r="AH226" s="459"/>
      <c r="AI226" s="459"/>
      <c r="AJ226" s="459"/>
      <c r="AK226" s="459"/>
      <c r="AL226" s="459"/>
      <c r="AM226" s="459"/>
      <c r="AN226" s="459"/>
      <c r="AO226" s="459"/>
      <c r="AP226" s="459"/>
      <c r="AQ226" s="459"/>
      <c r="AR226" s="459"/>
      <c r="AS226" s="459"/>
      <c r="AT226" s="459"/>
      <c r="AU226" s="459"/>
      <c r="AV226" s="459"/>
      <c r="AW226" s="459"/>
      <c r="AX226" s="459"/>
      <c r="AY226" s="459"/>
      <c r="AZ226" s="459"/>
      <c r="BA226" s="459"/>
      <c r="BB226" s="459"/>
      <c r="BC226" s="459"/>
      <c r="BD226" s="459"/>
      <c r="BE226" s="459"/>
      <c r="BF226" s="459"/>
      <c r="BG226" s="459"/>
      <c r="BH226" s="459"/>
      <c r="BI226" s="459"/>
      <c r="BJ226" s="459"/>
      <c r="BK226" s="459"/>
      <c r="BL226" s="459"/>
      <c r="BM226" s="459"/>
      <c r="BN226" s="459"/>
      <c r="BO226" s="459"/>
      <c r="BP226" s="459"/>
      <c r="BQ226" s="459"/>
      <c r="BR226" s="459"/>
      <c r="BS226" s="459"/>
      <c r="BT226" s="459"/>
      <c r="BU226" s="459"/>
      <c r="BV226" s="459"/>
      <c r="BW226" s="459"/>
      <c r="BX226" s="459"/>
      <c r="BY226" s="459"/>
      <c r="BZ226" s="459"/>
      <c r="CA226" s="459"/>
      <c r="CB226" s="459"/>
      <c r="CC226" s="459"/>
      <c r="CD226" s="459"/>
      <c r="CE226" s="478"/>
      <c r="CF226" s="479"/>
      <c r="CG226" s="479"/>
      <c r="CH226" s="479"/>
      <c r="CI226" s="479"/>
      <c r="CJ226" s="479"/>
      <c r="CK226" s="479"/>
      <c r="CL226" s="480"/>
      <c r="CM226" s="52"/>
      <c r="CN226" s="52"/>
      <c r="CO226" s="52"/>
      <c r="CP226" s="2"/>
      <c r="CQ226" s="2"/>
      <c r="CR226" s="2"/>
      <c r="CS226" s="9"/>
      <c r="CT226" s="566"/>
      <c r="CU226" s="37"/>
      <c r="CV226" s="38" t="str">
        <f>IFERROR(IF(VLOOKUP($E217,CU214:CY222,5,0)="なし","",VLOOKUP($E217,CU214:CY222,5,0)),"")</f>
        <v/>
      </c>
      <c r="CW226" s="38" t="str">
        <f>IFERROR(IF(VLOOKUP($E219,CU214:CY222,5,0)="なし","",VLOOKUP($E219,CU214:CY222,5,0)),"")</f>
        <v/>
      </c>
      <c r="CX226" s="38" t="str">
        <f>IFERROR(IF(VLOOKUP($E221,CU214:CY222,5,0)="なし","",VLOOKUP($E221,CU214:CY222,5,0)),"")</f>
        <v/>
      </c>
      <c r="CY226" s="38" t="str">
        <f>IFERROR(IF(VLOOKUP($E223,CU214:CY222,5,0)="なし","",VLOOKUP($E223,CU214:CY222,5,0)),"")</f>
        <v/>
      </c>
      <c r="CZ226" s="38" t="str">
        <f>IFERROR(IF(VLOOKUP($E225,CU214:CY222,5,0)="なし","",VLOOKUP($E225,CU214:CY222,5,0)),"")</f>
        <v/>
      </c>
    </row>
    <row r="227" spans="5:104" hidden="1" x14ac:dyDescent="0.15">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52"/>
      <c r="CN227" s="52"/>
      <c r="CO227" s="52"/>
      <c r="CP227" s="2"/>
      <c r="CQ227" s="2"/>
      <c r="CR227" s="2"/>
      <c r="CS227" s="9"/>
      <c r="CT227"/>
      <c r="CU227" s="37"/>
      <c r="CV227" s="37"/>
      <c r="CW227" s="37"/>
      <c r="CX227" s="37"/>
      <c r="CY227" s="37"/>
      <c r="CZ227" s="37"/>
    </row>
    <row r="228" spans="5:104" hidden="1" x14ac:dyDescent="0.15">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52"/>
      <c r="CN228" s="52"/>
      <c r="CO228" s="52"/>
      <c r="CP228" s="2"/>
      <c r="CQ228" s="2"/>
      <c r="CR228" s="2"/>
      <c r="CS228" s="9"/>
      <c r="CT228" s="9"/>
    </row>
    <row r="229" spans="5:104" hidden="1" x14ac:dyDescent="0.15">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52"/>
      <c r="CN229" s="52"/>
      <c r="CO229" s="52"/>
      <c r="CP229" s="2"/>
      <c r="CQ229" s="2"/>
      <c r="CR229" s="2"/>
      <c r="CS229" s="9"/>
      <c r="CT229" s="9"/>
      <c r="CU229" s="9"/>
      <c r="CV229" s="9"/>
      <c r="CW229" s="9"/>
      <c r="CX229" s="9"/>
    </row>
    <row r="230" spans="5:104" hidden="1" x14ac:dyDescent="0.15">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52"/>
      <c r="CN230" s="52"/>
      <c r="CO230" s="52"/>
      <c r="CP230" s="2"/>
      <c r="CQ230" s="2"/>
      <c r="CR230" s="2"/>
      <c r="CS230" s="9"/>
      <c r="CT230" s="9"/>
      <c r="CU230" s="9"/>
      <c r="CV230" s="9"/>
      <c r="CW230" s="9"/>
      <c r="CX230" s="9"/>
    </row>
    <row r="231" spans="5:104" hidden="1" x14ac:dyDescent="0.15">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126"/>
      <c r="CN231" s="52"/>
      <c r="CO231" s="52"/>
      <c r="CP231" s="2"/>
      <c r="CQ231" s="2"/>
      <c r="CR231" s="2"/>
      <c r="CS231" s="9"/>
      <c r="CT231" s="9"/>
      <c r="CU231" s="9"/>
      <c r="CV231" s="9"/>
      <c r="CW231" s="9"/>
      <c r="CX231" s="9"/>
    </row>
    <row r="232" spans="5:104" hidden="1" x14ac:dyDescent="0.15">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52"/>
      <c r="CN232" s="52"/>
      <c r="CO232" s="52"/>
      <c r="CP232" s="2"/>
      <c r="CQ232" s="2"/>
      <c r="CR232" s="2"/>
      <c r="CS232" s="9"/>
      <c r="CT232" s="9"/>
    </row>
    <row r="233" spans="5:104" hidden="1" x14ac:dyDescent="0.15">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52"/>
      <c r="CN233" s="52"/>
      <c r="CO233" s="52"/>
      <c r="CP233" s="2"/>
      <c r="CQ233" s="2"/>
      <c r="CR233" s="2"/>
      <c r="CS233" s="9"/>
      <c r="CT233" s="9"/>
    </row>
    <row r="234" spans="5:104" hidden="1" x14ac:dyDescent="0.15">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52"/>
      <c r="CN234" s="52"/>
      <c r="CO234" s="52"/>
      <c r="CP234" s="2"/>
      <c r="CQ234" s="2"/>
      <c r="CR234" s="2"/>
      <c r="CS234" s="9"/>
      <c r="CT234" s="9"/>
    </row>
    <row r="235" spans="5:104" hidden="1" x14ac:dyDescent="0.15">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52"/>
      <c r="CN235" s="52"/>
      <c r="CO235" s="52"/>
      <c r="CP235" s="2"/>
      <c r="CQ235" s="2"/>
      <c r="CR235" s="2"/>
      <c r="CS235" s="9"/>
      <c r="CT235" s="9"/>
    </row>
    <row r="236" spans="5:104" hidden="1" x14ac:dyDescent="0.15">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c r="AA236" s="154"/>
      <c r="AB236" s="154"/>
      <c r="AC236" s="154"/>
      <c r="AD236" s="154"/>
      <c r="AE236" s="154"/>
      <c r="AF236" s="154"/>
      <c r="AG236" s="154"/>
      <c r="AH236" s="154"/>
      <c r="AI236" s="154"/>
      <c r="AJ236" s="154"/>
      <c r="AK236" s="154"/>
      <c r="AL236" s="154"/>
      <c r="AM236" s="154"/>
      <c r="AN236" s="154"/>
      <c r="AO236" s="154"/>
      <c r="AP236" s="154"/>
      <c r="AQ236" s="154"/>
      <c r="AR236" s="154"/>
      <c r="AS236" s="154"/>
      <c r="AT236" s="154"/>
      <c r="AU236" s="154"/>
      <c r="AV236" s="154"/>
      <c r="AW236" s="154"/>
      <c r="AX236" s="154"/>
      <c r="AY236" s="154"/>
      <c r="AZ236" s="154"/>
      <c r="BA236" s="154"/>
      <c r="BB236" s="154"/>
      <c r="BC236" s="154"/>
      <c r="BD236" s="154"/>
      <c r="BE236" s="154"/>
      <c r="BF236" s="154"/>
      <c r="BG236" s="154"/>
      <c r="BH236" s="154"/>
      <c r="BI236" s="154"/>
      <c r="BJ236" s="154"/>
      <c r="BK236" s="154"/>
      <c r="BL236" s="154"/>
      <c r="BM236" s="154"/>
      <c r="BN236" s="154"/>
      <c r="BO236" s="154"/>
      <c r="BP236" s="154"/>
      <c r="BQ236" s="154"/>
      <c r="BR236" s="154"/>
      <c r="BS236" s="154"/>
      <c r="BT236" s="154"/>
      <c r="BU236" s="154"/>
      <c r="BV236" s="154"/>
      <c r="BW236" s="154"/>
      <c r="BX236" s="154"/>
      <c r="BY236" s="154"/>
      <c r="BZ236" s="154"/>
      <c r="CA236" s="154"/>
      <c r="CB236" s="154"/>
      <c r="CC236" s="154"/>
      <c r="CD236" s="154"/>
      <c r="CE236" s="154"/>
      <c r="CF236" s="154"/>
      <c r="CG236" s="154"/>
      <c r="CH236" s="154"/>
      <c r="CI236" s="154"/>
      <c r="CJ236" s="154"/>
      <c r="CK236" s="154"/>
      <c r="CL236" s="132"/>
      <c r="CM236" s="52"/>
      <c r="CN236" s="52"/>
      <c r="CO236" s="52"/>
      <c r="CP236" s="2"/>
      <c r="CQ236" s="2"/>
      <c r="CR236" s="2"/>
      <c r="CS236" s="9"/>
      <c r="CT236" s="9"/>
    </row>
    <row r="237" spans="5:104" hidden="1" x14ac:dyDescent="0.15">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c r="AA237" s="154"/>
      <c r="AB237" s="154"/>
      <c r="AC237" s="154"/>
      <c r="AD237" s="154"/>
      <c r="AE237" s="154"/>
      <c r="AF237" s="154"/>
      <c r="AG237" s="154"/>
      <c r="AH237" s="154"/>
      <c r="AI237" s="154"/>
      <c r="AJ237" s="154"/>
      <c r="AK237" s="154"/>
      <c r="AL237" s="154"/>
      <c r="AM237" s="154"/>
      <c r="AN237" s="154"/>
      <c r="AO237" s="154"/>
      <c r="AP237" s="154"/>
      <c r="AQ237" s="154"/>
      <c r="AR237" s="154"/>
      <c r="AS237" s="154"/>
      <c r="AT237" s="154"/>
      <c r="AU237" s="154"/>
      <c r="AV237" s="154"/>
      <c r="AW237" s="154"/>
      <c r="AX237" s="154"/>
      <c r="AY237" s="154"/>
      <c r="AZ237" s="154"/>
      <c r="BA237" s="154"/>
      <c r="BB237" s="154"/>
      <c r="BC237" s="154"/>
      <c r="BD237" s="154"/>
      <c r="BE237" s="154"/>
      <c r="BF237" s="154"/>
      <c r="BG237" s="154"/>
      <c r="BH237" s="154"/>
      <c r="BI237" s="154"/>
      <c r="BJ237" s="154"/>
      <c r="BK237" s="154"/>
      <c r="BL237" s="154"/>
      <c r="BM237" s="154"/>
      <c r="BN237" s="154"/>
      <c r="BO237" s="154"/>
      <c r="BP237" s="154"/>
      <c r="BQ237" s="154"/>
      <c r="BR237" s="154"/>
      <c r="BS237" s="154"/>
      <c r="BT237" s="154"/>
      <c r="BU237" s="154"/>
      <c r="BV237" s="154"/>
      <c r="BW237" s="154"/>
      <c r="BX237" s="154"/>
      <c r="BY237" s="154"/>
      <c r="BZ237" s="154"/>
      <c r="CA237" s="154"/>
      <c r="CB237" s="154"/>
      <c r="CC237" s="154"/>
      <c r="CD237" s="154"/>
      <c r="CE237" s="154"/>
      <c r="CF237" s="154"/>
      <c r="CG237" s="154"/>
      <c r="CH237" s="154"/>
      <c r="CI237" s="154"/>
      <c r="CJ237" s="154"/>
      <c r="CK237" s="154"/>
      <c r="CL237" s="132"/>
      <c r="CM237" s="52"/>
      <c r="CN237" s="52"/>
      <c r="CO237" s="52"/>
      <c r="CP237" s="2"/>
      <c r="CQ237" s="2"/>
      <c r="CR237" s="2"/>
      <c r="CS237" s="9"/>
      <c r="CT237" s="9"/>
    </row>
    <row r="238" spans="5:104" hidden="1" x14ac:dyDescent="0.15">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c r="AA238" s="154"/>
      <c r="AB238" s="154"/>
      <c r="AC238" s="154"/>
      <c r="AD238" s="154"/>
      <c r="AE238" s="154"/>
      <c r="AF238" s="154"/>
      <c r="AG238" s="154"/>
      <c r="AH238" s="154"/>
      <c r="AI238" s="154"/>
      <c r="AJ238" s="154"/>
      <c r="AK238" s="154"/>
      <c r="AL238" s="154"/>
      <c r="AM238" s="154"/>
      <c r="AN238" s="154"/>
      <c r="AO238" s="154"/>
      <c r="AP238" s="154"/>
      <c r="AQ238" s="154"/>
      <c r="AR238" s="154"/>
      <c r="AS238" s="154"/>
      <c r="AT238" s="154"/>
      <c r="AU238" s="154"/>
      <c r="AV238" s="154"/>
      <c r="AW238" s="154"/>
      <c r="AX238" s="154"/>
      <c r="AY238" s="154"/>
      <c r="AZ238" s="154"/>
      <c r="BA238" s="154"/>
      <c r="BB238" s="154"/>
      <c r="BC238" s="154"/>
      <c r="BD238" s="154"/>
      <c r="BE238" s="154"/>
      <c r="BF238" s="154"/>
      <c r="BG238" s="154"/>
      <c r="BH238" s="154"/>
      <c r="BI238" s="154"/>
      <c r="BJ238" s="154"/>
      <c r="BK238" s="154"/>
      <c r="BL238" s="154"/>
      <c r="BM238" s="154"/>
      <c r="BN238" s="154"/>
      <c r="BO238" s="154"/>
      <c r="BP238" s="154"/>
      <c r="BQ238" s="154"/>
      <c r="BR238" s="154"/>
      <c r="BS238" s="154"/>
      <c r="BT238" s="154"/>
      <c r="BU238" s="154"/>
      <c r="BV238" s="154"/>
      <c r="BW238" s="154"/>
      <c r="BX238" s="154"/>
      <c r="BY238" s="154"/>
      <c r="BZ238" s="154"/>
      <c r="CA238" s="154"/>
      <c r="CB238" s="154"/>
      <c r="CC238" s="154"/>
      <c r="CD238" s="154"/>
      <c r="CE238" s="154"/>
      <c r="CF238" s="154"/>
      <c r="CG238" s="154"/>
      <c r="CH238" s="154"/>
      <c r="CI238" s="154"/>
      <c r="CJ238" s="154"/>
      <c r="CK238" s="154"/>
      <c r="CL238" s="132"/>
      <c r="CM238" s="52"/>
      <c r="CN238" s="52"/>
      <c r="CO238" s="52"/>
      <c r="CQ238" s="2"/>
      <c r="CR238" s="2"/>
      <c r="CS238" s="9"/>
      <c r="CT238" s="9"/>
    </row>
    <row r="239" spans="5:104" hidden="1" x14ac:dyDescent="0.15">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c r="AA239" s="154"/>
      <c r="AB239" s="154"/>
      <c r="AC239" s="154"/>
      <c r="AD239" s="154"/>
      <c r="AE239" s="154"/>
      <c r="AF239" s="154"/>
      <c r="AG239" s="154"/>
      <c r="AH239" s="154"/>
      <c r="AI239" s="154"/>
      <c r="AJ239" s="154"/>
      <c r="AK239" s="154"/>
      <c r="AL239" s="154"/>
      <c r="AM239" s="154"/>
      <c r="AN239" s="154"/>
      <c r="AO239" s="154"/>
      <c r="AP239" s="154"/>
      <c r="AQ239" s="154"/>
      <c r="AR239" s="154"/>
      <c r="AS239" s="154"/>
      <c r="AT239" s="154"/>
      <c r="AU239" s="154"/>
      <c r="AV239" s="154"/>
      <c r="AW239" s="154"/>
      <c r="AX239" s="154"/>
      <c r="AY239" s="154"/>
      <c r="AZ239" s="154"/>
      <c r="BA239" s="154"/>
      <c r="BB239" s="154"/>
      <c r="BC239" s="154"/>
      <c r="BD239" s="154"/>
      <c r="BE239" s="154"/>
      <c r="BF239" s="154"/>
      <c r="BG239" s="154"/>
      <c r="BH239" s="154"/>
      <c r="BI239" s="154"/>
      <c r="BJ239" s="154"/>
      <c r="BK239" s="154"/>
      <c r="BL239" s="154"/>
      <c r="BM239" s="154"/>
      <c r="BN239" s="154"/>
      <c r="BO239" s="154"/>
      <c r="BP239" s="154"/>
      <c r="BQ239" s="154"/>
      <c r="BR239" s="154"/>
      <c r="BS239" s="154"/>
      <c r="BT239" s="154"/>
      <c r="BU239" s="154"/>
      <c r="BV239" s="154"/>
      <c r="BW239" s="154"/>
      <c r="BX239" s="154"/>
      <c r="BY239" s="154"/>
      <c r="BZ239" s="154"/>
      <c r="CA239" s="154"/>
      <c r="CB239" s="154"/>
      <c r="CC239" s="154"/>
      <c r="CD239" s="154"/>
      <c r="CE239" s="154"/>
      <c r="CF239" s="154"/>
      <c r="CG239" s="154"/>
      <c r="CH239" s="154"/>
      <c r="CI239" s="154"/>
      <c r="CJ239" s="154"/>
      <c r="CK239" s="154"/>
      <c r="CL239" s="132"/>
      <c r="CM239" s="52"/>
      <c r="CN239" s="52"/>
      <c r="CO239" s="52"/>
      <c r="CR239" s="2"/>
      <c r="CS239" s="9"/>
      <c r="CT239" s="9"/>
    </row>
    <row r="240" spans="5:104" hidden="1" x14ac:dyDescent="0.15">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4"/>
      <c r="AI240" s="154"/>
      <c r="AJ240" s="154"/>
      <c r="AK240" s="154"/>
      <c r="AL240" s="154"/>
      <c r="AM240" s="154"/>
      <c r="AN240" s="154"/>
      <c r="AO240" s="154"/>
      <c r="AP240" s="154"/>
      <c r="AQ240" s="154"/>
      <c r="AR240" s="154"/>
      <c r="AS240" s="154"/>
      <c r="AT240" s="154"/>
      <c r="AU240" s="154"/>
      <c r="AV240" s="154"/>
      <c r="AW240" s="154"/>
      <c r="AX240" s="154"/>
      <c r="AY240" s="154"/>
      <c r="AZ240" s="154"/>
      <c r="BA240" s="154"/>
      <c r="BB240" s="154"/>
      <c r="BC240" s="154"/>
      <c r="BD240" s="154"/>
      <c r="BE240" s="154"/>
      <c r="BF240" s="154"/>
      <c r="BG240" s="154"/>
      <c r="BH240" s="154"/>
      <c r="BI240" s="154"/>
      <c r="BJ240" s="154"/>
      <c r="BK240" s="154"/>
      <c r="BL240" s="154"/>
      <c r="BM240" s="154"/>
      <c r="BN240" s="154"/>
      <c r="BO240" s="154"/>
      <c r="BP240" s="154"/>
      <c r="BQ240" s="154"/>
      <c r="BR240" s="154"/>
      <c r="BS240" s="154"/>
      <c r="BT240" s="154"/>
      <c r="BU240" s="154"/>
      <c r="BV240" s="154"/>
      <c r="BW240" s="154"/>
      <c r="BX240" s="154"/>
      <c r="BY240" s="154"/>
      <c r="BZ240" s="154"/>
      <c r="CA240" s="154"/>
      <c r="CB240" s="154"/>
      <c r="CC240" s="154"/>
      <c r="CD240" s="154"/>
      <c r="CE240" s="154"/>
      <c r="CF240" s="154"/>
      <c r="CG240" s="154"/>
      <c r="CH240" s="154"/>
      <c r="CI240" s="154"/>
      <c r="CJ240" s="154"/>
      <c r="CK240" s="154"/>
      <c r="CL240" s="132"/>
      <c r="CM240" s="52"/>
      <c r="CN240" s="52"/>
      <c r="CO240" s="52"/>
      <c r="CR240" s="2"/>
      <c r="CS240" s="9"/>
      <c r="CT240" s="9"/>
    </row>
    <row r="241" spans="5:98" hidden="1" x14ac:dyDescent="0.15">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c r="AA241" s="154"/>
      <c r="AB241" s="154"/>
      <c r="AC241" s="154"/>
      <c r="AD241" s="154"/>
      <c r="AE241" s="154"/>
      <c r="AF241" s="154"/>
      <c r="AG241" s="154"/>
      <c r="AH241" s="154"/>
      <c r="AI241" s="154"/>
      <c r="AJ241" s="154"/>
      <c r="AK241" s="154"/>
      <c r="AL241" s="154"/>
      <c r="AM241" s="154"/>
      <c r="AN241" s="154"/>
      <c r="AO241" s="154"/>
      <c r="AP241" s="154"/>
      <c r="AQ241" s="154"/>
      <c r="AR241" s="154"/>
      <c r="AS241" s="154"/>
      <c r="AT241" s="154"/>
      <c r="AU241" s="154"/>
      <c r="AV241" s="154"/>
      <c r="AW241" s="154"/>
      <c r="AX241" s="154"/>
      <c r="AY241" s="154"/>
      <c r="AZ241" s="154"/>
      <c r="BA241" s="154"/>
      <c r="BB241" s="154"/>
      <c r="BC241" s="154"/>
      <c r="BD241" s="154"/>
      <c r="BE241" s="154"/>
      <c r="BF241" s="154"/>
      <c r="BG241" s="154"/>
      <c r="BH241" s="154"/>
      <c r="BI241" s="154"/>
      <c r="BJ241" s="154"/>
      <c r="BK241" s="154"/>
      <c r="BL241" s="154"/>
      <c r="BM241" s="154"/>
      <c r="BN241" s="154"/>
      <c r="BO241" s="154"/>
      <c r="BP241" s="154"/>
      <c r="BQ241" s="154"/>
      <c r="BR241" s="154"/>
      <c r="BS241" s="154"/>
      <c r="BT241" s="154"/>
      <c r="BU241" s="154"/>
      <c r="BV241" s="154"/>
      <c r="BW241" s="154"/>
      <c r="BX241" s="154"/>
      <c r="BY241" s="154"/>
      <c r="BZ241" s="154"/>
      <c r="CA241" s="154"/>
      <c r="CB241" s="154"/>
      <c r="CC241" s="154"/>
      <c r="CD241" s="154"/>
      <c r="CE241" s="154"/>
      <c r="CF241" s="154"/>
      <c r="CG241" s="154"/>
      <c r="CH241" s="154"/>
      <c r="CI241" s="154"/>
      <c r="CJ241" s="154"/>
      <c r="CK241" s="154"/>
      <c r="CL241" s="132"/>
      <c r="CM241" s="52"/>
      <c r="CN241" s="52"/>
      <c r="CO241" s="52"/>
      <c r="CR241" s="2"/>
      <c r="CS241" s="9"/>
      <c r="CT241" s="9"/>
    </row>
    <row r="242" spans="5:98" hidden="1" x14ac:dyDescent="0.15">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c r="AA242" s="154"/>
      <c r="AB242" s="154"/>
      <c r="AC242" s="154"/>
      <c r="AD242" s="154"/>
      <c r="AE242" s="154"/>
      <c r="AF242" s="154"/>
      <c r="AG242" s="154"/>
      <c r="AH242" s="154"/>
      <c r="AI242" s="154"/>
      <c r="AJ242" s="154"/>
      <c r="AK242" s="154"/>
      <c r="AL242" s="154"/>
      <c r="AM242" s="154"/>
      <c r="AN242" s="154"/>
      <c r="AO242" s="154"/>
      <c r="AP242" s="154"/>
      <c r="AQ242" s="154"/>
      <c r="AR242" s="154"/>
      <c r="AS242" s="154"/>
      <c r="AT242" s="154"/>
      <c r="AU242" s="154"/>
      <c r="AV242" s="154"/>
      <c r="AW242" s="154"/>
      <c r="AX242" s="154"/>
      <c r="AY242" s="154"/>
      <c r="AZ242" s="154"/>
      <c r="BA242" s="154"/>
      <c r="BB242" s="154"/>
      <c r="BC242" s="154"/>
      <c r="BD242" s="154"/>
      <c r="BE242" s="154"/>
      <c r="BF242" s="154"/>
      <c r="BG242" s="154"/>
      <c r="BH242" s="154"/>
      <c r="BI242" s="154"/>
      <c r="BJ242" s="154"/>
      <c r="BK242" s="154"/>
      <c r="BL242" s="154"/>
      <c r="BM242" s="154"/>
      <c r="BN242" s="154"/>
      <c r="BO242" s="154"/>
      <c r="BP242" s="154"/>
      <c r="BQ242" s="154"/>
      <c r="BR242" s="154"/>
      <c r="BS242" s="154"/>
      <c r="BT242" s="154"/>
      <c r="BU242" s="154"/>
      <c r="BV242" s="154"/>
      <c r="BW242" s="154"/>
      <c r="BX242" s="154"/>
      <c r="BY242" s="154"/>
      <c r="BZ242" s="154"/>
      <c r="CA242" s="154"/>
      <c r="CB242" s="154"/>
      <c r="CC242" s="154"/>
      <c r="CD242" s="154"/>
      <c r="CE242" s="154"/>
      <c r="CF242" s="154"/>
      <c r="CG242" s="154"/>
      <c r="CH242" s="154"/>
      <c r="CI242" s="154"/>
      <c r="CJ242" s="154"/>
      <c r="CK242" s="154"/>
      <c r="CL242" s="132"/>
      <c r="CM242" s="52"/>
      <c r="CN242" s="52"/>
      <c r="CO242" s="52"/>
      <c r="CR242" s="2"/>
      <c r="CS242" s="9"/>
      <c r="CT242" s="9"/>
    </row>
    <row r="243" spans="5:98" hidden="1" x14ac:dyDescent="0.15">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c r="AA243" s="154"/>
      <c r="AB243" s="154"/>
      <c r="AC243" s="154"/>
      <c r="AD243" s="154"/>
      <c r="AE243" s="154"/>
      <c r="AF243" s="154"/>
      <c r="AG243" s="154"/>
      <c r="AH243" s="154"/>
      <c r="AI243" s="154"/>
      <c r="AJ243" s="154"/>
      <c r="AK243" s="154"/>
      <c r="AL243" s="154"/>
      <c r="AM243" s="154"/>
      <c r="AN243" s="154"/>
      <c r="AO243" s="154"/>
      <c r="AP243" s="154"/>
      <c r="AQ243" s="154"/>
      <c r="AR243" s="154"/>
      <c r="AS243" s="154"/>
      <c r="AT243" s="154"/>
      <c r="AU243" s="154"/>
      <c r="AV243" s="154"/>
      <c r="AW243" s="154"/>
      <c r="AX243" s="154"/>
      <c r="AY243" s="154"/>
      <c r="AZ243" s="154"/>
      <c r="BA243" s="154"/>
      <c r="BB243" s="154"/>
      <c r="BC243" s="154"/>
      <c r="BD243" s="154"/>
      <c r="BE243" s="154"/>
      <c r="BF243" s="154"/>
      <c r="BG243" s="154"/>
      <c r="BH243" s="154"/>
      <c r="BI243" s="154"/>
      <c r="BJ243" s="154"/>
      <c r="BK243" s="154"/>
      <c r="BL243" s="154"/>
      <c r="BM243" s="154"/>
      <c r="BN243" s="154"/>
      <c r="BO243" s="154"/>
      <c r="BP243" s="154"/>
      <c r="BQ243" s="154"/>
      <c r="BR243" s="154"/>
      <c r="BS243" s="154"/>
      <c r="BT243" s="154"/>
      <c r="BU243" s="154"/>
      <c r="BV243" s="154"/>
      <c r="BW243" s="154"/>
      <c r="BX243" s="154"/>
      <c r="BY243" s="154"/>
      <c r="BZ243" s="154"/>
      <c r="CA243" s="154"/>
      <c r="CB243" s="154"/>
      <c r="CC243" s="154"/>
      <c r="CD243" s="154"/>
      <c r="CE243" s="154"/>
      <c r="CF243" s="154"/>
      <c r="CG243" s="154"/>
      <c r="CH243" s="154"/>
      <c r="CI243" s="154"/>
      <c r="CJ243" s="154"/>
      <c r="CK243" s="154"/>
      <c r="CL243" s="132"/>
      <c r="CM243" s="52"/>
      <c r="CN243" s="52"/>
      <c r="CO243" s="52"/>
      <c r="CR243" s="2"/>
      <c r="CS243" s="9"/>
    </row>
    <row r="244" spans="5:98" hidden="1" x14ac:dyDescent="0.15">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c r="AA244" s="154"/>
      <c r="AB244" s="154"/>
      <c r="AC244" s="154"/>
      <c r="AD244" s="154"/>
      <c r="AE244" s="154"/>
      <c r="AF244" s="154"/>
      <c r="AG244" s="154"/>
      <c r="AH244" s="154"/>
      <c r="AI244" s="154"/>
      <c r="AJ244" s="154"/>
      <c r="AK244" s="154"/>
      <c r="AL244" s="154"/>
      <c r="AM244" s="154"/>
      <c r="AN244" s="154"/>
      <c r="AO244" s="154"/>
      <c r="AP244" s="154"/>
      <c r="AQ244" s="154"/>
      <c r="AR244" s="154"/>
      <c r="AS244" s="154"/>
      <c r="AT244" s="154"/>
      <c r="AU244" s="154"/>
      <c r="AV244" s="154"/>
      <c r="AW244" s="154"/>
      <c r="AX244" s="154"/>
      <c r="AY244" s="154"/>
      <c r="AZ244" s="154"/>
      <c r="BA244" s="154"/>
      <c r="BB244" s="154"/>
      <c r="BC244" s="154"/>
      <c r="BD244" s="154"/>
      <c r="BE244" s="154"/>
      <c r="BF244" s="154"/>
      <c r="BG244" s="154"/>
      <c r="BH244" s="154"/>
      <c r="BI244" s="154"/>
      <c r="BJ244" s="154"/>
      <c r="BK244" s="154"/>
      <c r="BL244" s="154"/>
      <c r="BM244" s="154"/>
      <c r="BN244" s="154"/>
      <c r="BO244" s="154"/>
      <c r="BP244" s="154"/>
      <c r="BQ244" s="154"/>
      <c r="BR244" s="154"/>
      <c r="BS244" s="154"/>
      <c r="BT244" s="154"/>
      <c r="BU244" s="154"/>
      <c r="BV244" s="154"/>
      <c r="BW244" s="154"/>
      <c r="BX244" s="154"/>
      <c r="BY244" s="154"/>
      <c r="BZ244" s="154"/>
      <c r="CA244" s="154"/>
      <c r="CB244" s="154"/>
      <c r="CC244" s="154"/>
      <c r="CD244" s="154"/>
      <c r="CE244" s="154"/>
      <c r="CF244" s="154"/>
      <c r="CG244" s="154"/>
      <c r="CH244" s="154"/>
      <c r="CI244" s="154"/>
      <c r="CJ244" s="154"/>
      <c r="CK244" s="154"/>
      <c r="CL244" s="132"/>
      <c r="CM244" s="52"/>
      <c r="CN244" s="52"/>
      <c r="CO244" s="52"/>
    </row>
    <row r="245" spans="5:98" hidden="1" x14ac:dyDescent="0.15">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c r="AA245" s="154"/>
      <c r="AB245" s="154"/>
      <c r="AC245" s="154"/>
      <c r="AD245" s="154"/>
      <c r="AE245" s="154"/>
      <c r="AF245" s="154"/>
      <c r="AG245" s="154"/>
      <c r="AH245" s="154"/>
      <c r="AI245" s="154"/>
      <c r="AJ245" s="154"/>
      <c r="AK245" s="154"/>
      <c r="AL245" s="154"/>
      <c r="AM245" s="154"/>
      <c r="AN245" s="154"/>
      <c r="AO245" s="154"/>
      <c r="AP245" s="154"/>
      <c r="AQ245" s="154"/>
      <c r="AR245" s="154"/>
      <c r="AS245" s="154"/>
      <c r="AT245" s="154"/>
      <c r="AU245" s="154"/>
      <c r="AV245" s="154"/>
      <c r="AW245" s="154"/>
      <c r="AX245" s="154"/>
      <c r="AY245" s="154"/>
      <c r="AZ245" s="154"/>
      <c r="BA245" s="154"/>
      <c r="BB245" s="154"/>
      <c r="BC245" s="154"/>
      <c r="BD245" s="154"/>
      <c r="BE245" s="154"/>
      <c r="BF245" s="154"/>
      <c r="BG245" s="154"/>
      <c r="BH245" s="154"/>
      <c r="BI245" s="154"/>
      <c r="BJ245" s="154"/>
      <c r="BK245" s="154"/>
      <c r="BL245" s="154"/>
      <c r="BM245" s="154"/>
      <c r="BN245" s="154"/>
      <c r="BO245" s="154"/>
      <c r="BP245" s="154"/>
      <c r="BQ245" s="154"/>
      <c r="BR245" s="154"/>
      <c r="BS245" s="154"/>
      <c r="BT245" s="154"/>
      <c r="BU245" s="154"/>
      <c r="BV245" s="154"/>
      <c r="BW245" s="154"/>
      <c r="BX245" s="154"/>
      <c r="BY245" s="154"/>
      <c r="BZ245" s="154"/>
      <c r="CA245" s="154"/>
      <c r="CB245" s="154"/>
      <c r="CC245" s="154"/>
      <c r="CD245" s="154"/>
      <c r="CE245" s="154"/>
      <c r="CF245" s="154"/>
      <c r="CG245" s="154"/>
      <c r="CH245" s="154"/>
      <c r="CI245" s="154"/>
      <c r="CJ245" s="154"/>
      <c r="CK245" s="154"/>
      <c r="CL245" s="132"/>
      <c r="CM245" s="52"/>
      <c r="CN245" s="52"/>
      <c r="CO245" s="52"/>
    </row>
    <row r="246" spans="5:98" hidden="1" x14ac:dyDescent="0.15">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c r="AA246" s="154"/>
      <c r="AB246" s="154"/>
      <c r="AC246" s="154"/>
      <c r="AD246" s="154"/>
      <c r="AE246" s="154"/>
      <c r="AF246" s="154"/>
      <c r="AG246" s="154"/>
      <c r="AH246" s="154"/>
      <c r="AI246" s="154"/>
      <c r="AJ246" s="154"/>
      <c r="AK246" s="154"/>
      <c r="AL246" s="154"/>
      <c r="AM246" s="154"/>
      <c r="AN246" s="154"/>
      <c r="AO246" s="154"/>
      <c r="AP246" s="154"/>
      <c r="AQ246" s="154"/>
      <c r="AR246" s="154"/>
      <c r="AS246" s="154"/>
      <c r="AT246" s="154"/>
      <c r="AU246" s="154"/>
      <c r="AV246" s="154"/>
      <c r="AW246" s="154"/>
      <c r="AX246" s="154"/>
      <c r="AY246" s="154"/>
      <c r="AZ246" s="154"/>
      <c r="BA246" s="154"/>
      <c r="BB246" s="154"/>
      <c r="BC246" s="154"/>
      <c r="BD246" s="154"/>
      <c r="BE246" s="154"/>
      <c r="BF246" s="154"/>
      <c r="BG246" s="154"/>
      <c r="BH246" s="154"/>
      <c r="BI246" s="154"/>
      <c r="BJ246" s="154"/>
      <c r="BK246" s="154"/>
      <c r="BL246" s="154"/>
      <c r="BM246" s="154"/>
      <c r="BN246" s="154"/>
      <c r="BO246" s="154"/>
      <c r="BP246" s="154"/>
      <c r="BQ246" s="154"/>
      <c r="BR246" s="154"/>
      <c r="BS246" s="154"/>
      <c r="BT246" s="154"/>
      <c r="BU246" s="154"/>
      <c r="BV246" s="154"/>
      <c r="BW246" s="154"/>
      <c r="BX246" s="154"/>
      <c r="BY246" s="154"/>
      <c r="BZ246" s="154"/>
      <c r="CA246" s="154"/>
      <c r="CB246" s="154"/>
      <c r="CC246" s="154"/>
      <c r="CD246" s="154"/>
      <c r="CE246" s="154"/>
      <c r="CF246" s="154"/>
      <c r="CG246" s="154"/>
      <c r="CH246" s="154"/>
      <c r="CI246" s="154"/>
      <c r="CJ246" s="154"/>
      <c r="CK246" s="154"/>
      <c r="CL246" s="132"/>
      <c r="CM246" s="52"/>
      <c r="CN246" s="52"/>
      <c r="CO246" s="52"/>
    </row>
    <row r="247" spans="5:98" hidden="1" x14ac:dyDescent="0.15">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c r="AA247" s="154"/>
      <c r="AB247" s="154"/>
      <c r="AC247" s="154"/>
      <c r="AD247" s="154"/>
      <c r="AE247" s="154"/>
      <c r="AF247" s="154"/>
      <c r="AG247" s="154"/>
      <c r="AH247" s="154"/>
      <c r="AI247" s="154"/>
      <c r="AJ247" s="154"/>
      <c r="AK247" s="154"/>
      <c r="AL247" s="154"/>
      <c r="AM247" s="154"/>
      <c r="AN247" s="154"/>
      <c r="AO247" s="154"/>
      <c r="AP247" s="154"/>
      <c r="AQ247" s="154"/>
      <c r="AR247" s="154"/>
      <c r="AS247" s="154"/>
      <c r="AT247" s="154"/>
      <c r="AU247" s="154"/>
      <c r="AV247" s="154"/>
      <c r="AW247" s="154"/>
      <c r="AX247" s="154"/>
      <c r="AY247" s="154"/>
      <c r="AZ247" s="154"/>
      <c r="BA247" s="154"/>
      <c r="BB247" s="154"/>
      <c r="BC247" s="154"/>
      <c r="BD247" s="154"/>
      <c r="BE247" s="154"/>
      <c r="BF247" s="154"/>
      <c r="BG247" s="154"/>
      <c r="BH247" s="154"/>
      <c r="BI247" s="154"/>
      <c r="BJ247" s="154"/>
      <c r="BK247" s="154"/>
      <c r="BL247" s="154"/>
      <c r="BM247" s="154"/>
      <c r="BN247" s="154"/>
      <c r="BO247" s="154"/>
      <c r="BP247" s="154"/>
      <c r="BQ247" s="154"/>
      <c r="BR247" s="154"/>
      <c r="BS247" s="154"/>
      <c r="BT247" s="154"/>
      <c r="BU247" s="154"/>
      <c r="BV247" s="154"/>
      <c r="BW247" s="154"/>
      <c r="BX247" s="154"/>
      <c r="BY247" s="154"/>
      <c r="BZ247" s="154"/>
      <c r="CA247" s="154"/>
      <c r="CB247" s="154"/>
      <c r="CC247" s="154"/>
      <c r="CD247" s="154"/>
      <c r="CE247" s="154"/>
      <c r="CF247" s="154"/>
      <c r="CG247" s="154"/>
      <c r="CH247" s="154"/>
      <c r="CI247" s="154"/>
      <c r="CJ247" s="154"/>
      <c r="CK247" s="154"/>
      <c r="CL247" s="132"/>
    </row>
    <row r="248" spans="5:98" hidden="1" x14ac:dyDescent="0.15">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c r="AA248" s="154"/>
      <c r="AB248" s="154"/>
      <c r="AC248" s="154"/>
      <c r="AD248" s="154"/>
      <c r="AE248" s="154"/>
      <c r="AF248" s="154"/>
      <c r="AG248" s="154"/>
      <c r="AH248" s="154"/>
      <c r="AI248" s="154"/>
      <c r="AJ248" s="154"/>
      <c r="AK248" s="154"/>
      <c r="AL248" s="154"/>
      <c r="AM248" s="154"/>
      <c r="AN248" s="154"/>
      <c r="AO248" s="154"/>
      <c r="AP248" s="154"/>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32"/>
    </row>
    <row r="249" spans="5:98" hidden="1" x14ac:dyDescent="0.15">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c r="AA249" s="154"/>
      <c r="AB249" s="154"/>
      <c r="AC249" s="154"/>
      <c r="AD249" s="154"/>
      <c r="AE249" s="154"/>
      <c r="AF249" s="154"/>
      <c r="AG249" s="154"/>
      <c r="AH249" s="154"/>
      <c r="AI249" s="154"/>
      <c r="AJ249" s="154"/>
      <c r="AK249" s="154"/>
      <c r="AL249" s="154"/>
      <c r="AM249" s="154"/>
      <c r="AN249" s="154"/>
      <c r="AO249" s="154"/>
      <c r="AP249" s="154"/>
      <c r="AQ249" s="154"/>
      <c r="AR249" s="154"/>
      <c r="AS249" s="154"/>
      <c r="AT249" s="154"/>
      <c r="AU249" s="154"/>
      <c r="AV249" s="154"/>
      <c r="AW249" s="154"/>
      <c r="AX249" s="154"/>
      <c r="AY249" s="154"/>
      <c r="AZ249" s="154"/>
      <c r="BA249" s="154"/>
      <c r="BB249" s="154"/>
      <c r="BC249" s="154"/>
      <c r="BD249" s="154"/>
      <c r="BE249" s="154"/>
      <c r="BF249" s="154"/>
      <c r="BG249" s="154"/>
      <c r="BH249" s="154"/>
      <c r="BI249" s="154"/>
      <c r="BJ249" s="154"/>
      <c r="BK249" s="154"/>
      <c r="BL249" s="154"/>
      <c r="BM249" s="154"/>
      <c r="BN249" s="154"/>
      <c r="BO249" s="154"/>
      <c r="BP249" s="154"/>
      <c r="BQ249" s="154"/>
      <c r="BR249" s="154"/>
      <c r="BS249" s="154"/>
      <c r="BT249" s="154"/>
      <c r="BU249" s="154"/>
      <c r="BV249" s="154"/>
      <c r="BW249" s="154"/>
      <c r="BX249" s="154"/>
      <c r="BY249" s="154"/>
      <c r="BZ249" s="154"/>
      <c r="CA249" s="154"/>
      <c r="CB249" s="154"/>
      <c r="CC249" s="154"/>
      <c r="CD249" s="154"/>
      <c r="CE249" s="154"/>
      <c r="CF249" s="154"/>
      <c r="CG249" s="154"/>
      <c r="CH249" s="154"/>
      <c r="CI249" s="154"/>
      <c r="CJ249" s="154"/>
      <c r="CK249" s="154"/>
      <c r="CL249" s="132"/>
    </row>
    <row r="250" spans="5:98" hidden="1" x14ac:dyDescent="0.15">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c r="AA250" s="154"/>
      <c r="AB250" s="154"/>
      <c r="AC250" s="154"/>
      <c r="AD250" s="154"/>
      <c r="AE250" s="154"/>
      <c r="AF250" s="154"/>
      <c r="AG250" s="154"/>
      <c r="AH250" s="154"/>
      <c r="AI250" s="154"/>
      <c r="AJ250" s="154"/>
      <c r="AK250" s="154"/>
      <c r="AL250" s="154"/>
      <c r="AM250" s="154"/>
      <c r="AN250" s="154"/>
      <c r="AO250" s="154"/>
      <c r="AP250" s="154"/>
      <c r="AQ250" s="154"/>
      <c r="AR250" s="154"/>
      <c r="AS250" s="154"/>
      <c r="AT250" s="154"/>
      <c r="AU250" s="154"/>
      <c r="AV250" s="154"/>
      <c r="AW250" s="154"/>
      <c r="AX250" s="154"/>
      <c r="AY250" s="154"/>
      <c r="AZ250" s="154"/>
      <c r="BA250" s="154"/>
      <c r="BB250" s="154"/>
      <c r="BC250" s="154"/>
      <c r="BD250" s="154"/>
      <c r="BE250" s="154"/>
      <c r="BF250" s="154"/>
      <c r="BG250" s="154"/>
      <c r="BH250" s="154"/>
      <c r="BI250" s="154"/>
      <c r="BJ250" s="154"/>
      <c r="BK250" s="154"/>
      <c r="BL250" s="154"/>
      <c r="BM250" s="154"/>
      <c r="BN250" s="154"/>
      <c r="BO250" s="154"/>
      <c r="BP250" s="154"/>
      <c r="BQ250" s="154"/>
      <c r="BR250" s="154"/>
      <c r="BS250" s="154"/>
      <c r="BT250" s="154"/>
      <c r="BU250" s="154"/>
      <c r="BV250" s="154"/>
      <c r="BW250" s="154"/>
      <c r="BX250" s="154"/>
      <c r="BY250" s="154"/>
      <c r="BZ250" s="154"/>
      <c r="CA250" s="154"/>
      <c r="CB250" s="154"/>
      <c r="CC250" s="154"/>
      <c r="CD250" s="154"/>
      <c r="CE250" s="154"/>
      <c r="CF250" s="154"/>
      <c r="CG250" s="154"/>
      <c r="CH250" s="154"/>
      <c r="CI250" s="154"/>
      <c r="CJ250" s="154"/>
      <c r="CK250" s="154"/>
      <c r="CL250" s="132"/>
    </row>
    <row r="251" spans="5:98" hidden="1" x14ac:dyDescent="0.15">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4"/>
      <c r="AF251" s="154"/>
      <c r="AG251" s="154"/>
      <c r="AH251" s="154"/>
      <c r="AI251" s="154"/>
      <c r="AJ251" s="154"/>
      <c r="AK251" s="154"/>
      <c r="AL251" s="154"/>
      <c r="AM251" s="154"/>
      <c r="AN251" s="154"/>
      <c r="AO251" s="154"/>
      <c r="AP251" s="154"/>
      <c r="AQ251" s="154"/>
      <c r="AR251" s="154"/>
      <c r="AS251" s="154"/>
      <c r="AT251" s="154"/>
      <c r="AU251" s="154"/>
      <c r="AV251" s="154"/>
      <c r="AW251" s="154"/>
      <c r="AX251" s="154"/>
      <c r="AY251" s="154"/>
      <c r="AZ251" s="154"/>
      <c r="BA251" s="154"/>
      <c r="BB251" s="154"/>
      <c r="BC251" s="154"/>
      <c r="BD251" s="154"/>
      <c r="BE251" s="154"/>
      <c r="BF251" s="154"/>
      <c r="BG251" s="154"/>
      <c r="BH251" s="154"/>
      <c r="BI251" s="154"/>
      <c r="BJ251" s="154"/>
      <c r="BK251" s="154"/>
      <c r="BL251" s="154"/>
      <c r="BM251" s="154"/>
      <c r="BN251" s="154"/>
      <c r="BO251" s="154"/>
      <c r="BP251" s="154"/>
      <c r="BQ251" s="154"/>
      <c r="BR251" s="154"/>
      <c r="BS251" s="154"/>
      <c r="BT251" s="154"/>
      <c r="BU251" s="154"/>
      <c r="BV251" s="154"/>
      <c r="BW251" s="154"/>
      <c r="BX251" s="154"/>
      <c r="BY251" s="154"/>
      <c r="BZ251" s="154"/>
      <c r="CA251" s="154"/>
      <c r="CB251" s="154"/>
      <c r="CC251" s="154"/>
      <c r="CD251" s="154"/>
      <c r="CE251" s="154"/>
      <c r="CF251" s="154"/>
      <c r="CG251" s="154"/>
      <c r="CH251" s="154"/>
      <c r="CI251" s="154"/>
      <c r="CJ251" s="154"/>
      <c r="CK251" s="154"/>
      <c r="CL251" s="132"/>
    </row>
    <row r="252" spans="5:98" hidden="1" x14ac:dyDescent="0.15">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4"/>
      <c r="AI252" s="154"/>
      <c r="AJ252" s="154"/>
      <c r="AK252" s="154"/>
      <c r="AL252" s="154"/>
      <c r="AM252" s="154"/>
      <c r="AN252" s="154"/>
      <c r="AO252" s="154"/>
      <c r="AP252" s="154"/>
      <c r="AQ252" s="154"/>
      <c r="AR252" s="154"/>
      <c r="AS252" s="154"/>
      <c r="AT252" s="154"/>
      <c r="AU252" s="154"/>
      <c r="AV252" s="154"/>
      <c r="AW252" s="154"/>
      <c r="AX252" s="154"/>
      <c r="AY252" s="154"/>
      <c r="AZ252" s="154"/>
      <c r="BA252" s="154"/>
      <c r="BB252" s="154"/>
      <c r="BC252" s="154"/>
      <c r="BD252" s="154"/>
      <c r="BE252" s="154"/>
      <c r="BF252" s="154"/>
      <c r="BG252" s="154"/>
      <c r="BH252" s="154"/>
      <c r="BI252" s="154"/>
      <c r="BJ252" s="154"/>
      <c r="BK252" s="154"/>
      <c r="BL252" s="154"/>
      <c r="BM252" s="154"/>
      <c r="BN252" s="154"/>
      <c r="BO252" s="154"/>
      <c r="BP252" s="154"/>
      <c r="BQ252" s="154"/>
      <c r="BR252" s="154"/>
      <c r="BS252" s="154"/>
      <c r="BT252" s="154"/>
      <c r="BU252" s="154"/>
      <c r="BV252" s="154"/>
      <c r="BW252" s="154"/>
      <c r="BX252" s="154"/>
      <c r="BY252" s="154"/>
      <c r="BZ252" s="154"/>
      <c r="CA252" s="154"/>
      <c r="CB252" s="154"/>
      <c r="CC252" s="154"/>
      <c r="CD252" s="154"/>
      <c r="CE252" s="154"/>
      <c r="CF252" s="154"/>
      <c r="CG252" s="154"/>
      <c r="CH252" s="154"/>
      <c r="CI252" s="154"/>
      <c r="CJ252" s="154"/>
      <c r="CK252" s="154"/>
      <c r="CL252" s="132"/>
    </row>
    <row r="253" spans="5:98" hidden="1" x14ac:dyDescent="0.15">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4"/>
      <c r="AI253" s="154"/>
      <c r="AJ253" s="154"/>
      <c r="AK253" s="154"/>
      <c r="AL253" s="154"/>
      <c r="AM253" s="154"/>
      <c r="AN253" s="154"/>
      <c r="AO253" s="154"/>
      <c r="AP253" s="154"/>
      <c r="AQ253" s="154"/>
      <c r="AR253" s="154"/>
      <c r="AS253" s="154"/>
      <c r="AT253" s="154"/>
      <c r="AU253" s="154"/>
      <c r="AV253" s="154"/>
      <c r="AW253" s="154"/>
      <c r="AX253" s="154"/>
      <c r="AY253" s="154"/>
      <c r="AZ253" s="154"/>
      <c r="BA253" s="154"/>
      <c r="BB253" s="154"/>
      <c r="BC253" s="154"/>
      <c r="BD253" s="154"/>
      <c r="BE253" s="154"/>
      <c r="BF253" s="154"/>
      <c r="BG253" s="154"/>
      <c r="BH253" s="154"/>
      <c r="BI253" s="154"/>
      <c r="BJ253" s="154"/>
      <c r="BK253" s="154"/>
      <c r="BL253" s="154"/>
      <c r="BM253" s="154"/>
      <c r="BN253" s="154"/>
      <c r="BO253" s="154"/>
      <c r="BP253" s="154"/>
      <c r="BQ253" s="154"/>
      <c r="BR253" s="154"/>
      <c r="BS253" s="154"/>
      <c r="BT253" s="154"/>
      <c r="BU253" s="154"/>
      <c r="BV253" s="154"/>
      <c r="BW253" s="154"/>
      <c r="BX253" s="154"/>
      <c r="BY253" s="154"/>
      <c r="BZ253" s="154"/>
      <c r="CA253" s="154"/>
      <c r="CB253" s="154"/>
      <c r="CC253" s="154"/>
      <c r="CD253" s="154"/>
      <c r="CE253" s="154"/>
      <c r="CF253" s="154"/>
      <c r="CG253" s="154"/>
      <c r="CH253" s="154"/>
      <c r="CI253" s="154"/>
      <c r="CJ253" s="154"/>
      <c r="CK253" s="154"/>
      <c r="CL253" s="154"/>
    </row>
    <row r="254" spans="5:98" hidden="1" x14ac:dyDescent="0.15">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c r="AA254" s="154"/>
      <c r="AB254" s="154"/>
      <c r="AC254" s="154"/>
      <c r="AD254" s="154"/>
      <c r="AE254" s="154"/>
      <c r="AF254" s="154"/>
      <c r="AG254" s="154"/>
      <c r="AH254" s="154"/>
      <c r="AI254" s="154"/>
      <c r="AJ254" s="154"/>
      <c r="AK254" s="154"/>
      <c r="AL254" s="154"/>
      <c r="AM254" s="154"/>
      <c r="AN254" s="154"/>
      <c r="AO254" s="154"/>
      <c r="AP254" s="154"/>
      <c r="AQ254" s="154"/>
      <c r="AR254" s="154"/>
      <c r="AS254" s="154"/>
      <c r="AT254" s="154"/>
      <c r="AU254" s="154"/>
      <c r="AV254" s="154"/>
      <c r="AW254" s="154"/>
      <c r="AX254" s="154"/>
      <c r="AY254" s="154"/>
      <c r="AZ254" s="154"/>
      <c r="BA254" s="154"/>
      <c r="BB254" s="154"/>
      <c r="BC254" s="154"/>
      <c r="BD254" s="154"/>
      <c r="BE254" s="154"/>
      <c r="BF254" s="154"/>
      <c r="BG254" s="154"/>
      <c r="BH254" s="154"/>
      <c r="BI254" s="154"/>
      <c r="BJ254" s="154"/>
      <c r="BK254" s="154"/>
      <c r="BL254" s="154"/>
      <c r="BM254" s="154"/>
      <c r="BN254" s="154"/>
      <c r="BO254" s="154"/>
      <c r="BP254" s="154"/>
      <c r="BQ254" s="154"/>
      <c r="BR254" s="154"/>
      <c r="BS254" s="154"/>
      <c r="BT254" s="154"/>
      <c r="BU254" s="154"/>
      <c r="BV254" s="154"/>
      <c r="BW254" s="154"/>
      <c r="BX254" s="154"/>
      <c r="BY254" s="154"/>
      <c r="BZ254" s="154"/>
      <c r="CA254" s="154"/>
      <c r="CB254" s="154"/>
      <c r="CC254" s="154"/>
      <c r="CD254" s="154"/>
      <c r="CE254" s="154"/>
      <c r="CF254" s="154"/>
      <c r="CG254" s="154"/>
      <c r="CH254" s="154"/>
      <c r="CI254" s="154"/>
      <c r="CJ254" s="154"/>
      <c r="CK254" s="154"/>
      <c r="CL254" s="154"/>
    </row>
    <row r="255" spans="5:98" hidden="1" x14ac:dyDescent="0.15">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c r="AA255" s="154"/>
      <c r="AB255" s="154"/>
      <c r="AC255" s="154"/>
      <c r="AD255" s="154"/>
      <c r="AE255" s="154"/>
      <c r="AF255" s="154"/>
      <c r="AG255" s="154"/>
      <c r="AH255" s="154"/>
      <c r="AI255" s="154"/>
      <c r="AJ255" s="154"/>
      <c r="AK255" s="154"/>
      <c r="AL255" s="154"/>
      <c r="AM255" s="154"/>
      <c r="AN255" s="154"/>
      <c r="AO255" s="154"/>
      <c r="AP255" s="154"/>
      <c r="AQ255" s="154"/>
      <c r="AR255" s="154"/>
      <c r="AS255" s="154"/>
      <c r="AT255" s="154"/>
      <c r="AU255" s="154"/>
      <c r="AV255" s="154"/>
      <c r="AW255" s="154"/>
      <c r="AX255" s="154"/>
      <c r="AY255" s="154"/>
      <c r="AZ255" s="154"/>
      <c r="BA255" s="154"/>
      <c r="BB255" s="154"/>
      <c r="BC255" s="154"/>
      <c r="BD255" s="154"/>
      <c r="BE255" s="154"/>
      <c r="BF255" s="154"/>
      <c r="BG255" s="154"/>
      <c r="BH255" s="154"/>
      <c r="BI255" s="154"/>
      <c r="BJ255" s="154"/>
      <c r="BK255" s="154"/>
      <c r="BL255" s="154"/>
      <c r="BM255" s="154"/>
      <c r="BN255" s="154"/>
      <c r="BO255" s="154"/>
      <c r="BP255" s="154"/>
      <c r="BQ255" s="154"/>
      <c r="BR255" s="154"/>
      <c r="BS255" s="154"/>
      <c r="BT255" s="154"/>
      <c r="BU255" s="154"/>
      <c r="BV255" s="154"/>
      <c r="BW255" s="154"/>
      <c r="BX255" s="154"/>
      <c r="BY255" s="154"/>
      <c r="BZ255" s="154"/>
      <c r="CA255" s="154"/>
      <c r="CB255" s="154"/>
      <c r="CC255" s="154"/>
      <c r="CD255" s="154"/>
      <c r="CE255" s="154"/>
      <c r="CF255" s="154"/>
      <c r="CG255" s="154"/>
      <c r="CH255" s="154"/>
      <c r="CI255" s="154"/>
      <c r="CJ255" s="154"/>
      <c r="CK255" s="154"/>
      <c r="CL255" s="154"/>
    </row>
    <row r="256" spans="5:98" hidden="1" x14ac:dyDescent="0.15">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c r="AA256" s="154"/>
      <c r="AB256" s="154"/>
      <c r="AC256" s="154"/>
      <c r="AD256" s="154"/>
      <c r="AE256" s="154"/>
      <c r="AF256" s="154"/>
      <c r="AG256" s="154"/>
      <c r="AH256" s="154"/>
      <c r="AI256" s="154"/>
      <c r="AJ256" s="154"/>
      <c r="AK256" s="154"/>
      <c r="AL256" s="154"/>
      <c r="AM256" s="154"/>
      <c r="AN256" s="154"/>
      <c r="AO256" s="154"/>
      <c r="AP256" s="154"/>
      <c r="AQ256" s="154"/>
      <c r="AR256" s="154"/>
      <c r="AS256" s="154"/>
      <c r="AT256" s="154"/>
      <c r="AU256" s="154"/>
      <c r="AV256" s="154"/>
      <c r="AW256" s="154"/>
      <c r="AX256" s="154"/>
      <c r="AY256" s="154"/>
      <c r="AZ256" s="154"/>
      <c r="BA256" s="154"/>
      <c r="BB256" s="154"/>
      <c r="BC256" s="154"/>
      <c r="BD256" s="154"/>
      <c r="BE256" s="154"/>
      <c r="BF256" s="154"/>
      <c r="BG256" s="154"/>
      <c r="BH256" s="154"/>
      <c r="BI256" s="154"/>
      <c r="BJ256" s="154"/>
      <c r="BK256" s="154"/>
      <c r="BL256" s="154"/>
      <c r="BM256" s="154"/>
      <c r="BN256" s="154"/>
      <c r="BO256" s="154"/>
      <c r="BP256" s="154"/>
      <c r="BQ256" s="154"/>
      <c r="BR256" s="154"/>
      <c r="BS256" s="154"/>
      <c r="BT256" s="154"/>
      <c r="BU256" s="154"/>
      <c r="BV256" s="154"/>
      <c r="BW256" s="154"/>
      <c r="BX256" s="154"/>
      <c r="BY256" s="154"/>
      <c r="BZ256" s="154"/>
      <c r="CA256" s="154"/>
      <c r="CB256" s="154"/>
      <c r="CC256" s="154"/>
      <c r="CD256" s="154"/>
      <c r="CE256" s="154"/>
      <c r="CF256" s="154"/>
      <c r="CG256" s="154"/>
      <c r="CH256" s="154"/>
      <c r="CI256" s="154"/>
      <c r="CJ256" s="154"/>
      <c r="CK256" s="154"/>
      <c r="CL256" s="154"/>
    </row>
    <row r="257" spans="5:90" hidden="1" x14ac:dyDescent="0.15">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c r="AA257" s="154"/>
      <c r="AB257" s="154"/>
      <c r="AC257" s="154"/>
      <c r="AD257" s="154"/>
      <c r="AE257" s="154"/>
      <c r="AF257" s="154"/>
      <c r="AG257" s="154"/>
      <c r="AH257" s="154"/>
      <c r="AI257" s="154"/>
      <c r="AJ257" s="154"/>
      <c r="AK257" s="154"/>
      <c r="AL257" s="154"/>
      <c r="AM257" s="154"/>
      <c r="AN257" s="154"/>
      <c r="AO257" s="154"/>
      <c r="AP257" s="154"/>
      <c r="AQ257" s="154"/>
      <c r="AR257" s="154"/>
      <c r="AS257" s="154"/>
      <c r="AT257" s="154"/>
      <c r="AU257" s="154"/>
      <c r="AV257" s="154"/>
      <c r="AW257" s="154"/>
      <c r="AX257" s="154"/>
      <c r="AY257" s="154"/>
      <c r="AZ257" s="154"/>
      <c r="BA257" s="154"/>
      <c r="BB257" s="154"/>
      <c r="BC257" s="154"/>
      <c r="BD257" s="154"/>
      <c r="BE257" s="154"/>
      <c r="BF257" s="154"/>
      <c r="BG257" s="154"/>
      <c r="BH257" s="154"/>
      <c r="BI257" s="154"/>
      <c r="BJ257" s="154"/>
      <c r="BK257" s="154"/>
      <c r="BL257" s="154"/>
      <c r="BM257" s="154"/>
      <c r="BN257" s="154"/>
      <c r="BO257" s="154"/>
      <c r="BP257" s="154"/>
      <c r="BQ257" s="154"/>
      <c r="BR257" s="154"/>
      <c r="BS257" s="154"/>
      <c r="BT257" s="154"/>
      <c r="BU257" s="154"/>
      <c r="BV257" s="154"/>
      <c r="BW257" s="154"/>
      <c r="BX257" s="154"/>
      <c r="BY257" s="154"/>
      <c r="BZ257" s="154"/>
      <c r="CA257" s="154"/>
      <c r="CB257" s="154"/>
      <c r="CC257" s="154"/>
      <c r="CD257" s="154"/>
      <c r="CE257" s="154"/>
      <c r="CF257" s="154"/>
      <c r="CG257" s="154"/>
      <c r="CH257" s="154"/>
      <c r="CI257" s="154"/>
      <c r="CJ257" s="154"/>
      <c r="CK257" s="154"/>
      <c r="CL257" s="154"/>
    </row>
    <row r="258" spans="5:90" hidden="1" x14ac:dyDescent="0.15">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154"/>
      <c r="AF258" s="154"/>
      <c r="AG258" s="154"/>
      <c r="AH258" s="154"/>
      <c r="AI258" s="154"/>
      <c r="AJ258" s="154"/>
      <c r="AK258" s="154"/>
      <c r="AL258" s="154"/>
      <c r="AM258" s="154"/>
      <c r="AN258" s="154"/>
      <c r="AO258" s="154"/>
      <c r="AP258" s="154"/>
      <c r="AQ258" s="154"/>
      <c r="AR258" s="154"/>
      <c r="AS258" s="154"/>
      <c r="AT258" s="154"/>
      <c r="AU258" s="154"/>
      <c r="AV258" s="154"/>
      <c r="AW258" s="154"/>
      <c r="AX258" s="154"/>
      <c r="AY258" s="154"/>
      <c r="AZ258" s="154"/>
      <c r="BA258" s="154"/>
      <c r="BB258" s="154"/>
      <c r="BC258" s="154"/>
      <c r="BD258" s="154"/>
      <c r="BE258" s="154"/>
      <c r="BF258" s="154"/>
      <c r="BG258" s="154"/>
      <c r="BH258" s="154"/>
      <c r="BI258" s="154"/>
      <c r="BJ258" s="154"/>
      <c r="BK258" s="154"/>
      <c r="BL258" s="154"/>
      <c r="BM258" s="154"/>
      <c r="BN258" s="154"/>
      <c r="BO258" s="154"/>
      <c r="BP258" s="154"/>
      <c r="BQ258" s="154"/>
      <c r="BR258" s="154"/>
      <c r="BS258" s="154"/>
      <c r="BT258" s="154"/>
      <c r="BU258" s="154"/>
      <c r="BV258" s="154"/>
      <c r="BW258" s="154"/>
      <c r="BX258" s="154"/>
      <c r="BY258" s="154"/>
      <c r="BZ258" s="154"/>
      <c r="CA258" s="154"/>
      <c r="CB258" s="154"/>
      <c r="CC258" s="154"/>
      <c r="CD258" s="154"/>
      <c r="CE258" s="154"/>
      <c r="CF258" s="154"/>
      <c r="CG258" s="154"/>
      <c r="CH258" s="154"/>
      <c r="CI258" s="154"/>
      <c r="CJ258" s="154"/>
      <c r="CK258" s="154"/>
      <c r="CL258" s="154"/>
    </row>
    <row r="259" spans="5:90" hidden="1" x14ac:dyDescent="0.15">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c r="AA259" s="154"/>
      <c r="AB259" s="154"/>
      <c r="AC259" s="154"/>
      <c r="AD259" s="154"/>
      <c r="AE259" s="154"/>
      <c r="AF259" s="154"/>
      <c r="AG259" s="154"/>
      <c r="AH259" s="154"/>
      <c r="AI259" s="154"/>
      <c r="AJ259" s="154"/>
      <c r="AK259" s="154"/>
      <c r="AL259" s="154"/>
      <c r="AM259" s="154"/>
      <c r="AN259" s="154"/>
      <c r="AO259" s="154"/>
      <c r="AP259" s="154"/>
      <c r="AQ259" s="154"/>
      <c r="AR259" s="154"/>
      <c r="AS259" s="154"/>
      <c r="AT259" s="154"/>
      <c r="AU259" s="154"/>
      <c r="AV259" s="154"/>
      <c r="AW259" s="154"/>
      <c r="AX259" s="154"/>
      <c r="AY259" s="154"/>
      <c r="AZ259" s="154"/>
      <c r="BA259" s="154"/>
      <c r="BB259" s="154"/>
      <c r="BC259" s="154"/>
      <c r="BD259" s="154"/>
      <c r="BE259" s="154"/>
      <c r="BF259" s="154"/>
      <c r="BG259" s="154"/>
      <c r="BH259" s="154"/>
      <c r="BI259" s="154"/>
      <c r="BJ259" s="154"/>
      <c r="BK259" s="154"/>
      <c r="BL259" s="154"/>
      <c r="BM259" s="154"/>
      <c r="BN259" s="154"/>
      <c r="BO259" s="154"/>
      <c r="BP259" s="154"/>
      <c r="BQ259" s="154"/>
      <c r="BR259" s="154"/>
      <c r="BS259" s="154"/>
      <c r="BT259" s="154"/>
      <c r="BU259" s="154"/>
      <c r="BV259" s="154"/>
      <c r="BW259" s="154"/>
      <c r="BX259" s="154"/>
      <c r="BY259" s="154"/>
      <c r="BZ259" s="154"/>
      <c r="CA259" s="154"/>
      <c r="CB259" s="154"/>
      <c r="CC259" s="154"/>
      <c r="CD259" s="154"/>
      <c r="CE259" s="154"/>
      <c r="CF259" s="154"/>
      <c r="CG259" s="154"/>
      <c r="CH259" s="154"/>
      <c r="CI259" s="154"/>
      <c r="CJ259" s="154"/>
      <c r="CK259" s="154"/>
      <c r="CL259" s="154"/>
    </row>
    <row r="260" spans="5:90" hidden="1" x14ac:dyDescent="0.15">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c r="AA260" s="154"/>
      <c r="AB260" s="154"/>
      <c r="AC260" s="154"/>
      <c r="AD260" s="154"/>
      <c r="AE260" s="154"/>
      <c r="AF260" s="154"/>
      <c r="AG260" s="154"/>
      <c r="AH260" s="154"/>
      <c r="AI260" s="154"/>
      <c r="AJ260" s="154"/>
      <c r="AK260" s="154"/>
      <c r="AL260" s="154"/>
      <c r="AM260" s="154"/>
      <c r="AN260" s="154"/>
      <c r="AO260" s="154"/>
      <c r="AP260" s="154"/>
      <c r="AQ260" s="154"/>
      <c r="AR260" s="154"/>
      <c r="AS260" s="154"/>
      <c r="AT260" s="154"/>
      <c r="AU260" s="154"/>
      <c r="AV260" s="154"/>
      <c r="AW260" s="154"/>
      <c r="AX260" s="154"/>
      <c r="AY260" s="154"/>
      <c r="AZ260" s="154"/>
      <c r="BA260" s="154"/>
      <c r="BB260" s="154"/>
      <c r="BC260" s="154"/>
      <c r="BD260" s="154"/>
      <c r="BE260" s="154"/>
      <c r="BF260" s="154"/>
      <c r="BG260" s="154"/>
      <c r="BH260" s="154"/>
      <c r="BI260" s="154"/>
      <c r="BJ260" s="154"/>
      <c r="BK260" s="154"/>
      <c r="BL260" s="154"/>
      <c r="BM260" s="154"/>
      <c r="BN260" s="154"/>
      <c r="BO260" s="154"/>
      <c r="BP260" s="154"/>
      <c r="BQ260" s="154"/>
      <c r="BR260" s="154"/>
      <c r="BS260" s="154"/>
      <c r="BT260" s="154"/>
      <c r="BU260" s="154"/>
      <c r="BV260" s="154"/>
      <c r="BW260" s="154"/>
      <c r="BX260" s="154"/>
      <c r="BY260" s="154"/>
      <c r="BZ260" s="154"/>
      <c r="CA260" s="154"/>
      <c r="CB260" s="154"/>
      <c r="CC260" s="154"/>
      <c r="CD260" s="154"/>
      <c r="CE260" s="154"/>
      <c r="CF260" s="154"/>
      <c r="CG260" s="154"/>
      <c r="CH260" s="154"/>
      <c r="CI260" s="154"/>
      <c r="CJ260" s="154"/>
      <c r="CK260" s="154"/>
      <c r="CL260" s="154"/>
    </row>
    <row r="261" spans="5:90" hidden="1" x14ac:dyDescent="0.15">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c r="AA261" s="154"/>
      <c r="AB261" s="154"/>
      <c r="AC261" s="154"/>
      <c r="AD261" s="154"/>
      <c r="AE261" s="154"/>
      <c r="AF261" s="154"/>
      <c r="AG261" s="154"/>
      <c r="AH261" s="154"/>
      <c r="AI261" s="154"/>
      <c r="AJ261" s="154"/>
      <c r="AK261" s="154"/>
      <c r="AL261" s="154"/>
      <c r="AM261" s="154"/>
      <c r="AN261" s="154"/>
      <c r="AO261" s="154"/>
      <c r="AP261" s="154"/>
      <c r="AQ261" s="154"/>
      <c r="AR261" s="154"/>
      <c r="AS261" s="154"/>
      <c r="AT261" s="154"/>
      <c r="AU261" s="154"/>
      <c r="AV261" s="154"/>
      <c r="AW261" s="154"/>
      <c r="AX261" s="154"/>
      <c r="AY261" s="154"/>
      <c r="AZ261" s="154"/>
      <c r="BA261" s="154"/>
      <c r="BB261" s="154"/>
      <c r="BC261" s="154"/>
      <c r="BD261" s="154"/>
      <c r="BE261" s="154"/>
      <c r="BF261" s="154"/>
      <c r="BG261" s="154"/>
      <c r="BH261" s="154"/>
      <c r="BI261" s="154"/>
      <c r="BJ261" s="154"/>
      <c r="BK261" s="154"/>
      <c r="BL261" s="154"/>
      <c r="BM261" s="154"/>
      <c r="BN261" s="154"/>
      <c r="BO261" s="154"/>
      <c r="BP261" s="154"/>
      <c r="BQ261" s="154"/>
      <c r="BR261" s="154"/>
      <c r="BS261" s="154"/>
      <c r="BT261" s="154"/>
      <c r="BU261" s="154"/>
      <c r="BV261" s="154"/>
      <c r="BW261" s="154"/>
      <c r="BX261" s="154"/>
      <c r="BY261" s="154"/>
      <c r="BZ261" s="154"/>
      <c r="CA261" s="154"/>
      <c r="CB261" s="154"/>
      <c r="CC261" s="154"/>
      <c r="CD261" s="154"/>
      <c r="CE261" s="154"/>
      <c r="CF261" s="154"/>
      <c r="CG261" s="154"/>
      <c r="CH261" s="154"/>
      <c r="CI261" s="154"/>
      <c r="CJ261" s="154"/>
      <c r="CK261" s="154"/>
      <c r="CL261" s="154"/>
    </row>
    <row r="262" spans="5:90" hidden="1" x14ac:dyDescent="0.15">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c r="AA262" s="154"/>
      <c r="AB262" s="154"/>
      <c r="AC262" s="154"/>
      <c r="AD262" s="154"/>
      <c r="AE262" s="154"/>
      <c r="AF262" s="154"/>
      <c r="AG262" s="154"/>
      <c r="AH262" s="154"/>
      <c r="AI262" s="154"/>
      <c r="AJ262" s="154"/>
      <c r="AK262" s="154"/>
      <c r="AL262" s="154"/>
      <c r="AM262" s="154"/>
      <c r="AN262" s="154"/>
      <c r="AO262" s="154"/>
      <c r="AP262" s="154"/>
      <c r="AQ262" s="154"/>
      <c r="AR262" s="154"/>
      <c r="AS262" s="154"/>
      <c r="AT262" s="154"/>
      <c r="AU262" s="154"/>
      <c r="AV262" s="154"/>
      <c r="AW262" s="154"/>
      <c r="AX262" s="154"/>
      <c r="AY262" s="154"/>
      <c r="AZ262" s="154"/>
      <c r="BA262" s="154"/>
      <c r="BB262" s="154"/>
      <c r="BC262" s="154"/>
      <c r="BD262" s="154"/>
      <c r="BE262" s="154"/>
      <c r="BF262" s="154"/>
      <c r="BG262" s="154"/>
      <c r="BH262" s="154"/>
      <c r="BI262" s="154"/>
      <c r="BJ262" s="154"/>
      <c r="BK262" s="154"/>
      <c r="BL262" s="154"/>
      <c r="BM262" s="154"/>
      <c r="BN262" s="154"/>
      <c r="BO262" s="154"/>
      <c r="BP262" s="154"/>
      <c r="BQ262" s="154"/>
      <c r="BR262" s="154"/>
      <c r="BS262" s="154"/>
      <c r="BT262" s="154"/>
      <c r="BU262" s="154"/>
      <c r="BV262" s="154"/>
      <c r="BW262" s="154"/>
      <c r="BX262" s="154"/>
      <c r="BY262" s="154"/>
      <c r="BZ262" s="154"/>
      <c r="CA262" s="154"/>
      <c r="CB262" s="154"/>
      <c r="CC262" s="154"/>
      <c r="CD262" s="154"/>
      <c r="CE262" s="154"/>
      <c r="CF262" s="154"/>
      <c r="CG262" s="154"/>
      <c r="CH262" s="154"/>
      <c r="CI262" s="154"/>
      <c r="CJ262" s="154"/>
      <c r="CK262" s="154"/>
      <c r="CL262" s="154"/>
    </row>
    <row r="263" spans="5:90" hidden="1" x14ac:dyDescent="0.15">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154"/>
      <c r="AF263" s="154"/>
      <c r="AG263" s="154"/>
      <c r="AH263" s="154"/>
      <c r="AI263" s="154"/>
      <c r="AJ263" s="154"/>
      <c r="AK263" s="154"/>
      <c r="AL263" s="154"/>
      <c r="AM263" s="154"/>
      <c r="AN263" s="154"/>
      <c r="AO263" s="154"/>
      <c r="AP263" s="154"/>
      <c r="AQ263" s="154"/>
      <c r="AR263" s="154"/>
      <c r="AS263" s="154"/>
      <c r="AT263" s="154"/>
      <c r="AU263" s="154"/>
      <c r="AV263" s="154"/>
      <c r="AW263" s="154"/>
      <c r="AX263" s="154"/>
      <c r="AY263" s="154"/>
      <c r="AZ263" s="154"/>
      <c r="BA263" s="154"/>
      <c r="BB263" s="154"/>
      <c r="BC263" s="154"/>
      <c r="BD263" s="154"/>
      <c r="BE263" s="154"/>
      <c r="BF263" s="154"/>
      <c r="BG263" s="154"/>
      <c r="BH263" s="154"/>
      <c r="BI263" s="154"/>
      <c r="BJ263" s="154"/>
      <c r="BK263" s="154"/>
      <c r="BL263" s="154"/>
      <c r="BM263" s="154"/>
      <c r="BN263" s="154"/>
      <c r="BO263" s="154"/>
      <c r="BP263" s="154"/>
      <c r="BQ263" s="154"/>
      <c r="BR263" s="154"/>
      <c r="BS263" s="154"/>
      <c r="BT263" s="154"/>
      <c r="BU263" s="154"/>
      <c r="BV263" s="154"/>
      <c r="BW263" s="154"/>
      <c r="BX263" s="154"/>
      <c r="BY263" s="154"/>
      <c r="BZ263" s="154"/>
      <c r="CA263" s="154"/>
      <c r="CB263" s="154"/>
      <c r="CC263" s="154"/>
      <c r="CD263" s="154"/>
      <c r="CE263" s="154"/>
      <c r="CF263" s="154"/>
      <c r="CG263" s="154"/>
      <c r="CH263" s="154"/>
      <c r="CI263" s="154"/>
      <c r="CJ263" s="154"/>
      <c r="CK263" s="154"/>
      <c r="CL263" s="154"/>
    </row>
    <row r="264" spans="5:90" hidden="1" x14ac:dyDescent="0.15">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c r="AA264" s="154"/>
      <c r="AB264" s="154"/>
      <c r="AC264" s="154"/>
      <c r="AD264" s="154"/>
      <c r="AE264" s="154"/>
      <c r="AF264" s="154"/>
      <c r="AG264" s="154"/>
      <c r="AH264" s="154"/>
      <c r="AI264" s="154"/>
      <c r="AJ264" s="154"/>
      <c r="AK264" s="154"/>
      <c r="AL264" s="154"/>
      <c r="AM264" s="154"/>
      <c r="AN264" s="154"/>
      <c r="AO264" s="154"/>
      <c r="AP264" s="154"/>
      <c r="AQ264" s="154"/>
      <c r="AR264" s="154"/>
      <c r="AS264" s="154"/>
      <c r="AT264" s="154"/>
      <c r="AU264" s="154"/>
      <c r="AV264" s="154"/>
      <c r="AW264" s="154"/>
      <c r="AX264" s="154"/>
      <c r="AY264" s="154"/>
      <c r="AZ264" s="154"/>
      <c r="BA264" s="154"/>
      <c r="BB264" s="154"/>
      <c r="BC264" s="154"/>
      <c r="BD264" s="154"/>
      <c r="BE264" s="154"/>
      <c r="BF264" s="154"/>
      <c r="BG264" s="154"/>
      <c r="BH264" s="154"/>
      <c r="BI264" s="154"/>
      <c r="BJ264" s="154"/>
      <c r="BK264" s="154"/>
      <c r="BL264" s="154"/>
      <c r="BM264" s="154"/>
      <c r="BN264" s="154"/>
      <c r="BO264" s="154"/>
      <c r="BP264" s="154"/>
      <c r="BQ264" s="154"/>
      <c r="BR264" s="154"/>
      <c r="BS264" s="154"/>
      <c r="BT264" s="154"/>
      <c r="BU264" s="154"/>
      <c r="BV264" s="154"/>
      <c r="BW264" s="154"/>
      <c r="BX264" s="154"/>
      <c r="BY264" s="154"/>
      <c r="BZ264" s="154"/>
      <c r="CA264" s="154"/>
      <c r="CB264" s="154"/>
      <c r="CC264" s="154"/>
      <c r="CD264" s="154"/>
      <c r="CE264" s="154"/>
      <c r="CF264" s="154"/>
      <c r="CG264" s="154"/>
      <c r="CH264" s="154"/>
      <c r="CI264" s="154"/>
      <c r="CJ264" s="154"/>
      <c r="CK264" s="154"/>
      <c r="CL264" s="154"/>
    </row>
    <row r="265" spans="5:90" hidden="1" x14ac:dyDescent="0.15">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c r="AA265" s="154"/>
      <c r="AB265" s="154"/>
      <c r="AC265" s="154"/>
      <c r="AD265" s="154"/>
      <c r="AE265" s="154"/>
      <c r="AF265" s="154"/>
      <c r="AG265" s="154"/>
      <c r="AH265" s="154"/>
      <c r="AI265" s="154"/>
      <c r="AJ265" s="154"/>
      <c r="AK265" s="154"/>
      <c r="AL265" s="154"/>
      <c r="AM265" s="154"/>
      <c r="AN265" s="154"/>
      <c r="AO265" s="154"/>
      <c r="AP265" s="154"/>
      <c r="AQ265" s="154"/>
      <c r="AR265" s="154"/>
      <c r="AS265" s="154"/>
      <c r="AT265" s="154"/>
      <c r="AU265" s="154"/>
      <c r="AV265" s="154"/>
      <c r="AW265" s="154"/>
      <c r="AX265" s="154"/>
      <c r="AY265" s="154"/>
      <c r="AZ265" s="154"/>
      <c r="BA265" s="154"/>
      <c r="BB265" s="154"/>
      <c r="BC265" s="154"/>
      <c r="BD265" s="154"/>
      <c r="BE265" s="154"/>
      <c r="BF265" s="154"/>
      <c r="BG265" s="154"/>
      <c r="BH265" s="154"/>
      <c r="BI265" s="154"/>
      <c r="BJ265" s="154"/>
      <c r="BK265" s="154"/>
      <c r="BL265" s="154"/>
      <c r="BM265" s="154"/>
      <c r="BN265" s="154"/>
      <c r="BO265" s="154"/>
      <c r="BP265" s="154"/>
      <c r="BQ265" s="154"/>
      <c r="BR265" s="154"/>
      <c r="BS265" s="154"/>
      <c r="BT265" s="154"/>
      <c r="BU265" s="154"/>
      <c r="BV265" s="154"/>
      <c r="BW265" s="154"/>
      <c r="BX265" s="154"/>
      <c r="BY265" s="154"/>
      <c r="BZ265" s="154"/>
      <c r="CA265" s="154"/>
      <c r="CB265" s="154"/>
      <c r="CC265" s="154"/>
      <c r="CD265" s="154"/>
      <c r="CE265" s="154"/>
      <c r="CF265" s="154"/>
      <c r="CG265" s="154"/>
      <c r="CH265" s="154"/>
      <c r="CI265" s="154"/>
      <c r="CJ265" s="154"/>
      <c r="CK265" s="154"/>
      <c r="CL265" s="154"/>
    </row>
    <row r="266" spans="5:90" hidden="1" x14ac:dyDescent="0.15">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c r="AA266" s="154"/>
      <c r="AB266" s="154"/>
      <c r="AC266" s="154"/>
      <c r="AD266" s="154"/>
      <c r="AE266" s="154"/>
      <c r="AF266" s="154"/>
      <c r="AG266" s="154"/>
      <c r="AH266" s="154"/>
      <c r="AI266" s="154"/>
      <c r="AJ266" s="154"/>
      <c r="AK266" s="154"/>
      <c r="AL266" s="154"/>
      <c r="AM266" s="154"/>
      <c r="AN266" s="154"/>
      <c r="AO266" s="154"/>
      <c r="AP266" s="154"/>
      <c r="AQ266" s="154"/>
      <c r="AR266" s="154"/>
      <c r="AS266" s="154"/>
      <c r="AT266" s="154"/>
      <c r="AU266" s="154"/>
      <c r="AV266" s="154"/>
      <c r="AW266" s="154"/>
      <c r="AX266" s="154"/>
      <c r="AY266" s="154"/>
      <c r="AZ266" s="154"/>
      <c r="BA266" s="154"/>
      <c r="BB266" s="154"/>
      <c r="BC266" s="154"/>
      <c r="BD266" s="154"/>
      <c r="BE266" s="154"/>
      <c r="BF266" s="154"/>
      <c r="BG266" s="154"/>
      <c r="BH266" s="154"/>
      <c r="BI266" s="154"/>
      <c r="BJ266" s="154"/>
      <c r="BK266" s="154"/>
      <c r="BL266" s="154"/>
      <c r="BM266" s="154"/>
      <c r="BN266" s="154"/>
      <c r="BO266" s="154"/>
      <c r="BP266" s="154"/>
      <c r="BQ266" s="154"/>
      <c r="BR266" s="154"/>
      <c r="BS266" s="154"/>
      <c r="BT266" s="154"/>
      <c r="BU266" s="154"/>
      <c r="BV266" s="154"/>
      <c r="BW266" s="154"/>
      <c r="BX266" s="154"/>
      <c r="BY266" s="154"/>
      <c r="BZ266" s="154"/>
      <c r="CA266" s="154"/>
      <c r="CB266" s="154"/>
      <c r="CC266" s="154"/>
      <c r="CD266" s="154"/>
      <c r="CE266" s="154"/>
      <c r="CF266" s="154"/>
      <c r="CG266" s="154"/>
      <c r="CH266" s="154"/>
      <c r="CI266" s="154"/>
      <c r="CJ266" s="154"/>
      <c r="CK266" s="154"/>
      <c r="CL266" s="154"/>
    </row>
    <row r="267" spans="5:90" hidden="1" x14ac:dyDescent="0.15">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c r="AA267" s="154"/>
      <c r="AB267" s="154"/>
      <c r="AC267" s="154"/>
      <c r="AD267" s="154"/>
      <c r="AE267" s="154"/>
      <c r="AF267" s="154"/>
      <c r="AG267" s="154"/>
      <c r="AH267" s="154"/>
      <c r="AI267" s="154"/>
      <c r="AJ267" s="154"/>
      <c r="AK267" s="154"/>
      <c r="AL267" s="154"/>
      <c r="AM267" s="154"/>
      <c r="AN267" s="154"/>
      <c r="AO267" s="154"/>
      <c r="AP267" s="154"/>
      <c r="AQ267" s="154"/>
      <c r="AR267" s="154"/>
      <c r="AS267" s="154"/>
      <c r="AT267" s="154"/>
      <c r="AU267" s="154"/>
      <c r="AV267" s="154"/>
      <c r="AW267" s="154"/>
      <c r="AX267" s="154"/>
      <c r="AY267" s="154"/>
      <c r="AZ267" s="154"/>
      <c r="BA267" s="154"/>
      <c r="BB267" s="154"/>
      <c r="BC267" s="154"/>
      <c r="BD267" s="154"/>
      <c r="BE267" s="154"/>
      <c r="BF267" s="154"/>
      <c r="BG267" s="154"/>
      <c r="BH267" s="154"/>
      <c r="BI267" s="154"/>
      <c r="BJ267" s="154"/>
      <c r="BK267" s="154"/>
      <c r="BL267" s="154"/>
      <c r="BM267" s="154"/>
      <c r="BN267" s="154"/>
      <c r="BO267" s="154"/>
      <c r="BP267" s="154"/>
      <c r="BQ267" s="154"/>
      <c r="BR267" s="154"/>
      <c r="BS267" s="154"/>
      <c r="BT267" s="154"/>
      <c r="BU267" s="154"/>
      <c r="BV267" s="154"/>
      <c r="BW267" s="154"/>
      <c r="BX267" s="154"/>
      <c r="BY267" s="154"/>
      <c r="BZ267" s="154"/>
      <c r="CA267" s="154"/>
      <c r="CB267" s="154"/>
      <c r="CC267" s="154"/>
      <c r="CD267" s="154"/>
      <c r="CE267" s="154"/>
      <c r="CF267" s="154"/>
      <c r="CG267" s="154"/>
      <c r="CH267" s="154"/>
      <c r="CI267" s="154"/>
      <c r="CJ267" s="154"/>
      <c r="CK267" s="154"/>
      <c r="CL267" s="154"/>
    </row>
    <row r="268" spans="5:90" hidden="1" x14ac:dyDescent="0.15">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c r="AA268" s="154"/>
      <c r="AB268" s="154"/>
      <c r="AC268" s="154"/>
      <c r="AD268" s="154"/>
      <c r="AE268" s="154"/>
      <c r="AF268" s="154"/>
      <c r="AG268" s="154"/>
      <c r="AH268" s="154"/>
      <c r="AI268" s="154"/>
      <c r="AJ268" s="154"/>
      <c r="AK268" s="154"/>
      <c r="AL268" s="154"/>
      <c r="AM268" s="154"/>
      <c r="AN268" s="154"/>
      <c r="AO268" s="154"/>
      <c r="AP268" s="154"/>
      <c r="AQ268" s="154"/>
      <c r="AR268" s="154"/>
      <c r="AS268" s="154"/>
      <c r="AT268" s="154"/>
      <c r="AU268" s="154"/>
      <c r="AV268" s="154"/>
      <c r="AW268" s="154"/>
      <c r="AX268" s="154"/>
      <c r="AY268" s="154"/>
      <c r="AZ268" s="154"/>
      <c r="BA268" s="154"/>
      <c r="BB268" s="154"/>
      <c r="BC268" s="154"/>
      <c r="BD268" s="154"/>
      <c r="BE268" s="154"/>
      <c r="BF268" s="154"/>
      <c r="BG268" s="154"/>
      <c r="BH268" s="154"/>
      <c r="BI268" s="154"/>
      <c r="BJ268" s="154"/>
      <c r="BK268" s="154"/>
      <c r="BL268" s="154"/>
      <c r="BM268" s="154"/>
      <c r="BN268" s="154"/>
      <c r="BO268" s="154"/>
      <c r="BP268" s="154"/>
      <c r="BQ268" s="154"/>
      <c r="BR268" s="154"/>
      <c r="BS268" s="154"/>
      <c r="BT268" s="154"/>
      <c r="BU268" s="154"/>
      <c r="BV268" s="154"/>
      <c r="BW268" s="154"/>
      <c r="BX268" s="154"/>
      <c r="BY268" s="154"/>
      <c r="BZ268" s="154"/>
      <c r="CA268" s="154"/>
      <c r="CB268" s="154"/>
      <c r="CC268" s="154"/>
      <c r="CD268" s="154"/>
      <c r="CE268" s="154"/>
      <c r="CF268" s="154"/>
      <c r="CG268" s="154"/>
      <c r="CH268" s="154"/>
      <c r="CI268" s="154"/>
      <c r="CJ268" s="154"/>
      <c r="CK268" s="154"/>
      <c r="CL268" s="154"/>
    </row>
    <row r="269" spans="5:90" hidden="1" x14ac:dyDescent="0.15">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c r="AA269" s="154"/>
      <c r="AB269" s="154"/>
      <c r="AC269" s="154"/>
      <c r="AD269" s="154"/>
      <c r="AE269" s="154"/>
      <c r="AF269" s="154"/>
      <c r="AG269" s="154"/>
      <c r="AH269" s="154"/>
      <c r="AI269" s="154"/>
      <c r="AJ269" s="154"/>
      <c r="AK269" s="154"/>
      <c r="AL269" s="154"/>
      <c r="AM269" s="154"/>
      <c r="AN269" s="154"/>
      <c r="AO269" s="154"/>
      <c r="AP269" s="154"/>
      <c r="AQ269" s="154"/>
      <c r="AR269" s="154"/>
      <c r="AS269" s="154"/>
      <c r="AT269" s="154"/>
      <c r="AU269" s="154"/>
      <c r="AV269" s="154"/>
      <c r="AW269" s="154"/>
      <c r="AX269" s="154"/>
      <c r="AY269" s="154"/>
      <c r="AZ269" s="154"/>
      <c r="BA269" s="154"/>
      <c r="BB269" s="154"/>
      <c r="BC269" s="154"/>
      <c r="BD269" s="154"/>
      <c r="BE269" s="154"/>
      <c r="BF269" s="154"/>
      <c r="BG269" s="154"/>
      <c r="BH269" s="154"/>
      <c r="BI269" s="154"/>
      <c r="BJ269" s="154"/>
      <c r="BK269" s="154"/>
      <c r="BL269" s="154"/>
      <c r="BM269" s="154"/>
      <c r="BN269" s="154"/>
      <c r="BO269" s="154"/>
      <c r="BP269" s="154"/>
      <c r="BQ269" s="154"/>
      <c r="BR269" s="154"/>
      <c r="BS269" s="154"/>
      <c r="BT269" s="154"/>
      <c r="BU269" s="154"/>
      <c r="BV269" s="154"/>
      <c r="BW269" s="154"/>
      <c r="BX269" s="154"/>
      <c r="BY269" s="154"/>
      <c r="BZ269" s="154"/>
      <c r="CA269" s="154"/>
      <c r="CB269" s="154"/>
      <c r="CC269" s="154"/>
      <c r="CD269" s="154"/>
      <c r="CE269" s="154"/>
      <c r="CF269" s="154"/>
      <c r="CG269" s="154"/>
      <c r="CH269" s="154"/>
      <c r="CI269" s="154"/>
      <c r="CJ269" s="154"/>
      <c r="CK269" s="154"/>
      <c r="CL269" s="154"/>
    </row>
    <row r="270" spans="5:90" hidden="1" x14ac:dyDescent="0.15">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c r="AA270" s="154"/>
      <c r="AB270" s="154"/>
      <c r="AC270" s="154"/>
      <c r="AD270" s="154"/>
      <c r="AE270" s="154"/>
      <c r="AF270" s="154"/>
      <c r="AG270" s="154"/>
      <c r="AH270" s="154"/>
      <c r="AI270" s="154"/>
      <c r="AJ270" s="154"/>
      <c r="AK270" s="154"/>
      <c r="AL270" s="154"/>
      <c r="AM270" s="154"/>
      <c r="AN270" s="154"/>
      <c r="AO270" s="154"/>
      <c r="AP270" s="154"/>
      <c r="AQ270" s="154"/>
      <c r="AR270" s="154"/>
      <c r="AS270" s="154"/>
      <c r="AT270" s="154"/>
      <c r="AU270" s="154"/>
      <c r="AV270" s="154"/>
      <c r="AW270" s="154"/>
      <c r="AX270" s="154"/>
      <c r="AY270" s="154"/>
      <c r="AZ270" s="154"/>
      <c r="BA270" s="154"/>
      <c r="BB270" s="154"/>
      <c r="BC270" s="154"/>
      <c r="BD270" s="154"/>
      <c r="BE270" s="154"/>
      <c r="BF270" s="154"/>
      <c r="BG270" s="154"/>
      <c r="BH270" s="154"/>
      <c r="BI270" s="154"/>
      <c r="BJ270" s="154"/>
      <c r="BK270" s="154"/>
      <c r="BL270" s="154"/>
      <c r="BM270" s="154"/>
      <c r="BN270" s="154"/>
      <c r="BO270" s="154"/>
      <c r="BP270" s="154"/>
      <c r="BQ270" s="154"/>
      <c r="BR270" s="154"/>
      <c r="BS270" s="154"/>
      <c r="BT270" s="154"/>
      <c r="BU270" s="154"/>
      <c r="BV270" s="154"/>
      <c r="BW270" s="154"/>
      <c r="BX270" s="154"/>
      <c r="BY270" s="154"/>
      <c r="BZ270" s="154"/>
      <c r="CA270" s="154"/>
      <c r="CB270" s="154"/>
      <c r="CC270" s="154"/>
      <c r="CD270" s="154"/>
      <c r="CE270" s="154"/>
      <c r="CF270" s="154"/>
      <c r="CG270" s="154"/>
      <c r="CH270" s="154"/>
      <c r="CI270" s="154"/>
      <c r="CJ270" s="154"/>
      <c r="CK270" s="154"/>
      <c r="CL270" s="154"/>
    </row>
    <row r="271" spans="5:90" hidden="1" x14ac:dyDescent="0.15">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c r="AA271" s="154"/>
      <c r="AB271" s="154"/>
      <c r="AC271" s="154"/>
      <c r="AD271" s="154"/>
      <c r="AE271" s="154"/>
      <c r="AF271" s="154"/>
      <c r="AG271" s="154"/>
      <c r="AH271" s="154"/>
      <c r="AI271" s="154"/>
      <c r="AJ271" s="154"/>
      <c r="AK271" s="154"/>
      <c r="AL271" s="154"/>
      <c r="AM271" s="154"/>
      <c r="AN271" s="154"/>
      <c r="AO271" s="154"/>
      <c r="AP271" s="154"/>
      <c r="AQ271" s="154"/>
      <c r="AR271" s="154"/>
      <c r="AS271" s="154"/>
      <c r="AT271" s="154"/>
      <c r="AU271" s="154"/>
      <c r="AV271" s="154"/>
      <c r="AW271" s="154"/>
      <c r="AX271" s="154"/>
      <c r="AY271" s="154"/>
      <c r="AZ271" s="154"/>
      <c r="BA271" s="154"/>
      <c r="BB271" s="154"/>
      <c r="BC271" s="154"/>
      <c r="BD271" s="154"/>
      <c r="BE271" s="154"/>
      <c r="BF271" s="154"/>
      <c r="BG271" s="154"/>
      <c r="BH271" s="154"/>
      <c r="BI271" s="154"/>
      <c r="BJ271" s="154"/>
      <c r="BK271" s="154"/>
      <c r="BL271" s="154"/>
      <c r="BM271" s="154"/>
      <c r="BN271" s="154"/>
      <c r="BO271" s="154"/>
      <c r="BP271" s="154"/>
      <c r="BQ271" s="154"/>
      <c r="BR271" s="154"/>
      <c r="BS271" s="154"/>
      <c r="BT271" s="154"/>
      <c r="BU271" s="154"/>
      <c r="BV271" s="154"/>
      <c r="BW271" s="154"/>
      <c r="BX271" s="154"/>
      <c r="BY271" s="154"/>
      <c r="BZ271" s="154"/>
      <c r="CA271" s="154"/>
      <c r="CB271" s="154"/>
      <c r="CC271" s="154"/>
      <c r="CD271" s="154"/>
      <c r="CE271" s="154"/>
      <c r="CF271" s="154"/>
      <c r="CG271" s="154"/>
      <c r="CH271" s="154"/>
      <c r="CI271" s="154"/>
      <c r="CJ271" s="154"/>
      <c r="CK271" s="154"/>
      <c r="CL271" s="154"/>
    </row>
    <row r="272" spans="5:90" hidden="1" x14ac:dyDescent="0.15">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c r="AA272" s="154"/>
      <c r="AB272" s="154"/>
      <c r="AC272" s="154"/>
      <c r="AD272" s="154"/>
      <c r="AE272" s="154"/>
      <c r="AF272" s="154"/>
      <c r="AG272" s="154"/>
      <c r="AH272" s="154"/>
      <c r="AI272" s="154"/>
      <c r="AJ272" s="154"/>
      <c r="AK272" s="154"/>
      <c r="AL272" s="154"/>
      <c r="AM272" s="154"/>
      <c r="AN272" s="154"/>
      <c r="AO272" s="154"/>
      <c r="AP272" s="154"/>
      <c r="AQ272" s="154"/>
      <c r="AR272" s="154"/>
      <c r="AS272" s="154"/>
      <c r="AT272" s="154"/>
      <c r="AU272" s="154"/>
      <c r="AV272" s="154"/>
      <c r="AW272" s="154"/>
      <c r="AX272" s="154"/>
      <c r="AY272" s="154"/>
      <c r="AZ272" s="154"/>
      <c r="BA272" s="154"/>
      <c r="BB272" s="154"/>
      <c r="BC272" s="154"/>
      <c r="BD272" s="154"/>
      <c r="BE272" s="154"/>
      <c r="BF272" s="154"/>
      <c r="BG272" s="154"/>
      <c r="BH272" s="154"/>
      <c r="BI272" s="154"/>
      <c r="BJ272" s="154"/>
      <c r="BK272" s="154"/>
      <c r="BL272" s="154"/>
      <c r="BM272" s="154"/>
      <c r="BN272" s="154"/>
      <c r="BO272" s="154"/>
      <c r="BP272" s="154"/>
      <c r="BQ272" s="154"/>
      <c r="BR272" s="154"/>
      <c r="BS272" s="154"/>
      <c r="BT272" s="154"/>
      <c r="BU272" s="154"/>
      <c r="BV272" s="154"/>
      <c r="BW272" s="154"/>
      <c r="BX272" s="154"/>
      <c r="BY272" s="154"/>
      <c r="BZ272" s="154"/>
      <c r="CA272" s="154"/>
      <c r="CB272" s="154"/>
      <c r="CC272" s="154"/>
      <c r="CD272" s="154"/>
      <c r="CE272" s="154"/>
      <c r="CF272" s="154"/>
      <c r="CG272" s="154"/>
      <c r="CH272" s="154"/>
      <c r="CI272" s="154"/>
      <c r="CJ272" s="154"/>
      <c r="CK272" s="154"/>
      <c r="CL272" s="154"/>
    </row>
    <row r="273" spans="5:90" hidden="1" x14ac:dyDescent="0.15">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c r="AA273" s="154"/>
      <c r="AB273" s="154"/>
      <c r="AC273" s="154"/>
      <c r="AD273" s="154"/>
      <c r="AE273" s="154"/>
      <c r="AF273" s="154"/>
      <c r="AG273" s="154"/>
      <c r="AH273" s="154"/>
      <c r="AI273" s="154"/>
      <c r="AJ273" s="154"/>
      <c r="AK273" s="154"/>
      <c r="AL273" s="154"/>
      <c r="AM273" s="154"/>
      <c r="AN273" s="154"/>
      <c r="AO273" s="154"/>
      <c r="AP273" s="154"/>
      <c r="AQ273" s="154"/>
      <c r="AR273" s="154"/>
      <c r="AS273" s="154"/>
      <c r="AT273" s="154"/>
      <c r="AU273" s="154"/>
      <c r="AV273" s="154"/>
      <c r="AW273" s="154"/>
      <c r="AX273" s="154"/>
      <c r="AY273" s="154"/>
      <c r="AZ273" s="154"/>
      <c r="BA273" s="154"/>
      <c r="BB273" s="154"/>
      <c r="BC273" s="154"/>
      <c r="BD273" s="154"/>
      <c r="BE273" s="154"/>
      <c r="BF273" s="154"/>
      <c r="BG273" s="154"/>
      <c r="BH273" s="154"/>
      <c r="BI273" s="154"/>
      <c r="BJ273" s="154"/>
      <c r="BK273" s="154"/>
      <c r="BL273" s="154"/>
      <c r="BM273" s="154"/>
      <c r="BN273" s="154"/>
      <c r="BO273" s="154"/>
      <c r="BP273" s="154"/>
      <c r="BQ273" s="154"/>
      <c r="BR273" s="154"/>
      <c r="BS273" s="154"/>
      <c r="BT273" s="154"/>
      <c r="BU273" s="154"/>
      <c r="BV273" s="154"/>
      <c r="BW273" s="154"/>
      <c r="BX273" s="154"/>
      <c r="BY273" s="154"/>
      <c r="BZ273" s="154"/>
      <c r="CA273" s="154"/>
      <c r="CB273" s="154"/>
      <c r="CC273" s="154"/>
      <c r="CD273" s="154"/>
      <c r="CE273" s="154"/>
      <c r="CF273" s="154"/>
      <c r="CG273" s="154"/>
      <c r="CH273" s="154"/>
      <c r="CI273" s="154"/>
      <c r="CJ273" s="154"/>
      <c r="CK273" s="154"/>
      <c r="CL273" s="154"/>
    </row>
    <row r="274" spans="5:90" hidden="1" x14ac:dyDescent="0.15">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c r="AA274" s="154"/>
      <c r="AB274" s="154"/>
      <c r="AC274" s="154"/>
      <c r="AD274" s="154"/>
      <c r="AE274" s="154"/>
      <c r="AF274" s="154"/>
      <c r="AG274" s="154"/>
      <c r="AH274" s="154"/>
      <c r="AI274" s="154"/>
      <c r="AJ274" s="154"/>
      <c r="AK274" s="154"/>
      <c r="AL274" s="154"/>
      <c r="AM274" s="154"/>
      <c r="AN274" s="154"/>
      <c r="AO274" s="154"/>
      <c r="AP274" s="154"/>
      <c r="AQ274" s="154"/>
      <c r="AR274" s="154"/>
      <c r="AS274" s="154"/>
      <c r="AT274" s="154"/>
      <c r="AU274" s="154"/>
      <c r="AV274" s="154"/>
      <c r="AW274" s="154"/>
      <c r="AX274" s="154"/>
      <c r="AY274" s="154"/>
      <c r="AZ274" s="154"/>
      <c r="BA274" s="154"/>
      <c r="BB274" s="154"/>
      <c r="BC274" s="154"/>
      <c r="BD274" s="154"/>
      <c r="BE274" s="154"/>
      <c r="BF274" s="154"/>
      <c r="BG274" s="154"/>
      <c r="BH274" s="154"/>
      <c r="BI274" s="154"/>
      <c r="BJ274" s="154"/>
      <c r="BK274" s="154"/>
      <c r="BL274" s="154"/>
      <c r="BM274" s="154"/>
      <c r="BN274" s="154"/>
      <c r="BO274" s="154"/>
      <c r="BP274" s="154"/>
      <c r="BQ274" s="154"/>
      <c r="BR274" s="154"/>
      <c r="BS274" s="154"/>
      <c r="BT274" s="154"/>
      <c r="BU274" s="154"/>
      <c r="BV274" s="154"/>
      <c r="BW274" s="154"/>
      <c r="BX274" s="154"/>
      <c r="BY274" s="154"/>
      <c r="BZ274" s="154"/>
      <c r="CA274" s="154"/>
      <c r="CB274" s="154"/>
      <c r="CC274" s="154"/>
      <c r="CD274" s="154"/>
      <c r="CE274" s="154"/>
      <c r="CF274" s="154"/>
      <c r="CG274" s="154"/>
      <c r="CH274" s="154"/>
      <c r="CI274" s="154"/>
      <c r="CJ274" s="154"/>
      <c r="CK274" s="154"/>
      <c r="CL274" s="154"/>
    </row>
    <row r="275" spans="5:90" hidden="1" x14ac:dyDescent="0.15">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c r="AA275" s="154"/>
      <c r="AB275" s="154"/>
      <c r="AC275" s="154"/>
      <c r="AD275" s="154"/>
      <c r="AE275" s="154"/>
      <c r="AF275" s="154"/>
      <c r="AG275" s="154"/>
      <c r="AH275" s="154"/>
      <c r="AI275" s="154"/>
      <c r="AJ275" s="154"/>
      <c r="AK275" s="154"/>
      <c r="AL275" s="154"/>
      <c r="AM275" s="154"/>
      <c r="AN275" s="154"/>
      <c r="AO275" s="154"/>
      <c r="AP275" s="154"/>
      <c r="AQ275" s="154"/>
      <c r="AR275" s="154"/>
      <c r="AS275" s="154"/>
      <c r="AT275" s="154"/>
      <c r="AU275" s="154"/>
      <c r="AV275" s="154"/>
      <c r="AW275" s="154"/>
      <c r="AX275" s="154"/>
      <c r="AY275" s="154"/>
      <c r="AZ275" s="154"/>
      <c r="BA275" s="154"/>
      <c r="BB275" s="154"/>
      <c r="BC275" s="154"/>
      <c r="BD275" s="154"/>
      <c r="BE275" s="154"/>
      <c r="BF275" s="154"/>
      <c r="BG275" s="154"/>
      <c r="BH275" s="154"/>
      <c r="BI275" s="154"/>
      <c r="BJ275" s="154"/>
      <c r="BK275" s="154"/>
      <c r="BL275" s="154"/>
      <c r="BM275" s="154"/>
      <c r="BN275" s="154"/>
      <c r="BO275" s="154"/>
      <c r="BP275" s="154"/>
      <c r="BQ275" s="154"/>
      <c r="BR275" s="154"/>
      <c r="BS275" s="154"/>
      <c r="BT275" s="154"/>
      <c r="BU275" s="154"/>
      <c r="BV275" s="154"/>
      <c r="BW275" s="154"/>
      <c r="BX275" s="154"/>
      <c r="BY275" s="154"/>
      <c r="BZ275" s="154"/>
      <c r="CA275" s="154"/>
      <c r="CB275" s="154"/>
      <c r="CC275" s="154"/>
      <c r="CD275" s="154"/>
      <c r="CE275" s="154"/>
      <c r="CF275" s="154"/>
      <c r="CG275" s="154"/>
      <c r="CH275" s="154"/>
      <c r="CI275" s="154"/>
      <c r="CJ275" s="154"/>
      <c r="CK275" s="154"/>
      <c r="CL275" s="154"/>
    </row>
    <row r="276" spans="5:90" hidden="1" x14ac:dyDescent="0.15">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c r="AA276" s="154"/>
      <c r="AB276" s="154"/>
      <c r="AC276" s="154"/>
      <c r="AD276" s="154"/>
      <c r="AE276" s="154"/>
      <c r="AF276" s="154"/>
      <c r="AG276" s="154"/>
      <c r="AH276" s="154"/>
      <c r="AI276" s="154"/>
      <c r="AJ276" s="154"/>
      <c r="AK276" s="154"/>
      <c r="AL276" s="154"/>
      <c r="AM276" s="154"/>
      <c r="AN276" s="154"/>
      <c r="AO276" s="154"/>
      <c r="AP276" s="154"/>
      <c r="AQ276" s="154"/>
      <c r="AR276" s="154"/>
      <c r="AS276" s="154"/>
      <c r="AT276" s="154"/>
      <c r="AU276" s="154"/>
      <c r="AV276" s="154"/>
      <c r="AW276" s="154"/>
      <c r="AX276" s="154"/>
      <c r="AY276" s="154"/>
      <c r="AZ276" s="154"/>
      <c r="BA276" s="154"/>
      <c r="BB276" s="154"/>
      <c r="BC276" s="154"/>
      <c r="BD276" s="154"/>
      <c r="BE276" s="154"/>
      <c r="BF276" s="154"/>
      <c r="BG276" s="154"/>
      <c r="BH276" s="154"/>
      <c r="BI276" s="154"/>
      <c r="BJ276" s="154"/>
      <c r="BK276" s="154"/>
      <c r="BL276" s="154"/>
      <c r="BM276" s="154"/>
      <c r="BN276" s="154"/>
      <c r="BO276" s="154"/>
      <c r="BP276" s="154"/>
      <c r="BQ276" s="154"/>
      <c r="BR276" s="154"/>
      <c r="BS276" s="154"/>
      <c r="BT276" s="154"/>
      <c r="BU276" s="154"/>
      <c r="BV276" s="154"/>
      <c r="BW276" s="154"/>
      <c r="BX276" s="154"/>
      <c r="BY276" s="154"/>
      <c r="BZ276" s="154"/>
      <c r="CA276" s="154"/>
      <c r="CB276" s="154"/>
      <c r="CC276" s="154"/>
      <c r="CD276" s="154"/>
      <c r="CE276" s="154"/>
      <c r="CF276" s="154"/>
      <c r="CG276" s="154"/>
      <c r="CH276" s="154"/>
      <c r="CI276" s="154"/>
      <c r="CJ276" s="154"/>
      <c r="CK276" s="154"/>
      <c r="CL276" s="154"/>
    </row>
    <row r="277" spans="5:90" hidden="1" x14ac:dyDescent="0.15">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c r="AA277" s="154"/>
      <c r="AB277" s="154"/>
      <c r="AC277" s="154"/>
      <c r="AD277" s="154"/>
      <c r="AE277" s="154"/>
      <c r="AF277" s="154"/>
      <c r="AG277" s="154"/>
      <c r="AH277" s="154"/>
      <c r="AI277" s="154"/>
      <c r="AJ277" s="154"/>
      <c r="AK277" s="154"/>
      <c r="AL277" s="154"/>
      <c r="AM277" s="154"/>
      <c r="AN277" s="154"/>
      <c r="AO277" s="154"/>
      <c r="AP277" s="154"/>
      <c r="AQ277" s="154"/>
      <c r="AR277" s="154"/>
      <c r="AS277" s="154"/>
      <c r="AT277" s="154"/>
      <c r="AU277" s="154"/>
      <c r="AV277" s="154"/>
      <c r="AW277" s="154"/>
      <c r="AX277" s="154"/>
      <c r="AY277" s="154"/>
      <c r="AZ277" s="154"/>
      <c r="BA277" s="154"/>
      <c r="BB277" s="154"/>
      <c r="BC277" s="154"/>
      <c r="BD277" s="154"/>
      <c r="BE277" s="154"/>
      <c r="BF277" s="154"/>
      <c r="BG277" s="154"/>
      <c r="BH277" s="154"/>
      <c r="BI277" s="154"/>
      <c r="BJ277" s="154"/>
      <c r="BK277" s="154"/>
      <c r="BL277" s="154"/>
      <c r="BM277" s="154"/>
      <c r="BN277" s="154"/>
      <c r="BO277" s="154"/>
      <c r="BP277" s="154"/>
      <c r="BQ277" s="154"/>
      <c r="BR277" s="154"/>
      <c r="BS277" s="154"/>
      <c r="BT277" s="154"/>
      <c r="BU277" s="154"/>
      <c r="BV277" s="154"/>
      <c r="BW277" s="154"/>
      <c r="BX277" s="154"/>
      <c r="BY277" s="154"/>
      <c r="BZ277" s="154"/>
      <c r="CA277" s="154"/>
      <c r="CB277" s="154"/>
      <c r="CC277" s="154"/>
      <c r="CD277" s="154"/>
      <c r="CE277" s="154"/>
      <c r="CF277" s="154"/>
      <c r="CG277" s="154"/>
      <c r="CH277" s="154"/>
      <c r="CI277" s="154"/>
      <c r="CJ277" s="154"/>
      <c r="CK277" s="154"/>
      <c r="CL277" s="154"/>
    </row>
    <row r="278" spans="5:90" hidden="1" x14ac:dyDescent="0.15">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c r="AA278" s="154"/>
      <c r="AB278" s="154"/>
      <c r="AC278" s="154"/>
      <c r="AD278" s="154"/>
      <c r="AE278" s="154"/>
      <c r="AF278" s="154"/>
      <c r="AG278" s="154"/>
      <c r="AH278" s="154"/>
      <c r="AI278" s="154"/>
      <c r="AJ278" s="154"/>
      <c r="AK278" s="154"/>
      <c r="AL278" s="154"/>
      <c r="AM278" s="154"/>
      <c r="AN278" s="154"/>
      <c r="AO278" s="154"/>
      <c r="AP278" s="154"/>
      <c r="AQ278" s="154"/>
      <c r="AR278" s="154"/>
      <c r="AS278" s="154"/>
      <c r="AT278" s="154"/>
      <c r="AU278" s="154"/>
      <c r="AV278" s="154"/>
      <c r="AW278" s="154"/>
      <c r="AX278" s="154"/>
      <c r="AY278" s="154"/>
      <c r="AZ278" s="154"/>
      <c r="BA278" s="154"/>
      <c r="BB278" s="154"/>
      <c r="BC278" s="154"/>
      <c r="BD278" s="154"/>
      <c r="BE278" s="154"/>
      <c r="BF278" s="154"/>
      <c r="BG278" s="154"/>
      <c r="BH278" s="154"/>
      <c r="BI278" s="154"/>
      <c r="BJ278" s="154"/>
      <c r="BK278" s="154"/>
      <c r="BL278" s="154"/>
      <c r="BM278" s="154"/>
      <c r="BN278" s="154"/>
      <c r="BO278" s="154"/>
      <c r="BP278" s="154"/>
      <c r="BQ278" s="154"/>
      <c r="BR278" s="154"/>
      <c r="BS278" s="154"/>
      <c r="BT278" s="154"/>
      <c r="BU278" s="154"/>
      <c r="BV278" s="154"/>
      <c r="BW278" s="154"/>
      <c r="BX278" s="154"/>
      <c r="BY278" s="154"/>
      <c r="BZ278" s="154"/>
      <c r="CA278" s="154"/>
      <c r="CB278" s="154"/>
      <c r="CC278" s="154"/>
      <c r="CD278" s="154"/>
      <c r="CE278" s="154"/>
      <c r="CF278" s="154"/>
      <c r="CG278" s="154"/>
      <c r="CH278" s="154"/>
      <c r="CI278" s="154"/>
      <c r="CJ278" s="154"/>
      <c r="CK278" s="154"/>
      <c r="CL278" s="154"/>
    </row>
    <row r="279" spans="5:90" hidden="1" x14ac:dyDescent="0.15">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c r="AA279" s="154"/>
      <c r="AB279" s="154"/>
      <c r="AC279" s="154"/>
      <c r="AD279" s="154"/>
      <c r="AE279" s="154"/>
      <c r="AF279" s="154"/>
      <c r="AG279" s="154"/>
      <c r="AH279" s="154"/>
      <c r="AI279" s="154"/>
      <c r="AJ279" s="154"/>
      <c r="AK279" s="154"/>
      <c r="AL279" s="154"/>
      <c r="AM279" s="154"/>
      <c r="AN279" s="154"/>
      <c r="AO279" s="154"/>
      <c r="AP279" s="154"/>
      <c r="AQ279" s="154"/>
      <c r="AR279" s="154"/>
      <c r="AS279" s="154"/>
      <c r="AT279" s="154"/>
      <c r="AU279" s="154"/>
      <c r="AV279" s="154"/>
      <c r="AW279" s="154"/>
      <c r="AX279" s="154"/>
      <c r="AY279" s="154"/>
      <c r="AZ279" s="154"/>
      <c r="BA279" s="154"/>
      <c r="BB279" s="154"/>
      <c r="BC279" s="154"/>
      <c r="BD279" s="154"/>
      <c r="BE279" s="154"/>
      <c r="BF279" s="154"/>
      <c r="BG279" s="154"/>
      <c r="BH279" s="154"/>
      <c r="BI279" s="154"/>
      <c r="BJ279" s="154"/>
      <c r="BK279" s="154"/>
      <c r="BL279" s="154"/>
      <c r="BM279" s="154"/>
      <c r="BN279" s="154"/>
      <c r="BO279" s="154"/>
      <c r="BP279" s="154"/>
      <c r="BQ279" s="154"/>
      <c r="BR279" s="154"/>
      <c r="BS279" s="154"/>
      <c r="BT279" s="154"/>
      <c r="BU279" s="154"/>
      <c r="BV279" s="154"/>
      <c r="BW279" s="154"/>
      <c r="BX279" s="154"/>
      <c r="BY279" s="154"/>
      <c r="BZ279" s="154"/>
      <c r="CA279" s="154"/>
      <c r="CB279" s="154"/>
      <c r="CC279" s="154"/>
      <c r="CD279" s="154"/>
      <c r="CE279" s="154"/>
      <c r="CF279" s="154"/>
      <c r="CG279" s="154"/>
      <c r="CH279" s="154"/>
      <c r="CI279" s="154"/>
      <c r="CJ279" s="154"/>
      <c r="CK279" s="154"/>
      <c r="CL279" s="154"/>
    </row>
    <row r="280" spans="5:90" hidden="1" x14ac:dyDescent="0.15">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c r="AA280" s="154"/>
      <c r="AB280" s="154"/>
      <c r="AC280" s="154"/>
      <c r="AD280" s="154"/>
      <c r="AE280" s="154"/>
      <c r="AF280" s="154"/>
      <c r="AG280" s="154"/>
      <c r="AH280" s="154"/>
      <c r="AI280" s="154"/>
      <c r="AJ280" s="154"/>
      <c r="AK280" s="154"/>
      <c r="AL280" s="154"/>
      <c r="AM280" s="154"/>
      <c r="AN280" s="154"/>
      <c r="AO280" s="154"/>
      <c r="AP280" s="154"/>
      <c r="AQ280" s="154"/>
      <c r="AR280" s="154"/>
      <c r="AS280" s="154"/>
      <c r="AT280" s="154"/>
      <c r="AU280" s="154"/>
      <c r="AV280" s="154"/>
      <c r="AW280" s="154"/>
      <c r="AX280" s="154"/>
      <c r="AY280" s="154"/>
      <c r="AZ280" s="154"/>
      <c r="BA280" s="154"/>
      <c r="BB280" s="154"/>
      <c r="BC280" s="154"/>
      <c r="BD280" s="154"/>
      <c r="BE280" s="154"/>
      <c r="BF280" s="154"/>
      <c r="BG280" s="154"/>
      <c r="BH280" s="154"/>
      <c r="BI280" s="154"/>
      <c r="BJ280" s="154"/>
      <c r="BK280" s="154"/>
      <c r="BL280" s="154"/>
      <c r="BM280" s="154"/>
      <c r="BN280" s="154"/>
      <c r="BO280" s="154"/>
      <c r="BP280" s="154"/>
      <c r="BQ280" s="154"/>
      <c r="BR280" s="154"/>
      <c r="BS280" s="154"/>
      <c r="BT280" s="154"/>
      <c r="BU280" s="154"/>
      <c r="BV280" s="154"/>
      <c r="BW280" s="154"/>
      <c r="BX280" s="154"/>
      <c r="BY280" s="154"/>
      <c r="BZ280" s="154"/>
      <c r="CA280" s="154"/>
      <c r="CB280" s="154"/>
      <c r="CC280" s="154"/>
      <c r="CD280" s="154"/>
      <c r="CE280" s="154"/>
      <c r="CF280" s="154"/>
      <c r="CG280" s="154"/>
      <c r="CH280" s="154"/>
      <c r="CI280" s="154"/>
      <c r="CJ280" s="154"/>
      <c r="CK280" s="154"/>
      <c r="CL280" s="154"/>
    </row>
    <row r="281" spans="5:90" hidden="1" x14ac:dyDescent="0.15">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c r="AA281" s="154"/>
      <c r="AB281" s="154"/>
      <c r="AC281" s="154"/>
      <c r="AD281" s="154"/>
      <c r="AE281" s="154"/>
      <c r="AF281" s="154"/>
      <c r="AG281" s="154"/>
      <c r="AH281" s="154"/>
      <c r="AI281" s="154"/>
      <c r="AJ281" s="154"/>
      <c r="AK281" s="154"/>
      <c r="AL281" s="154"/>
      <c r="AM281" s="154"/>
      <c r="AN281" s="154"/>
      <c r="AO281" s="154"/>
      <c r="AP281" s="154"/>
      <c r="AQ281" s="154"/>
      <c r="AR281" s="154"/>
      <c r="AS281" s="154"/>
      <c r="AT281" s="154"/>
      <c r="AU281" s="154"/>
      <c r="AV281" s="154"/>
      <c r="AW281" s="154"/>
      <c r="AX281" s="154"/>
      <c r="AY281" s="154"/>
      <c r="AZ281" s="154"/>
      <c r="BA281" s="154"/>
      <c r="BB281" s="154"/>
      <c r="BC281" s="154"/>
      <c r="BD281" s="154"/>
      <c r="BE281" s="154"/>
      <c r="BF281" s="154"/>
      <c r="BG281" s="154"/>
      <c r="BH281" s="154"/>
      <c r="BI281" s="154"/>
      <c r="BJ281" s="154"/>
      <c r="BK281" s="154"/>
      <c r="BL281" s="154"/>
      <c r="BM281" s="154"/>
      <c r="BN281" s="154"/>
      <c r="BO281" s="154"/>
      <c r="BP281" s="154"/>
      <c r="BQ281" s="154"/>
      <c r="BR281" s="154"/>
      <c r="BS281" s="154"/>
      <c r="BT281" s="154"/>
      <c r="BU281" s="154"/>
      <c r="BV281" s="154"/>
      <c r="BW281" s="154"/>
      <c r="BX281" s="154"/>
      <c r="BY281" s="154"/>
      <c r="BZ281" s="154"/>
      <c r="CA281" s="154"/>
      <c r="CB281" s="154"/>
      <c r="CC281" s="154"/>
      <c r="CD281" s="154"/>
      <c r="CE281" s="154"/>
      <c r="CF281" s="154"/>
      <c r="CG281" s="154"/>
      <c r="CH281" s="154"/>
      <c r="CI281" s="154"/>
      <c r="CJ281" s="154"/>
      <c r="CK281" s="154"/>
      <c r="CL281" s="154"/>
    </row>
    <row r="282" spans="5:90" hidden="1" x14ac:dyDescent="0.15">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c r="AA282" s="154"/>
      <c r="AB282" s="154"/>
      <c r="AC282" s="154"/>
      <c r="AD282" s="154"/>
      <c r="AE282" s="154"/>
      <c r="AF282" s="154"/>
      <c r="AG282" s="154"/>
      <c r="AH282" s="154"/>
      <c r="AI282" s="154"/>
      <c r="AJ282" s="154"/>
      <c r="AK282" s="154"/>
      <c r="AL282" s="154"/>
      <c r="AM282" s="154"/>
      <c r="AN282" s="154"/>
      <c r="AO282" s="154"/>
      <c r="AP282" s="154"/>
      <c r="AQ282" s="154"/>
      <c r="AR282" s="154"/>
      <c r="AS282" s="154"/>
      <c r="AT282" s="154"/>
      <c r="AU282" s="154"/>
      <c r="AV282" s="154"/>
      <c r="AW282" s="154"/>
      <c r="AX282" s="154"/>
      <c r="AY282" s="154"/>
      <c r="AZ282" s="154"/>
      <c r="BA282" s="154"/>
      <c r="BB282" s="154"/>
      <c r="BC282" s="154"/>
      <c r="BD282" s="154"/>
      <c r="BE282" s="154"/>
      <c r="BF282" s="154"/>
      <c r="BG282" s="154"/>
      <c r="BH282" s="154"/>
      <c r="BI282" s="154"/>
      <c r="BJ282" s="154"/>
      <c r="BK282" s="154"/>
      <c r="BL282" s="154"/>
      <c r="BM282" s="154"/>
      <c r="BN282" s="154"/>
      <c r="BO282" s="154"/>
      <c r="BP282" s="154"/>
      <c r="BQ282" s="154"/>
      <c r="BR282" s="154"/>
      <c r="BS282" s="154"/>
      <c r="BT282" s="154"/>
      <c r="BU282" s="154"/>
      <c r="BV282" s="154"/>
      <c r="BW282" s="154"/>
      <c r="BX282" s="154"/>
      <c r="BY282" s="154"/>
      <c r="BZ282" s="154"/>
      <c r="CA282" s="154"/>
      <c r="CB282" s="154"/>
      <c r="CC282" s="154"/>
      <c r="CD282" s="154"/>
      <c r="CE282" s="154"/>
      <c r="CF282" s="154"/>
      <c r="CG282" s="154"/>
      <c r="CH282" s="154"/>
      <c r="CI282" s="154"/>
      <c r="CJ282" s="154"/>
      <c r="CK282" s="154"/>
      <c r="CL282" s="154"/>
    </row>
    <row r="283" spans="5:90" hidden="1" x14ac:dyDescent="0.15">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c r="AA283" s="154"/>
      <c r="AB283" s="154"/>
      <c r="AC283" s="154"/>
      <c r="AD283" s="154"/>
      <c r="AE283" s="154"/>
      <c r="AF283" s="154"/>
      <c r="AG283" s="154"/>
      <c r="AH283" s="154"/>
      <c r="AI283" s="154"/>
      <c r="AJ283" s="154"/>
      <c r="AK283" s="154"/>
      <c r="AL283" s="154"/>
      <c r="AM283" s="154"/>
      <c r="AN283" s="154"/>
      <c r="AO283" s="154"/>
      <c r="AP283" s="154"/>
      <c r="AQ283" s="154"/>
      <c r="AR283" s="154"/>
      <c r="AS283" s="154"/>
      <c r="AT283" s="154"/>
      <c r="AU283" s="154"/>
      <c r="AV283" s="154"/>
      <c r="AW283" s="154"/>
      <c r="AX283" s="154"/>
      <c r="AY283" s="154"/>
      <c r="AZ283" s="154"/>
      <c r="BA283" s="154"/>
      <c r="BB283" s="154"/>
      <c r="BC283" s="154"/>
      <c r="BD283" s="154"/>
      <c r="BE283" s="154"/>
      <c r="BF283" s="154"/>
      <c r="BG283" s="154"/>
      <c r="BH283" s="154"/>
      <c r="BI283" s="154"/>
      <c r="BJ283" s="154"/>
      <c r="BK283" s="154"/>
      <c r="BL283" s="154"/>
      <c r="BM283" s="154"/>
      <c r="BN283" s="154"/>
      <c r="BO283" s="154"/>
      <c r="BP283" s="154"/>
      <c r="BQ283" s="154"/>
      <c r="BR283" s="154"/>
      <c r="BS283" s="154"/>
      <c r="BT283" s="154"/>
      <c r="BU283" s="154"/>
      <c r="BV283" s="154"/>
      <c r="BW283" s="154"/>
      <c r="BX283" s="154"/>
      <c r="BY283" s="154"/>
      <c r="BZ283" s="154"/>
      <c r="CA283" s="154"/>
      <c r="CB283" s="154"/>
      <c r="CC283" s="154"/>
      <c r="CD283" s="154"/>
      <c r="CE283" s="154"/>
      <c r="CF283" s="154"/>
      <c r="CG283" s="154"/>
      <c r="CH283" s="154"/>
      <c r="CI283" s="154"/>
      <c r="CJ283" s="154"/>
      <c r="CK283" s="154"/>
      <c r="CL283" s="154"/>
    </row>
    <row r="284" spans="5:90" hidden="1" x14ac:dyDescent="0.15">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D284" s="154"/>
      <c r="AE284" s="154"/>
      <c r="AF284" s="154"/>
      <c r="AG284" s="154"/>
      <c r="AH284" s="154"/>
      <c r="AI284" s="154"/>
      <c r="AJ284" s="154"/>
      <c r="AK284" s="154"/>
      <c r="AL284" s="154"/>
      <c r="AM284" s="154"/>
      <c r="AN284" s="154"/>
      <c r="AO284" s="154"/>
      <c r="AP284" s="154"/>
      <c r="AQ284" s="154"/>
      <c r="AR284" s="154"/>
      <c r="AS284" s="154"/>
      <c r="AT284" s="154"/>
      <c r="AU284" s="154"/>
      <c r="AV284" s="154"/>
      <c r="AW284" s="154"/>
      <c r="AX284" s="154"/>
      <c r="AY284" s="154"/>
      <c r="AZ284" s="154"/>
      <c r="BA284" s="154"/>
      <c r="BB284" s="154"/>
      <c r="BC284" s="154"/>
      <c r="BD284" s="154"/>
      <c r="BE284" s="154"/>
      <c r="BF284" s="154"/>
      <c r="BG284" s="154"/>
      <c r="BH284" s="154"/>
      <c r="BI284" s="154"/>
      <c r="BJ284" s="154"/>
      <c r="BK284" s="154"/>
      <c r="BL284" s="154"/>
      <c r="BM284" s="154"/>
      <c r="BN284" s="154"/>
      <c r="BO284" s="154"/>
      <c r="BP284" s="154"/>
      <c r="BQ284" s="154"/>
      <c r="BR284" s="154"/>
      <c r="BS284" s="154"/>
      <c r="BT284" s="154"/>
      <c r="BU284" s="154"/>
      <c r="BV284" s="154"/>
      <c r="BW284" s="154"/>
      <c r="BX284" s="154"/>
      <c r="BY284" s="154"/>
      <c r="BZ284" s="154"/>
      <c r="CA284" s="154"/>
      <c r="CB284" s="154"/>
      <c r="CC284" s="154"/>
      <c r="CD284" s="154"/>
      <c r="CE284" s="154"/>
      <c r="CF284" s="154"/>
      <c r="CG284" s="154"/>
      <c r="CH284" s="154"/>
      <c r="CI284" s="154"/>
      <c r="CJ284" s="154"/>
      <c r="CK284" s="154"/>
      <c r="CL284" s="154"/>
    </row>
    <row r="285" spans="5:90" hidden="1" x14ac:dyDescent="0.15">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c r="AA285" s="154"/>
      <c r="AB285" s="154"/>
      <c r="AC285" s="154"/>
      <c r="AD285" s="154"/>
      <c r="AE285" s="154"/>
      <c r="AF285" s="154"/>
      <c r="AG285" s="154"/>
      <c r="AH285" s="154"/>
      <c r="AI285" s="154"/>
      <c r="AJ285" s="154"/>
      <c r="AK285" s="154"/>
      <c r="AL285" s="154"/>
      <c r="AM285" s="154"/>
      <c r="AN285" s="154"/>
      <c r="AO285" s="154"/>
      <c r="AP285" s="154"/>
      <c r="AQ285" s="154"/>
      <c r="AR285" s="154"/>
      <c r="AS285" s="154"/>
      <c r="AT285" s="154"/>
      <c r="AU285" s="154"/>
      <c r="AV285" s="154"/>
      <c r="AW285" s="154"/>
      <c r="AX285" s="154"/>
      <c r="AY285" s="154"/>
      <c r="AZ285" s="154"/>
      <c r="BA285" s="154"/>
      <c r="BB285" s="154"/>
      <c r="BC285" s="154"/>
      <c r="BD285" s="154"/>
      <c r="BE285" s="154"/>
      <c r="BF285" s="154"/>
      <c r="BG285" s="154"/>
      <c r="BH285" s="154"/>
      <c r="BI285" s="154"/>
      <c r="BJ285" s="154"/>
      <c r="BK285" s="154"/>
      <c r="BL285" s="154"/>
      <c r="BM285" s="154"/>
      <c r="BN285" s="154"/>
      <c r="BO285" s="154"/>
      <c r="BP285" s="154"/>
      <c r="BQ285" s="154"/>
      <c r="BR285" s="154"/>
      <c r="BS285" s="154"/>
      <c r="BT285" s="154"/>
      <c r="BU285" s="154"/>
      <c r="BV285" s="154"/>
      <c r="BW285" s="154"/>
      <c r="BX285" s="154"/>
      <c r="BY285" s="154"/>
      <c r="BZ285" s="154"/>
      <c r="CA285" s="154"/>
      <c r="CB285" s="154"/>
      <c r="CC285" s="154"/>
      <c r="CD285" s="154"/>
      <c r="CE285" s="154"/>
      <c r="CF285" s="154"/>
      <c r="CG285" s="154"/>
      <c r="CH285" s="154"/>
      <c r="CI285" s="154"/>
      <c r="CJ285" s="154"/>
      <c r="CK285" s="154"/>
      <c r="CL285" s="154"/>
    </row>
    <row r="286" spans="5:90" hidden="1" x14ac:dyDescent="0.15">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c r="AA286" s="154"/>
      <c r="AB286" s="154"/>
      <c r="AC286" s="154"/>
      <c r="AD286" s="154"/>
      <c r="AE286" s="154"/>
      <c r="AF286" s="154"/>
      <c r="AG286" s="154"/>
      <c r="AH286" s="154"/>
      <c r="AI286" s="154"/>
      <c r="AJ286" s="154"/>
      <c r="AK286" s="154"/>
      <c r="AL286" s="154"/>
      <c r="AM286" s="154"/>
      <c r="AN286" s="154"/>
      <c r="AO286" s="154"/>
      <c r="AP286" s="154"/>
      <c r="AQ286" s="154"/>
      <c r="AR286" s="154"/>
      <c r="AS286" s="154"/>
      <c r="AT286" s="154"/>
      <c r="AU286" s="154"/>
      <c r="AV286" s="154"/>
      <c r="AW286" s="154"/>
      <c r="AX286" s="154"/>
      <c r="AY286" s="154"/>
      <c r="AZ286" s="154"/>
      <c r="BA286" s="154"/>
      <c r="BB286" s="154"/>
      <c r="BC286" s="154"/>
      <c r="BD286" s="154"/>
      <c r="BE286" s="154"/>
      <c r="BF286" s="154"/>
      <c r="BG286" s="154"/>
      <c r="BH286" s="154"/>
      <c r="BI286" s="154"/>
      <c r="BJ286" s="154"/>
      <c r="BK286" s="154"/>
      <c r="BL286" s="154"/>
      <c r="BM286" s="154"/>
      <c r="BN286" s="154"/>
      <c r="BO286" s="154"/>
      <c r="BP286" s="154"/>
      <c r="BQ286" s="154"/>
      <c r="BR286" s="154"/>
      <c r="BS286" s="154"/>
      <c r="BT286" s="154"/>
      <c r="BU286" s="154"/>
      <c r="BV286" s="154"/>
      <c r="BW286" s="154"/>
      <c r="BX286" s="154"/>
      <c r="BY286" s="154"/>
      <c r="BZ286" s="154"/>
      <c r="CA286" s="154"/>
      <c r="CB286" s="154"/>
      <c r="CC286" s="154"/>
      <c r="CD286" s="154"/>
      <c r="CE286" s="154"/>
      <c r="CF286" s="154"/>
      <c r="CG286" s="154"/>
      <c r="CH286" s="154"/>
      <c r="CI286" s="154"/>
      <c r="CJ286" s="154"/>
      <c r="CK286" s="154"/>
      <c r="CL286" s="154"/>
    </row>
    <row r="287" spans="5:90" hidden="1" x14ac:dyDescent="0.15">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c r="AA287" s="154"/>
      <c r="AB287" s="154"/>
      <c r="AC287" s="154"/>
      <c r="AD287" s="154"/>
      <c r="AE287" s="154"/>
      <c r="AF287" s="154"/>
      <c r="AG287" s="154"/>
      <c r="AH287" s="154"/>
      <c r="AI287" s="154"/>
      <c r="AJ287" s="154"/>
      <c r="AK287" s="154"/>
      <c r="AL287" s="154"/>
      <c r="AM287" s="154"/>
      <c r="AN287" s="154"/>
      <c r="AO287" s="154"/>
      <c r="AP287" s="154"/>
      <c r="AQ287" s="154"/>
      <c r="AR287" s="154"/>
      <c r="AS287" s="154"/>
      <c r="AT287" s="154"/>
      <c r="AU287" s="154"/>
      <c r="AV287" s="154"/>
      <c r="AW287" s="154"/>
      <c r="AX287" s="154"/>
      <c r="AY287" s="154"/>
      <c r="AZ287" s="154"/>
      <c r="BA287" s="154"/>
      <c r="BB287" s="154"/>
      <c r="BC287" s="154"/>
      <c r="BD287" s="154"/>
      <c r="BE287" s="154"/>
      <c r="BF287" s="154"/>
      <c r="BG287" s="154"/>
      <c r="BH287" s="154"/>
      <c r="BI287" s="154"/>
      <c r="BJ287" s="154"/>
      <c r="BK287" s="154"/>
      <c r="BL287" s="154"/>
      <c r="BM287" s="154"/>
      <c r="BN287" s="154"/>
      <c r="BO287" s="154"/>
      <c r="BP287" s="154"/>
      <c r="BQ287" s="154"/>
      <c r="BR287" s="154"/>
      <c r="BS287" s="154"/>
      <c r="BT287" s="154"/>
      <c r="BU287" s="154"/>
      <c r="BV287" s="154"/>
      <c r="BW287" s="154"/>
      <c r="BX287" s="154"/>
      <c r="BY287" s="154"/>
      <c r="BZ287" s="154"/>
      <c r="CA287" s="154"/>
      <c r="CB287" s="154"/>
      <c r="CC287" s="154"/>
      <c r="CD287" s="154"/>
      <c r="CE287" s="154"/>
      <c r="CF287" s="154"/>
      <c r="CG287" s="154"/>
      <c r="CH287" s="154"/>
      <c r="CI287" s="154"/>
      <c r="CJ287" s="154"/>
      <c r="CK287" s="154"/>
      <c r="CL287" s="154"/>
    </row>
    <row r="288" spans="5:90" hidden="1" x14ac:dyDescent="0.15">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c r="AA288" s="154"/>
      <c r="AB288" s="154"/>
      <c r="AC288" s="154"/>
      <c r="AD288" s="154"/>
      <c r="AE288" s="154"/>
      <c r="AF288" s="154"/>
      <c r="AG288" s="154"/>
      <c r="AH288" s="154"/>
      <c r="AI288" s="154"/>
      <c r="AJ288" s="154"/>
      <c r="AK288" s="154"/>
      <c r="AL288" s="154"/>
      <c r="AM288" s="154"/>
      <c r="AN288" s="154"/>
      <c r="AO288" s="154"/>
      <c r="AP288" s="154"/>
      <c r="AQ288" s="154"/>
      <c r="AR288" s="154"/>
      <c r="AS288" s="154"/>
      <c r="AT288" s="154"/>
      <c r="AU288" s="154"/>
      <c r="AV288" s="154"/>
      <c r="AW288" s="154"/>
      <c r="AX288" s="154"/>
      <c r="AY288" s="154"/>
      <c r="AZ288" s="154"/>
      <c r="BA288" s="154"/>
      <c r="BB288" s="154"/>
      <c r="BC288" s="154"/>
      <c r="BD288" s="154"/>
      <c r="BE288" s="154"/>
      <c r="BF288" s="154"/>
      <c r="BG288" s="154"/>
      <c r="BH288" s="154"/>
      <c r="BI288" s="154"/>
      <c r="BJ288" s="154"/>
      <c r="BK288" s="154"/>
      <c r="BL288" s="154"/>
      <c r="BM288" s="154"/>
      <c r="BN288" s="154"/>
      <c r="BO288" s="154"/>
      <c r="BP288" s="154"/>
      <c r="BQ288" s="154"/>
      <c r="BR288" s="154"/>
      <c r="BS288" s="154"/>
      <c r="BT288" s="154"/>
      <c r="BU288" s="154"/>
      <c r="BV288" s="154"/>
      <c r="BW288" s="154"/>
      <c r="BX288" s="154"/>
      <c r="BY288" s="154"/>
      <c r="BZ288" s="154"/>
      <c r="CA288" s="154"/>
      <c r="CB288" s="154"/>
      <c r="CC288" s="154"/>
      <c r="CD288" s="154"/>
      <c r="CE288" s="154"/>
      <c r="CF288" s="154"/>
      <c r="CG288" s="154"/>
      <c r="CH288" s="154"/>
      <c r="CI288" s="154"/>
      <c r="CJ288" s="154"/>
      <c r="CK288" s="154"/>
      <c r="CL288" s="154"/>
    </row>
    <row r="289" spans="5:90" hidden="1" x14ac:dyDescent="0.15">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c r="AA289" s="154"/>
      <c r="AB289" s="154"/>
      <c r="AC289" s="154"/>
      <c r="AD289" s="154"/>
      <c r="AE289" s="154"/>
      <c r="AF289" s="154"/>
      <c r="AG289" s="154"/>
      <c r="AH289" s="154"/>
      <c r="AI289" s="154"/>
      <c r="AJ289" s="154"/>
      <c r="AK289" s="154"/>
      <c r="AL289" s="154"/>
      <c r="AM289" s="154"/>
      <c r="AN289" s="154"/>
      <c r="AO289" s="154"/>
      <c r="AP289" s="154"/>
      <c r="AQ289" s="154"/>
      <c r="AR289" s="154"/>
      <c r="AS289" s="154"/>
      <c r="AT289" s="154"/>
      <c r="AU289" s="154"/>
      <c r="AV289" s="154"/>
      <c r="AW289" s="154"/>
      <c r="AX289" s="154"/>
      <c r="AY289" s="154"/>
      <c r="AZ289" s="154"/>
      <c r="BA289" s="154"/>
      <c r="BB289" s="154"/>
      <c r="BC289" s="154"/>
      <c r="BD289" s="154"/>
      <c r="BE289" s="154"/>
      <c r="BF289" s="154"/>
      <c r="BG289" s="154"/>
      <c r="BH289" s="154"/>
      <c r="BI289" s="154"/>
      <c r="BJ289" s="154"/>
      <c r="BK289" s="154"/>
      <c r="BL289" s="154"/>
      <c r="BM289" s="154"/>
      <c r="BN289" s="154"/>
      <c r="BO289" s="154"/>
      <c r="BP289" s="154"/>
      <c r="BQ289" s="154"/>
      <c r="BR289" s="154"/>
      <c r="BS289" s="154"/>
      <c r="BT289" s="154"/>
      <c r="BU289" s="154"/>
      <c r="BV289" s="154"/>
      <c r="BW289" s="154"/>
      <c r="BX289" s="154"/>
      <c r="BY289" s="154"/>
      <c r="BZ289" s="154"/>
      <c r="CA289" s="154"/>
      <c r="CB289" s="154"/>
      <c r="CC289" s="154"/>
      <c r="CD289" s="154"/>
      <c r="CE289" s="154"/>
      <c r="CF289" s="154"/>
      <c r="CG289" s="154"/>
      <c r="CH289" s="154"/>
      <c r="CI289" s="154"/>
      <c r="CJ289" s="154"/>
      <c r="CK289" s="154"/>
      <c r="CL289" s="154"/>
    </row>
    <row r="290" spans="5:90" hidden="1" x14ac:dyDescent="0.15">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c r="AA290" s="154"/>
      <c r="AB290" s="154"/>
      <c r="AC290" s="154"/>
      <c r="AD290" s="154"/>
      <c r="AE290" s="154"/>
      <c r="AF290" s="154"/>
      <c r="AG290" s="154"/>
      <c r="AH290" s="154"/>
      <c r="AI290" s="154"/>
      <c r="AJ290" s="154"/>
      <c r="AK290" s="154"/>
      <c r="AL290" s="154"/>
      <c r="AM290" s="154"/>
      <c r="AN290" s="154"/>
      <c r="AO290" s="154"/>
      <c r="AP290" s="154"/>
      <c r="AQ290" s="154"/>
      <c r="AR290" s="154"/>
      <c r="AS290" s="154"/>
      <c r="AT290" s="154"/>
      <c r="AU290" s="154"/>
      <c r="AV290" s="154"/>
      <c r="AW290" s="154"/>
      <c r="AX290" s="154"/>
      <c r="AY290" s="154"/>
      <c r="AZ290" s="154"/>
      <c r="BA290" s="154"/>
      <c r="BB290" s="154"/>
      <c r="BC290" s="154"/>
      <c r="BD290" s="154"/>
      <c r="BE290" s="154"/>
      <c r="BF290" s="154"/>
      <c r="BG290" s="154"/>
      <c r="BH290" s="154"/>
      <c r="BI290" s="154"/>
      <c r="BJ290" s="154"/>
      <c r="BK290" s="154"/>
      <c r="BL290" s="154"/>
      <c r="BM290" s="154"/>
      <c r="BN290" s="154"/>
      <c r="BO290" s="154"/>
      <c r="BP290" s="154"/>
      <c r="BQ290" s="154"/>
      <c r="BR290" s="154"/>
      <c r="BS290" s="154"/>
      <c r="BT290" s="154"/>
      <c r="BU290" s="154"/>
      <c r="BV290" s="154"/>
      <c r="BW290" s="154"/>
      <c r="BX290" s="154"/>
      <c r="BY290" s="154"/>
      <c r="BZ290" s="154"/>
      <c r="CA290" s="154"/>
      <c r="CB290" s="154"/>
      <c r="CC290" s="154"/>
      <c r="CD290" s="154"/>
      <c r="CE290" s="154"/>
      <c r="CF290" s="154"/>
      <c r="CG290" s="154"/>
      <c r="CH290" s="154"/>
      <c r="CI290" s="154"/>
      <c r="CJ290" s="154"/>
      <c r="CK290" s="154"/>
      <c r="CL290" s="154"/>
    </row>
    <row r="291" spans="5:90" hidden="1" x14ac:dyDescent="0.15">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c r="AA291" s="154"/>
      <c r="AB291" s="154"/>
      <c r="AC291" s="154"/>
      <c r="AD291" s="154"/>
      <c r="AE291" s="154"/>
      <c r="AF291" s="154"/>
      <c r="AG291" s="154"/>
      <c r="AH291" s="154"/>
      <c r="AI291" s="154"/>
      <c r="AJ291" s="154"/>
      <c r="AK291" s="154"/>
      <c r="AL291" s="154"/>
      <c r="AM291" s="154"/>
      <c r="AN291" s="154"/>
      <c r="AO291" s="154"/>
      <c r="AP291" s="154"/>
      <c r="AQ291" s="154"/>
      <c r="AR291" s="154"/>
      <c r="AS291" s="154"/>
      <c r="AT291" s="154"/>
      <c r="AU291" s="154"/>
      <c r="AV291" s="154"/>
      <c r="AW291" s="154"/>
      <c r="AX291" s="154"/>
      <c r="AY291" s="154"/>
      <c r="AZ291" s="154"/>
      <c r="BA291" s="154"/>
      <c r="BB291" s="154"/>
      <c r="BC291" s="154"/>
      <c r="BD291" s="154"/>
      <c r="BE291" s="154"/>
      <c r="BF291" s="154"/>
      <c r="BG291" s="154"/>
      <c r="BH291" s="154"/>
      <c r="BI291" s="154"/>
      <c r="BJ291" s="154"/>
      <c r="BK291" s="154"/>
      <c r="BL291" s="154"/>
      <c r="BM291" s="154"/>
      <c r="BN291" s="154"/>
      <c r="BO291" s="154"/>
      <c r="BP291" s="154"/>
      <c r="BQ291" s="154"/>
      <c r="BR291" s="154"/>
      <c r="BS291" s="154"/>
      <c r="BT291" s="154"/>
      <c r="BU291" s="154"/>
      <c r="BV291" s="154"/>
      <c r="BW291" s="154"/>
      <c r="BX291" s="154"/>
      <c r="BY291" s="154"/>
      <c r="BZ291" s="154"/>
      <c r="CA291" s="154"/>
      <c r="CB291" s="154"/>
      <c r="CC291" s="154"/>
      <c r="CD291" s="154"/>
      <c r="CE291" s="154"/>
      <c r="CF291" s="154"/>
      <c r="CG291" s="154"/>
      <c r="CH291" s="154"/>
      <c r="CI291" s="154"/>
      <c r="CJ291" s="154"/>
      <c r="CK291" s="154"/>
      <c r="CL291" s="154"/>
    </row>
    <row r="292" spans="5:90" hidden="1" x14ac:dyDescent="0.15">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c r="AA292" s="154"/>
      <c r="AB292" s="154"/>
      <c r="AC292" s="154"/>
      <c r="AD292" s="154"/>
      <c r="AE292" s="154"/>
      <c r="AF292" s="154"/>
      <c r="AG292" s="154"/>
      <c r="AH292" s="154"/>
      <c r="AI292" s="154"/>
      <c r="AJ292" s="154"/>
      <c r="AK292" s="154"/>
      <c r="AL292" s="154"/>
      <c r="AM292" s="154"/>
      <c r="AN292" s="154"/>
      <c r="AO292" s="154"/>
      <c r="AP292" s="154"/>
      <c r="AQ292" s="154"/>
      <c r="AR292" s="154"/>
      <c r="AS292" s="154"/>
      <c r="AT292" s="154"/>
      <c r="AU292" s="154"/>
      <c r="AV292" s="154"/>
      <c r="AW292" s="154"/>
      <c r="AX292" s="154"/>
      <c r="AY292" s="154"/>
      <c r="AZ292" s="154"/>
      <c r="BA292" s="154"/>
      <c r="BB292" s="154"/>
      <c r="BC292" s="154"/>
      <c r="BD292" s="154"/>
      <c r="BE292" s="154"/>
      <c r="BF292" s="154"/>
      <c r="BG292" s="154"/>
      <c r="BH292" s="154"/>
      <c r="BI292" s="154"/>
      <c r="BJ292" s="154"/>
      <c r="BK292" s="154"/>
      <c r="BL292" s="154"/>
      <c r="BM292" s="154"/>
      <c r="BN292" s="154"/>
      <c r="BO292" s="154"/>
      <c r="BP292" s="154"/>
      <c r="BQ292" s="154"/>
      <c r="BR292" s="154"/>
      <c r="BS292" s="154"/>
      <c r="BT292" s="154"/>
      <c r="BU292" s="154"/>
      <c r="BV292" s="154"/>
      <c r="BW292" s="154"/>
      <c r="BX292" s="154"/>
      <c r="BY292" s="154"/>
      <c r="BZ292" s="154"/>
      <c r="CA292" s="154"/>
      <c r="CB292" s="154"/>
      <c r="CC292" s="154"/>
      <c r="CD292" s="154"/>
      <c r="CE292" s="154"/>
      <c r="CF292" s="154"/>
      <c r="CG292" s="154"/>
      <c r="CH292" s="154"/>
      <c r="CI292" s="154"/>
      <c r="CJ292" s="154"/>
      <c r="CK292" s="154"/>
      <c r="CL292" s="154"/>
    </row>
    <row r="293" spans="5:90" hidden="1" x14ac:dyDescent="0.15">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c r="AA293" s="154"/>
      <c r="AB293" s="154"/>
      <c r="AC293" s="154"/>
      <c r="AD293" s="154"/>
      <c r="AE293" s="154"/>
      <c r="AF293" s="154"/>
      <c r="AG293" s="154"/>
      <c r="AH293" s="154"/>
      <c r="AI293" s="154"/>
      <c r="AJ293" s="154"/>
      <c r="AK293" s="154"/>
      <c r="AL293" s="154"/>
      <c r="AM293" s="154"/>
      <c r="AN293" s="154"/>
      <c r="AO293" s="154"/>
      <c r="AP293" s="154"/>
      <c r="AQ293" s="154"/>
      <c r="AR293" s="154"/>
      <c r="AS293" s="154"/>
      <c r="AT293" s="154"/>
      <c r="AU293" s="154"/>
      <c r="AV293" s="154"/>
      <c r="AW293" s="154"/>
      <c r="AX293" s="154"/>
      <c r="AY293" s="154"/>
      <c r="AZ293" s="154"/>
      <c r="BA293" s="154"/>
      <c r="BB293" s="154"/>
      <c r="BC293" s="154"/>
      <c r="BD293" s="154"/>
      <c r="BE293" s="154"/>
      <c r="BF293" s="154"/>
      <c r="BG293" s="154"/>
      <c r="BH293" s="154"/>
      <c r="BI293" s="154"/>
      <c r="BJ293" s="154"/>
      <c r="BK293" s="154"/>
      <c r="BL293" s="154"/>
      <c r="BM293" s="154"/>
      <c r="BN293" s="154"/>
      <c r="BO293" s="154"/>
      <c r="BP293" s="154"/>
      <c r="BQ293" s="154"/>
      <c r="BR293" s="154"/>
      <c r="BS293" s="154"/>
      <c r="BT293" s="154"/>
      <c r="BU293" s="154"/>
      <c r="BV293" s="154"/>
      <c r="BW293" s="154"/>
      <c r="BX293" s="154"/>
      <c r="BY293" s="154"/>
      <c r="BZ293" s="154"/>
      <c r="CA293" s="154"/>
      <c r="CB293" s="154"/>
      <c r="CC293" s="154"/>
      <c r="CD293" s="154"/>
      <c r="CE293" s="154"/>
      <c r="CF293" s="154"/>
      <c r="CG293" s="154"/>
      <c r="CH293" s="154"/>
      <c r="CI293" s="154"/>
      <c r="CJ293" s="154"/>
      <c r="CK293" s="154"/>
      <c r="CL293" s="154"/>
    </row>
    <row r="294" spans="5:90" hidden="1" x14ac:dyDescent="0.15">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c r="AA294" s="154"/>
      <c r="AB294" s="154"/>
      <c r="AC294" s="154"/>
      <c r="AD294" s="154"/>
      <c r="AE294" s="154"/>
      <c r="AF294" s="154"/>
      <c r="AG294" s="154"/>
      <c r="AH294" s="154"/>
      <c r="AI294" s="154"/>
      <c r="AJ294" s="154"/>
      <c r="AK294" s="154"/>
      <c r="AL294" s="154"/>
      <c r="AM294" s="154"/>
      <c r="AN294" s="154"/>
      <c r="AO294" s="154"/>
      <c r="AP294" s="154"/>
      <c r="AQ294" s="154"/>
      <c r="AR294" s="154"/>
      <c r="AS294" s="154"/>
      <c r="AT294" s="154"/>
      <c r="AU294" s="154"/>
      <c r="AV294" s="154"/>
      <c r="AW294" s="154"/>
      <c r="AX294" s="154"/>
      <c r="AY294" s="154"/>
      <c r="AZ294" s="154"/>
      <c r="BA294" s="154"/>
      <c r="BB294" s="154"/>
      <c r="BC294" s="154"/>
      <c r="BD294" s="154"/>
      <c r="BE294" s="154"/>
      <c r="BF294" s="154"/>
      <c r="BG294" s="154"/>
      <c r="BH294" s="154"/>
      <c r="BI294" s="154"/>
      <c r="BJ294" s="154"/>
      <c r="BK294" s="154"/>
      <c r="BL294" s="154"/>
      <c r="BM294" s="154"/>
      <c r="BN294" s="154"/>
      <c r="BO294" s="154"/>
      <c r="BP294" s="154"/>
      <c r="BQ294" s="154"/>
      <c r="BR294" s="154"/>
      <c r="BS294" s="154"/>
      <c r="BT294" s="154"/>
      <c r="BU294" s="154"/>
      <c r="BV294" s="154"/>
      <c r="BW294" s="154"/>
      <c r="BX294" s="154"/>
      <c r="BY294" s="154"/>
      <c r="BZ294" s="154"/>
      <c r="CA294" s="154"/>
      <c r="CB294" s="154"/>
      <c r="CC294" s="154"/>
      <c r="CD294" s="154"/>
      <c r="CE294" s="154"/>
      <c r="CF294" s="154"/>
      <c r="CG294" s="154"/>
      <c r="CH294" s="154"/>
      <c r="CI294" s="154"/>
      <c r="CJ294" s="154"/>
      <c r="CK294" s="154"/>
      <c r="CL294" s="154"/>
    </row>
    <row r="295" spans="5:90" hidden="1" x14ac:dyDescent="0.15">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c r="AJ295" s="154"/>
      <c r="AK295" s="154"/>
      <c r="AL295" s="154"/>
      <c r="AM295" s="154"/>
      <c r="AN295" s="154"/>
      <c r="AO295" s="154"/>
      <c r="AP295" s="154"/>
      <c r="AQ295" s="154"/>
      <c r="AR295" s="154"/>
      <c r="AS295" s="154"/>
      <c r="AT295" s="154"/>
      <c r="AU295" s="154"/>
      <c r="AV295" s="154"/>
      <c r="AW295" s="154"/>
      <c r="AX295" s="154"/>
      <c r="AY295" s="154"/>
      <c r="AZ295" s="154"/>
      <c r="BA295" s="154"/>
      <c r="BB295" s="154"/>
      <c r="BC295" s="154"/>
      <c r="BD295" s="154"/>
      <c r="BE295" s="154"/>
      <c r="BF295" s="154"/>
      <c r="BG295" s="154"/>
      <c r="BH295" s="154"/>
      <c r="BI295" s="154"/>
      <c r="BJ295" s="154"/>
      <c r="BK295" s="154"/>
      <c r="BL295" s="154"/>
      <c r="BM295" s="154"/>
      <c r="BN295" s="154"/>
      <c r="BO295" s="154"/>
      <c r="BP295" s="154"/>
      <c r="BQ295" s="154"/>
      <c r="BR295" s="154"/>
      <c r="BS295" s="154"/>
      <c r="BT295" s="154"/>
      <c r="BU295" s="154"/>
      <c r="BV295" s="154"/>
      <c r="BW295" s="154"/>
      <c r="BX295" s="154"/>
      <c r="BY295" s="154"/>
      <c r="BZ295" s="154"/>
      <c r="CA295" s="154"/>
      <c r="CB295" s="154"/>
      <c r="CC295" s="154"/>
      <c r="CD295" s="154"/>
      <c r="CE295" s="154"/>
      <c r="CF295" s="154"/>
      <c r="CG295" s="154"/>
      <c r="CH295" s="154"/>
      <c r="CI295" s="154"/>
      <c r="CJ295" s="154"/>
      <c r="CK295" s="154"/>
      <c r="CL295" s="154"/>
    </row>
    <row r="296" spans="5:90" hidden="1" x14ac:dyDescent="0.15">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154"/>
      <c r="AG296" s="154"/>
      <c r="AH296" s="154"/>
      <c r="AI296" s="154"/>
      <c r="AJ296" s="154"/>
      <c r="AK296" s="154"/>
      <c r="AL296" s="154"/>
      <c r="AM296" s="154"/>
      <c r="AN296" s="154"/>
      <c r="AO296" s="154"/>
      <c r="AP296" s="154"/>
      <c r="AQ296" s="154"/>
      <c r="AR296" s="154"/>
      <c r="AS296" s="154"/>
      <c r="AT296" s="154"/>
      <c r="AU296" s="154"/>
      <c r="AV296" s="154"/>
      <c r="AW296" s="154"/>
      <c r="AX296" s="154"/>
      <c r="AY296" s="154"/>
      <c r="AZ296" s="154"/>
      <c r="BA296" s="154"/>
      <c r="BB296" s="154"/>
      <c r="BC296" s="154"/>
      <c r="BD296" s="154"/>
      <c r="BE296" s="154"/>
      <c r="BF296" s="154"/>
      <c r="BG296" s="154"/>
      <c r="BH296" s="154"/>
      <c r="BI296" s="154"/>
      <c r="BJ296" s="154"/>
      <c r="BK296" s="154"/>
      <c r="BL296" s="154"/>
      <c r="BM296" s="154"/>
      <c r="BN296" s="154"/>
      <c r="BO296" s="154"/>
      <c r="BP296" s="154"/>
      <c r="BQ296" s="154"/>
      <c r="BR296" s="154"/>
      <c r="BS296" s="154"/>
      <c r="BT296" s="154"/>
      <c r="BU296" s="154"/>
      <c r="BV296" s="154"/>
      <c r="BW296" s="154"/>
      <c r="BX296" s="154"/>
      <c r="BY296" s="154"/>
      <c r="BZ296" s="154"/>
      <c r="CA296" s="154"/>
      <c r="CB296" s="154"/>
      <c r="CC296" s="154"/>
      <c r="CD296" s="154"/>
      <c r="CE296" s="154"/>
      <c r="CF296" s="154"/>
      <c r="CG296" s="154"/>
      <c r="CH296" s="154"/>
      <c r="CI296" s="154"/>
      <c r="CJ296" s="154"/>
      <c r="CK296" s="154"/>
      <c r="CL296" s="154"/>
    </row>
    <row r="297" spans="5:90" hidden="1" x14ac:dyDescent="0.15">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c r="AA297" s="154"/>
      <c r="AB297" s="154"/>
      <c r="AC297" s="154"/>
      <c r="AD297" s="154"/>
      <c r="AE297" s="154"/>
      <c r="AF297" s="154"/>
      <c r="AG297" s="154"/>
      <c r="AH297" s="154"/>
      <c r="AI297" s="154"/>
      <c r="AJ297" s="154"/>
      <c r="AK297" s="154"/>
      <c r="AL297" s="154"/>
      <c r="AM297" s="154"/>
      <c r="AN297" s="154"/>
      <c r="AO297" s="154"/>
      <c r="AP297" s="154"/>
      <c r="AQ297" s="154"/>
      <c r="AR297" s="154"/>
      <c r="AS297" s="154"/>
      <c r="AT297" s="154"/>
      <c r="AU297" s="154"/>
      <c r="AV297" s="154"/>
      <c r="AW297" s="154"/>
      <c r="AX297" s="154"/>
      <c r="AY297" s="154"/>
      <c r="AZ297" s="154"/>
      <c r="BA297" s="154"/>
      <c r="BB297" s="154"/>
      <c r="BC297" s="154"/>
      <c r="BD297" s="154"/>
      <c r="BE297" s="154"/>
      <c r="BF297" s="154"/>
      <c r="BG297" s="154"/>
      <c r="BH297" s="154"/>
      <c r="BI297" s="154"/>
      <c r="BJ297" s="154"/>
      <c r="BK297" s="154"/>
      <c r="BL297" s="154"/>
      <c r="BM297" s="154"/>
      <c r="BN297" s="154"/>
      <c r="BO297" s="154"/>
      <c r="BP297" s="154"/>
      <c r="BQ297" s="154"/>
      <c r="BR297" s="154"/>
      <c r="BS297" s="154"/>
      <c r="BT297" s="154"/>
      <c r="BU297" s="154"/>
      <c r="BV297" s="154"/>
      <c r="BW297" s="154"/>
      <c r="BX297" s="154"/>
      <c r="BY297" s="154"/>
      <c r="BZ297" s="154"/>
      <c r="CA297" s="154"/>
      <c r="CB297" s="154"/>
      <c r="CC297" s="154"/>
      <c r="CD297" s="154"/>
      <c r="CE297" s="154"/>
      <c r="CF297" s="154"/>
      <c r="CG297" s="154"/>
      <c r="CH297" s="154"/>
      <c r="CI297" s="154"/>
      <c r="CJ297" s="154"/>
      <c r="CK297" s="154"/>
      <c r="CL297" s="154"/>
    </row>
    <row r="298" spans="5:90" hidden="1" x14ac:dyDescent="0.15">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c r="AA298" s="154"/>
      <c r="AB298" s="154"/>
      <c r="AC298" s="154"/>
      <c r="AD298" s="154"/>
      <c r="AE298" s="154"/>
      <c r="AF298" s="154"/>
      <c r="AG298" s="154"/>
      <c r="AH298" s="154"/>
      <c r="AI298" s="154"/>
      <c r="AJ298" s="154"/>
      <c r="AK298" s="154"/>
      <c r="AL298" s="154"/>
      <c r="AM298" s="154"/>
      <c r="AN298" s="154"/>
      <c r="AO298" s="154"/>
      <c r="AP298" s="154"/>
      <c r="AQ298" s="154"/>
      <c r="AR298" s="154"/>
      <c r="AS298" s="154"/>
      <c r="AT298" s="154"/>
      <c r="AU298" s="154"/>
      <c r="AV298" s="154"/>
      <c r="AW298" s="154"/>
      <c r="AX298" s="154"/>
      <c r="AY298" s="154"/>
      <c r="AZ298" s="154"/>
      <c r="BA298" s="154"/>
      <c r="BB298" s="154"/>
      <c r="BC298" s="154"/>
      <c r="BD298" s="154"/>
      <c r="BE298" s="154"/>
      <c r="BF298" s="154"/>
      <c r="BG298" s="154"/>
      <c r="BH298" s="154"/>
      <c r="BI298" s="154"/>
      <c r="BJ298" s="154"/>
      <c r="BK298" s="154"/>
      <c r="BL298" s="154"/>
      <c r="BM298" s="154"/>
      <c r="BN298" s="154"/>
      <c r="BO298" s="154"/>
      <c r="BP298" s="154"/>
      <c r="BQ298" s="154"/>
      <c r="BR298" s="154"/>
      <c r="BS298" s="154"/>
      <c r="BT298" s="154"/>
      <c r="BU298" s="154"/>
      <c r="BV298" s="154"/>
      <c r="BW298" s="154"/>
      <c r="BX298" s="154"/>
      <c r="BY298" s="154"/>
      <c r="BZ298" s="154"/>
      <c r="CA298" s="154"/>
      <c r="CB298" s="154"/>
      <c r="CC298" s="154"/>
      <c r="CD298" s="154"/>
      <c r="CE298" s="154"/>
      <c r="CF298" s="154"/>
      <c r="CG298" s="154"/>
      <c r="CH298" s="154"/>
      <c r="CI298" s="154"/>
      <c r="CJ298" s="154"/>
      <c r="CK298" s="154"/>
      <c r="CL298" s="154"/>
    </row>
    <row r="299" spans="5:90" hidden="1" x14ac:dyDescent="0.15">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c r="AA299" s="154"/>
      <c r="AB299" s="154"/>
      <c r="AC299" s="154"/>
      <c r="AD299" s="154"/>
      <c r="AE299" s="154"/>
      <c r="AF299" s="154"/>
      <c r="AG299" s="154"/>
      <c r="AH299" s="154"/>
      <c r="AI299" s="154"/>
      <c r="AJ299" s="154"/>
      <c r="AK299" s="154"/>
      <c r="AL299" s="154"/>
      <c r="AM299" s="154"/>
      <c r="AN299" s="154"/>
      <c r="AO299" s="154"/>
      <c r="AP299" s="154"/>
      <c r="AQ299" s="154"/>
      <c r="AR299" s="154"/>
      <c r="AS299" s="154"/>
      <c r="AT299" s="154"/>
      <c r="AU299" s="154"/>
      <c r="AV299" s="154"/>
      <c r="AW299" s="154"/>
      <c r="AX299" s="154"/>
      <c r="AY299" s="154"/>
      <c r="AZ299" s="154"/>
      <c r="BA299" s="154"/>
      <c r="BB299" s="154"/>
      <c r="BC299" s="154"/>
      <c r="BD299" s="154"/>
      <c r="BE299" s="154"/>
      <c r="BF299" s="154"/>
      <c r="BG299" s="154"/>
      <c r="BH299" s="154"/>
      <c r="BI299" s="154"/>
      <c r="BJ299" s="154"/>
      <c r="BK299" s="154"/>
      <c r="BL299" s="154"/>
      <c r="BM299" s="154"/>
      <c r="BN299" s="154"/>
      <c r="BO299" s="154"/>
      <c r="BP299" s="154"/>
      <c r="BQ299" s="154"/>
      <c r="BR299" s="154"/>
      <c r="BS299" s="154"/>
      <c r="BT299" s="154"/>
      <c r="BU299" s="154"/>
      <c r="BV299" s="154"/>
      <c r="BW299" s="154"/>
      <c r="BX299" s="154"/>
      <c r="BY299" s="154"/>
      <c r="BZ299" s="154"/>
      <c r="CA299" s="154"/>
      <c r="CB299" s="154"/>
      <c r="CC299" s="154"/>
      <c r="CD299" s="154"/>
      <c r="CE299" s="154"/>
      <c r="CF299" s="154"/>
      <c r="CG299" s="154"/>
      <c r="CH299" s="154"/>
      <c r="CI299" s="154"/>
      <c r="CJ299" s="154"/>
      <c r="CK299" s="154"/>
      <c r="CL299" s="154"/>
    </row>
    <row r="300" spans="5:90" hidden="1" x14ac:dyDescent="0.15">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c r="AA300" s="154"/>
      <c r="AB300" s="154"/>
      <c r="AC300" s="154"/>
      <c r="AD300" s="154"/>
      <c r="AE300" s="154"/>
      <c r="AF300" s="154"/>
      <c r="AG300" s="154"/>
      <c r="AH300" s="154"/>
      <c r="AI300" s="154"/>
      <c r="AJ300" s="154"/>
      <c r="AK300" s="154"/>
      <c r="AL300" s="154"/>
      <c r="AM300" s="154"/>
      <c r="AN300" s="154"/>
      <c r="AO300" s="154"/>
      <c r="AP300" s="154"/>
      <c r="AQ300" s="154"/>
      <c r="AR300" s="154"/>
      <c r="AS300" s="154"/>
      <c r="AT300" s="154"/>
      <c r="AU300" s="154"/>
      <c r="AV300" s="154"/>
      <c r="AW300" s="154"/>
      <c r="AX300" s="154"/>
      <c r="AY300" s="154"/>
      <c r="AZ300" s="154"/>
      <c r="BA300" s="154"/>
      <c r="BB300" s="154"/>
      <c r="BC300" s="154"/>
      <c r="BD300" s="154"/>
      <c r="BE300" s="154"/>
      <c r="BF300" s="154"/>
      <c r="BG300" s="154"/>
      <c r="BH300" s="154"/>
      <c r="BI300" s="154"/>
      <c r="BJ300" s="154"/>
      <c r="BK300" s="154"/>
      <c r="BL300" s="154"/>
      <c r="BM300" s="154"/>
      <c r="BN300" s="154"/>
      <c r="BO300" s="154"/>
      <c r="BP300" s="154"/>
      <c r="BQ300" s="154"/>
      <c r="BR300" s="154"/>
      <c r="BS300" s="154"/>
      <c r="BT300" s="154"/>
      <c r="BU300" s="154"/>
      <c r="BV300" s="154"/>
      <c r="BW300" s="154"/>
      <c r="BX300" s="154"/>
      <c r="BY300" s="154"/>
      <c r="BZ300" s="154"/>
      <c r="CA300" s="154"/>
      <c r="CB300" s="154"/>
      <c r="CC300" s="154"/>
      <c r="CD300" s="154"/>
      <c r="CE300" s="154"/>
      <c r="CF300" s="154"/>
      <c r="CG300" s="154"/>
      <c r="CH300" s="154"/>
      <c r="CI300" s="154"/>
      <c r="CJ300" s="154"/>
      <c r="CK300" s="154"/>
      <c r="CL300" s="154"/>
    </row>
    <row r="301" spans="5:90" hidden="1" x14ac:dyDescent="0.15">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c r="AA301" s="154"/>
      <c r="AB301" s="154"/>
      <c r="AC301" s="154"/>
      <c r="AD301" s="154"/>
      <c r="AE301" s="154"/>
      <c r="AF301" s="154"/>
      <c r="AG301" s="154"/>
      <c r="AH301" s="154"/>
      <c r="AI301" s="154"/>
      <c r="AJ301" s="154"/>
      <c r="AK301" s="154"/>
      <c r="AL301" s="154"/>
      <c r="AM301" s="154"/>
      <c r="AN301" s="154"/>
      <c r="AO301" s="154"/>
      <c r="AP301" s="154"/>
      <c r="AQ301" s="154"/>
      <c r="AR301" s="154"/>
      <c r="AS301" s="154"/>
      <c r="AT301" s="154"/>
      <c r="AU301" s="154"/>
      <c r="AV301" s="154"/>
      <c r="AW301" s="154"/>
      <c r="AX301" s="154"/>
      <c r="AY301" s="154"/>
      <c r="AZ301" s="154"/>
      <c r="BA301" s="154"/>
      <c r="BB301" s="154"/>
      <c r="BC301" s="154"/>
      <c r="BD301" s="154"/>
      <c r="BE301" s="154"/>
      <c r="BF301" s="154"/>
      <c r="BG301" s="154"/>
      <c r="BH301" s="154"/>
      <c r="BI301" s="154"/>
      <c r="BJ301" s="154"/>
      <c r="BK301" s="154"/>
      <c r="BL301" s="154"/>
      <c r="BM301" s="154"/>
      <c r="BN301" s="154"/>
      <c r="BO301" s="154"/>
      <c r="BP301" s="154"/>
      <c r="BQ301" s="154"/>
      <c r="BR301" s="154"/>
      <c r="BS301" s="154"/>
      <c r="BT301" s="154"/>
      <c r="BU301" s="154"/>
      <c r="BV301" s="154"/>
      <c r="BW301" s="154"/>
      <c r="BX301" s="154"/>
      <c r="BY301" s="154"/>
      <c r="BZ301" s="154"/>
      <c r="CA301" s="154"/>
      <c r="CB301" s="154"/>
      <c r="CC301" s="154"/>
      <c r="CD301" s="154"/>
      <c r="CE301" s="154"/>
      <c r="CF301" s="154"/>
      <c r="CG301" s="154"/>
      <c r="CH301" s="154"/>
      <c r="CI301" s="154"/>
      <c r="CJ301" s="154"/>
      <c r="CK301" s="154"/>
      <c r="CL301" s="154"/>
    </row>
    <row r="302" spans="5:90" hidden="1" x14ac:dyDescent="0.15">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c r="AA302" s="154"/>
      <c r="AB302" s="154"/>
      <c r="AC302" s="154"/>
      <c r="AD302" s="154"/>
      <c r="AE302" s="154"/>
      <c r="AF302" s="154"/>
      <c r="AG302" s="154"/>
      <c r="AH302" s="154"/>
      <c r="AI302" s="154"/>
      <c r="AJ302" s="154"/>
      <c r="AK302" s="154"/>
      <c r="AL302" s="154"/>
      <c r="AM302" s="154"/>
      <c r="AN302" s="154"/>
      <c r="AO302" s="154"/>
      <c r="AP302" s="154"/>
      <c r="AQ302" s="154"/>
      <c r="AR302" s="154"/>
      <c r="AS302" s="154"/>
      <c r="AT302" s="154"/>
      <c r="AU302" s="154"/>
      <c r="AV302" s="154"/>
      <c r="AW302" s="154"/>
      <c r="AX302" s="154"/>
      <c r="AY302" s="154"/>
      <c r="AZ302" s="154"/>
      <c r="BA302" s="154"/>
      <c r="BB302" s="154"/>
      <c r="BC302" s="154"/>
      <c r="BD302" s="154"/>
      <c r="BE302" s="154"/>
      <c r="BF302" s="154"/>
      <c r="BG302" s="154"/>
      <c r="BH302" s="154"/>
      <c r="BI302" s="154"/>
      <c r="BJ302" s="154"/>
      <c r="BK302" s="154"/>
      <c r="BL302" s="154"/>
      <c r="BM302" s="154"/>
      <c r="BN302" s="154"/>
      <c r="BO302" s="154"/>
      <c r="BP302" s="154"/>
      <c r="BQ302" s="154"/>
      <c r="BR302" s="154"/>
      <c r="BS302" s="154"/>
      <c r="BT302" s="154"/>
      <c r="BU302" s="154"/>
      <c r="BV302" s="154"/>
      <c r="BW302" s="154"/>
      <c r="BX302" s="154"/>
      <c r="BY302" s="154"/>
      <c r="BZ302" s="154"/>
      <c r="CA302" s="154"/>
      <c r="CB302" s="154"/>
      <c r="CC302" s="154"/>
      <c r="CD302" s="154"/>
      <c r="CE302" s="154"/>
      <c r="CF302" s="154"/>
      <c r="CG302" s="154"/>
      <c r="CH302" s="154"/>
      <c r="CI302" s="154"/>
      <c r="CJ302" s="154"/>
      <c r="CK302" s="154"/>
      <c r="CL302" s="154"/>
    </row>
    <row r="303" spans="5:90" hidden="1" x14ac:dyDescent="0.15">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c r="AA303" s="154"/>
      <c r="AB303" s="154"/>
      <c r="AC303" s="154"/>
      <c r="AD303" s="154"/>
      <c r="AE303" s="154"/>
      <c r="AF303" s="154"/>
      <c r="AG303" s="154"/>
      <c r="AH303" s="154"/>
      <c r="AI303" s="154"/>
      <c r="AJ303" s="154"/>
      <c r="AK303" s="154"/>
      <c r="AL303" s="154"/>
      <c r="AM303" s="154"/>
      <c r="AN303" s="154"/>
      <c r="AO303" s="154"/>
      <c r="AP303" s="154"/>
      <c r="AQ303" s="154"/>
      <c r="AR303" s="154"/>
      <c r="AS303" s="154"/>
      <c r="AT303" s="154"/>
      <c r="AU303" s="154"/>
      <c r="AV303" s="154"/>
      <c r="AW303" s="154"/>
      <c r="AX303" s="154"/>
      <c r="AY303" s="154"/>
      <c r="AZ303" s="154"/>
      <c r="BA303" s="154"/>
      <c r="BB303" s="154"/>
      <c r="BC303" s="154"/>
      <c r="BD303" s="154"/>
      <c r="BE303" s="154"/>
      <c r="BF303" s="154"/>
      <c r="BG303" s="154"/>
      <c r="BH303" s="154"/>
      <c r="BI303" s="154"/>
      <c r="BJ303" s="154"/>
      <c r="BK303" s="154"/>
      <c r="BL303" s="154"/>
      <c r="BM303" s="154"/>
      <c r="BN303" s="154"/>
      <c r="BO303" s="154"/>
      <c r="BP303" s="154"/>
      <c r="BQ303" s="154"/>
      <c r="BR303" s="154"/>
      <c r="BS303" s="154"/>
      <c r="BT303" s="154"/>
      <c r="BU303" s="154"/>
      <c r="BV303" s="154"/>
      <c r="BW303" s="154"/>
      <c r="BX303" s="154"/>
      <c r="BY303" s="154"/>
      <c r="BZ303" s="154"/>
      <c r="CA303" s="154"/>
      <c r="CB303" s="154"/>
      <c r="CC303" s="154"/>
      <c r="CD303" s="154"/>
      <c r="CE303" s="154"/>
      <c r="CF303" s="154"/>
      <c r="CG303" s="154"/>
      <c r="CH303" s="154"/>
      <c r="CI303" s="154"/>
      <c r="CJ303" s="154"/>
      <c r="CK303" s="154"/>
      <c r="CL303" s="154"/>
    </row>
    <row r="304" spans="5:90" hidden="1" x14ac:dyDescent="0.15">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4"/>
      <c r="AG304" s="154"/>
      <c r="AH304" s="154"/>
      <c r="AI304" s="154"/>
      <c r="AJ304" s="154"/>
      <c r="AK304" s="154"/>
      <c r="AL304" s="154"/>
      <c r="AM304" s="154"/>
      <c r="AN304" s="154"/>
      <c r="AO304" s="154"/>
      <c r="AP304" s="154"/>
      <c r="AQ304" s="154"/>
      <c r="AR304" s="154"/>
      <c r="AS304" s="154"/>
      <c r="AT304" s="154"/>
      <c r="AU304" s="154"/>
      <c r="AV304" s="154"/>
      <c r="AW304" s="154"/>
      <c r="AX304" s="154"/>
      <c r="AY304" s="154"/>
      <c r="AZ304" s="154"/>
      <c r="BA304" s="154"/>
      <c r="BB304" s="154"/>
      <c r="BC304" s="154"/>
      <c r="BD304" s="154"/>
      <c r="BE304" s="154"/>
      <c r="BF304" s="154"/>
      <c r="BG304" s="154"/>
      <c r="BH304" s="154"/>
      <c r="BI304" s="154"/>
      <c r="BJ304" s="154"/>
      <c r="BK304" s="154"/>
      <c r="BL304" s="154"/>
      <c r="BM304" s="154"/>
      <c r="BN304" s="154"/>
      <c r="BO304" s="154"/>
      <c r="BP304" s="154"/>
      <c r="BQ304" s="154"/>
      <c r="BR304" s="154"/>
      <c r="BS304" s="154"/>
      <c r="BT304" s="154"/>
      <c r="BU304" s="154"/>
      <c r="BV304" s="154"/>
      <c r="BW304" s="154"/>
      <c r="BX304" s="154"/>
      <c r="BY304" s="154"/>
      <c r="BZ304" s="154"/>
      <c r="CA304" s="154"/>
      <c r="CB304" s="154"/>
      <c r="CC304" s="154"/>
      <c r="CD304" s="154"/>
      <c r="CE304" s="154"/>
      <c r="CF304" s="154"/>
      <c r="CG304" s="154"/>
      <c r="CH304" s="154"/>
      <c r="CI304" s="154"/>
      <c r="CJ304" s="154"/>
      <c r="CK304" s="154"/>
      <c r="CL304" s="154"/>
    </row>
    <row r="305" spans="5:90" hidden="1" x14ac:dyDescent="0.15">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c r="AA305" s="154"/>
      <c r="AB305" s="154"/>
      <c r="AC305" s="154"/>
      <c r="AD305" s="154"/>
      <c r="AE305" s="154"/>
      <c r="AF305" s="154"/>
      <c r="AG305" s="154"/>
      <c r="AH305" s="154"/>
      <c r="AI305" s="154"/>
      <c r="AJ305" s="154"/>
      <c r="AK305" s="154"/>
      <c r="AL305" s="154"/>
      <c r="AM305" s="154"/>
      <c r="AN305" s="154"/>
      <c r="AO305" s="154"/>
      <c r="AP305" s="154"/>
      <c r="AQ305" s="154"/>
      <c r="AR305" s="154"/>
      <c r="AS305" s="154"/>
      <c r="AT305" s="154"/>
      <c r="AU305" s="154"/>
      <c r="AV305" s="154"/>
      <c r="AW305" s="154"/>
      <c r="AX305" s="154"/>
      <c r="AY305" s="154"/>
      <c r="AZ305" s="154"/>
      <c r="BA305" s="154"/>
      <c r="BB305" s="154"/>
      <c r="BC305" s="154"/>
      <c r="BD305" s="154"/>
      <c r="BE305" s="154"/>
      <c r="BF305" s="154"/>
      <c r="BG305" s="154"/>
      <c r="BH305" s="154"/>
      <c r="BI305" s="154"/>
      <c r="BJ305" s="154"/>
      <c r="BK305" s="154"/>
      <c r="BL305" s="154"/>
      <c r="BM305" s="154"/>
      <c r="BN305" s="154"/>
      <c r="BO305" s="154"/>
      <c r="BP305" s="154"/>
      <c r="BQ305" s="154"/>
      <c r="BR305" s="154"/>
      <c r="BS305" s="154"/>
      <c r="BT305" s="154"/>
      <c r="BU305" s="154"/>
      <c r="BV305" s="154"/>
      <c r="BW305" s="154"/>
      <c r="BX305" s="154"/>
      <c r="BY305" s="154"/>
      <c r="BZ305" s="154"/>
      <c r="CA305" s="154"/>
      <c r="CB305" s="154"/>
      <c r="CC305" s="154"/>
      <c r="CD305" s="154"/>
      <c r="CE305" s="154"/>
      <c r="CF305" s="154"/>
      <c r="CG305" s="154"/>
      <c r="CH305" s="154"/>
      <c r="CI305" s="154"/>
      <c r="CJ305" s="154"/>
      <c r="CK305" s="154"/>
      <c r="CL305" s="154"/>
    </row>
    <row r="306" spans="5:90" hidden="1" x14ac:dyDescent="0.15">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c r="AA306" s="154"/>
      <c r="AB306" s="154"/>
      <c r="AC306" s="154"/>
      <c r="AD306" s="154"/>
      <c r="AE306" s="154"/>
      <c r="AF306" s="154"/>
      <c r="AG306" s="154"/>
      <c r="AH306" s="154"/>
      <c r="AI306" s="154"/>
      <c r="AJ306" s="154"/>
      <c r="AK306" s="154"/>
      <c r="AL306" s="154"/>
      <c r="AM306" s="154"/>
      <c r="AN306" s="154"/>
      <c r="AO306" s="154"/>
      <c r="AP306" s="154"/>
      <c r="AQ306" s="154"/>
      <c r="AR306" s="154"/>
      <c r="AS306" s="154"/>
      <c r="AT306" s="154"/>
      <c r="AU306" s="154"/>
      <c r="AV306" s="154"/>
      <c r="AW306" s="154"/>
      <c r="AX306" s="154"/>
      <c r="AY306" s="154"/>
      <c r="AZ306" s="154"/>
      <c r="BA306" s="154"/>
      <c r="BB306" s="154"/>
      <c r="BC306" s="154"/>
      <c r="BD306" s="154"/>
      <c r="BE306" s="154"/>
      <c r="BF306" s="154"/>
      <c r="BG306" s="154"/>
      <c r="BH306" s="154"/>
      <c r="BI306" s="154"/>
      <c r="BJ306" s="154"/>
      <c r="BK306" s="154"/>
      <c r="BL306" s="154"/>
      <c r="BM306" s="154"/>
      <c r="BN306" s="154"/>
      <c r="BO306" s="154"/>
      <c r="BP306" s="154"/>
      <c r="BQ306" s="154"/>
      <c r="BR306" s="154"/>
      <c r="BS306" s="154"/>
      <c r="BT306" s="154"/>
      <c r="BU306" s="154"/>
      <c r="BV306" s="154"/>
      <c r="BW306" s="154"/>
      <c r="BX306" s="154"/>
      <c r="BY306" s="154"/>
      <c r="BZ306" s="154"/>
      <c r="CA306" s="154"/>
      <c r="CB306" s="154"/>
      <c r="CC306" s="154"/>
      <c r="CD306" s="154"/>
      <c r="CE306" s="154"/>
      <c r="CF306" s="154"/>
      <c r="CG306" s="154"/>
      <c r="CH306" s="154"/>
      <c r="CI306" s="154"/>
      <c r="CJ306" s="154"/>
      <c r="CK306" s="154"/>
      <c r="CL306" s="154"/>
    </row>
    <row r="307" spans="5:90" hidden="1" x14ac:dyDescent="0.15">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4"/>
      <c r="AG307" s="154"/>
      <c r="AH307" s="154"/>
      <c r="AI307" s="154"/>
      <c r="AJ307" s="154"/>
      <c r="AK307" s="154"/>
      <c r="AL307" s="154"/>
      <c r="AM307" s="154"/>
      <c r="AN307" s="154"/>
      <c r="AO307" s="154"/>
      <c r="AP307" s="154"/>
      <c r="AQ307" s="154"/>
      <c r="AR307" s="154"/>
      <c r="AS307" s="154"/>
      <c r="AT307" s="154"/>
      <c r="AU307" s="154"/>
      <c r="AV307" s="154"/>
      <c r="AW307" s="154"/>
      <c r="AX307" s="154"/>
      <c r="AY307" s="154"/>
      <c r="AZ307" s="154"/>
      <c r="BA307" s="154"/>
      <c r="BB307" s="154"/>
      <c r="BC307" s="154"/>
      <c r="BD307" s="154"/>
      <c r="BE307" s="154"/>
      <c r="BF307" s="154"/>
      <c r="BG307" s="154"/>
      <c r="BH307" s="154"/>
      <c r="BI307" s="154"/>
      <c r="BJ307" s="154"/>
      <c r="BK307" s="154"/>
      <c r="BL307" s="154"/>
      <c r="BM307" s="154"/>
      <c r="BN307" s="154"/>
      <c r="BO307" s="154"/>
      <c r="BP307" s="154"/>
      <c r="BQ307" s="154"/>
      <c r="BR307" s="154"/>
      <c r="BS307" s="154"/>
      <c r="BT307" s="154"/>
      <c r="BU307" s="154"/>
      <c r="BV307" s="154"/>
      <c r="BW307" s="154"/>
      <c r="BX307" s="154"/>
      <c r="BY307" s="154"/>
      <c r="BZ307" s="154"/>
      <c r="CA307" s="154"/>
      <c r="CB307" s="154"/>
      <c r="CC307" s="154"/>
      <c r="CD307" s="154"/>
      <c r="CE307" s="154"/>
      <c r="CF307" s="154"/>
      <c r="CG307" s="154"/>
      <c r="CH307" s="154"/>
      <c r="CI307" s="154"/>
      <c r="CJ307" s="154"/>
      <c r="CK307" s="154"/>
      <c r="CL307" s="154"/>
    </row>
    <row r="308" spans="5:90" hidden="1" x14ac:dyDescent="0.15">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c r="AA308" s="154"/>
      <c r="AB308" s="154"/>
      <c r="AC308" s="154"/>
      <c r="AD308" s="154"/>
      <c r="AE308" s="154"/>
      <c r="AF308" s="154"/>
      <c r="AG308" s="154"/>
      <c r="AH308" s="154"/>
      <c r="AI308" s="154"/>
      <c r="AJ308" s="154"/>
      <c r="AK308" s="154"/>
      <c r="AL308" s="154"/>
      <c r="AM308" s="154"/>
      <c r="AN308" s="154"/>
      <c r="AO308" s="154"/>
      <c r="AP308" s="154"/>
      <c r="AQ308" s="154"/>
      <c r="AR308" s="154"/>
      <c r="AS308" s="154"/>
      <c r="AT308" s="154"/>
      <c r="AU308" s="154"/>
      <c r="AV308" s="154"/>
      <c r="AW308" s="154"/>
      <c r="AX308" s="154"/>
      <c r="AY308" s="154"/>
      <c r="AZ308" s="154"/>
      <c r="BA308" s="154"/>
      <c r="BB308" s="154"/>
      <c r="BC308" s="154"/>
      <c r="BD308" s="154"/>
      <c r="BE308" s="154"/>
      <c r="BF308" s="154"/>
      <c r="BG308" s="154"/>
      <c r="BH308" s="154"/>
      <c r="BI308" s="154"/>
      <c r="BJ308" s="154"/>
      <c r="BK308" s="154"/>
      <c r="BL308" s="154"/>
      <c r="BM308" s="154"/>
      <c r="BN308" s="154"/>
      <c r="BO308" s="154"/>
      <c r="BP308" s="154"/>
      <c r="BQ308" s="154"/>
      <c r="BR308" s="154"/>
      <c r="BS308" s="154"/>
      <c r="BT308" s="154"/>
      <c r="BU308" s="154"/>
      <c r="BV308" s="154"/>
      <c r="BW308" s="154"/>
      <c r="BX308" s="154"/>
      <c r="BY308" s="154"/>
      <c r="BZ308" s="154"/>
      <c r="CA308" s="154"/>
      <c r="CB308" s="154"/>
      <c r="CC308" s="154"/>
      <c r="CD308" s="154"/>
      <c r="CE308" s="154"/>
      <c r="CF308" s="154"/>
      <c r="CG308" s="154"/>
      <c r="CH308" s="154"/>
      <c r="CI308" s="154"/>
      <c r="CJ308" s="154"/>
      <c r="CK308" s="154"/>
      <c r="CL308" s="154"/>
    </row>
    <row r="309" spans="5:90" hidden="1" x14ac:dyDescent="0.15">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4"/>
      <c r="AG309" s="154"/>
      <c r="AH309" s="154"/>
      <c r="AI309" s="154"/>
      <c r="AJ309" s="154"/>
      <c r="AK309" s="154"/>
      <c r="AL309" s="154"/>
      <c r="AM309" s="154"/>
      <c r="AN309" s="154"/>
      <c r="AO309" s="154"/>
      <c r="AP309" s="154"/>
      <c r="AQ309" s="154"/>
      <c r="AR309" s="154"/>
      <c r="AS309" s="154"/>
      <c r="AT309" s="154"/>
      <c r="AU309" s="154"/>
      <c r="AV309" s="154"/>
      <c r="AW309" s="154"/>
      <c r="AX309" s="154"/>
      <c r="AY309" s="154"/>
      <c r="AZ309" s="154"/>
      <c r="BA309" s="154"/>
      <c r="BB309" s="154"/>
      <c r="BC309" s="154"/>
      <c r="BD309" s="154"/>
      <c r="BE309" s="154"/>
      <c r="BF309" s="154"/>
      <c r="BG309" s="154"/>
      <c r="BH309" s="154"/>
      <c r="BI309" s="154"/>
      <c r="BJ309" s="154"/>
      <c r="BK309" s="154"/>
      <c r="BL309" s="154"/>
      <c r="BM309" s="154"/>
      <c r="BN309" s="154"/>
      <c r="BO309" s="154"/>
      <c r="BP309" s="154"/>
      <c r="BQ309" s="154"/>
      <c r="BR309" s="154"/>
      <c r="BS309" s="154"/>
      <c r="BT309" s="154"/>
      <c r="BU309" s="154"/>
      <c r="BV309" s="154"/>
      <c r="BW309" s="154"/>
      <c r="BX309" s="154"/>
      <c r="BY309" s="154"/>
      <c r="BZ309" s="154"/>
      <c r="CA309" s="154"/>
      <c r="CB309" s="154"/>
      <c r="CC309" s="154"/>
      <c r="CD309" s="154"/>
      <c r="CE309" s="154"/>
      <c r="CF309" s="154"/>
      <c r="CG309" s="154"/>
      <c r="CH309" s="154"/>
      <c r="CI309" s="154"/>
      <c r="CJ309" s="154"/>
      <c r="CK309" s="154"/>
      <c r="CL309" s="154"/>
    </row>
    <row r="310" spans="5:90" hidden="1" x14ac:dyDescent="0.15">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c r="AA310" s="154"/>
      <c r="AB310" s="154"/>
      <c r="AC310" s="154"/>
      <c r="AD310" s="154"/>
      <c r="AE310" s="154"/>
      <c r="AF310" s="154"/>
      <c r="AG310" s="154"/>
      <c r="AH310" s="154"/>
      <c r="AI310" s="154"/>
      <c r="AJ310" s="154"/>
      <c r="AK310" s="154"/>
      <c r="AL310" s="154"/>
      <c r="AM310" s="154"/>
      <c r="AN310" s="154"/>
      <c r="AO310" s="154"/>
      <c r="AP310" s="154"/>
      <c r="AQ310" s="154"/>
      <c r="AR310" s="154"/>
      <c r="AS310" s="154"/>
      <c r="AT310" s="154"/>
      <c r="AU310" s="154"/>
      <c r="AV310" s="154"/>
      <c r="AW310" s="154"/>
      <c r="AX310" s="154"/>
      <c r="AY310" s="154"/>
      <c r="AZ310" s="154"/>
      <c r="BA310" s="154"/>
      <c r="BB310" s="154"/>
      <c r="BC310" s="154"/>
      <c r="BD310" s="154"/>
      <c r="BE310" s="154"/>
      <c r="BF310" s="154"/>
      <c r="BG310" s="154"/>
      <c r="BH310" s="154"/>
      <c r="BI310" s="154"/>
      <c r="BJ310" s="154"/>
      <c r="BK310" s="154"/>
      <c r="BL310" s="154"/>
      <c r="BM310" s="154"/>
      <c r="BN310" s="154"/>
      <c r="BO310" s="154"/>
      <c r="BP310" s="154"/>
      <c r="BQ310" s="154"/>
      <c r="BR310" s="154"/>
      <c r="BS310" s="154"/>
      <c r="BT310" s="154"/>
      <c r="BU310" s="154"/>
      <c r="BV310" s="154"/>
      <c r="BW310" s="154"/>
      <c r="BX310" s="154"/>
      <c r="BY310" s="154"/>
      <c r="BZ310" s="154"/>
      <c r="CA310" s="154"/>
      <c r="CB310" s="154"/>
      <c r="CC310" s="154"/>
      <c r="CD310" s="154"/>
      <c r="CE310" s="154"/>
      <c r="CF310" s="154"/>
      <c r="CG310" s="154"/>
      <c r="CH310" s="154"/>
      <c r="CI310" s="154"/>
      <c r="CJ310" s="154"/>
      <c r="CK310" s="154"/>
      <c r="CL310" s="154"/>
    </row>
    <row r="311" spans="5:90" hidden="1" x14ac:dyDescent="0.15">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c r="AA311" s="154"/>
      <c r="AB311" s="154"/>
      <c r="AC311" s="154"/>
      <c r="AD311" s="154"/>
      <c r="AE311" s="154"/>
      <c r="AF311" s="154"/>
      <c r="AG311" s="154"/>
      <c r="AH311" s="154"/>
      <c r="AI311" s="154"/>
      <c r="AJ311" s="154"/>
      <c r="AK311" s="154"/>
      <c r="AL311" s="154"/>
      <c r="AM311" s="154"/>
      <c r="AN311" s="154"/>
      <c r="AO311" s="154"/>
      <c r="AP311" s="154"/>
      <c r="AQ311" s="154"/>
      <c r="AR311" s="154"/>
      <c r="AS311" s="154"/>
      <c r="AT311" s="154"/>
      <c r="AU311" s="154"/>
      <c r="AV311" s="154"/>
      <c r="AW311" s="154"/>
      <c r="AX311" s="154"/>
      <c r="AY311" s="154"/>
      <c r="AZ311" s="154"/>
      <c r="BA311" s="154"/>
      <c r="BB311" s="154"/>
      <c r="BC311" s="154"/>
      <c r="BD311" s="154"/>
      <c r="BE311" s="154"/>
      <c r="BF311" s="154"/>
      <c r="BG311" s="154"/>
      <c r="BH311" s="154"/>
      <c r="BI311" s="154"/>
      <c r="BJ311" s="154"/>
      <c r="BK311" s="154"/>
      <c r="BL311" s="154"/>
      <c r="BM311" s="154"/>
      <c r="BN311" s="154"/>
      <c r="BO311" s="154"/>
      <c r="BP311" s="154"/>
      <c r="BQ311" s="154"/>
      <c r="BR311" s="154"/>
      <c r="BS311" s="154"/>
      <c r="BT311" s="154"/>
      <c r="BU311" s="154"/>
      <c r="BV311" s="154"/>
      <c r="BW311" s="154"/>
      <c r="BX311" s="154"/>
      <c r="BY311" s="154"/>
      <c r="BZ311" s="154"/>
      <c r="CA311" s="154"/>
      <c r="CB311" s="154"/>
      <c r="CC311" s="154"/>
      <c r="CD311" s="154"/>
      <c r="CE311" s="154"/>
      <c r="CF311" s="154"/>
      <c r="CG311" s="154"/>
      <c r="CH311" s="154"/>
      <c r="CI311" s="154"/>
      <c r="CJ311" s="154"/>
      <c r="CK311" s="154"/>
      <c r="CL311" s="154"/>
    </row>
    <row r="312" spans="5:90" hidden="1" x14ac:dyDescent="0.15">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4"/>
      <c r="AG312" s="154"/>
      <c r="AH312" s="154"/>
      <c r="AI312" s="154"/>
      <c r="AJ312" s="154"/>
      <c r="AK312" s="154"/>
      <c r="AL312" s="154"/>
      <c r="AM312" s="154"/>
      <c r="AN312" s="154"/>
      <c r="AO312" s="154"/>
      <c r="AP312" s="154"/>
      <c r="AQ312" s="154"/>
      <c r="AR312" s="154"/>
      <c r="AS312" s="154"/>
      <c r="AT312" s="154"/>
      <c r="AU312" s="154"/>
      <c r="AV312" s="154"/>
      <c r="AW312" s="154"/>
      <c r="AX312" s="154"/>
      <c r="AY312" s="154"/>
      <c r="AZ312" s="154"/>
      <c r="BA312" s="154"/>
      <c r="BB312" s="154"/>
      <c r="BC312" s="154"/>
      <c r="BD312" s="154"/>
      <c r="BE312" s="154"/>
      <c r="BF312" s="154"/>
      <c r="BG312" s="154"/>
      <c r="BH312" s="154"/>
      <c r="BI312" s="154"/>
      <c r="BJ312" s="154"/>
      <c r="BK312" s="154"/>
      <c r="BL312" s="154"/>
      <c r="BM312" s="154"/>
      <c r="BN312" s="154"/>
      <c r="BO312" s="154"/>
      <c r="BP312" s="154"/>
      <c r="BQ312" s="154"/>
      <c r="BR312" s="154"/>
      <c r="BS312" s="154"/>
      <c r="BT312" s="154"/>
      <c r="BU312" s="154"/>
      <c r="BV312" s="154"/>
      <c r="BW312" s="154"/>
      <c r="BX312" s="154"/>
      <c r="BY312" s="154"/>
      <c r="BZ312" s="154"/>
      <c r="CA312" s="154"/>
      <c r="CB312" s="154"/>
      <c r="CC312" s="154"/>
      <c r="CD312" s="154"/>
      <c r="CE312" s="154"/>
      <c r="CF312" s="154"/>
      <c r="CG312" s="154"/>
      <c r="CH312" s="154"/>
      <c r="CI312" s="154"/>
      <c r="CJ312" s="154"/>
      <c r="CK312" s="154"/>
      <c r="CL312" s="154"/>
    </row>
    <row r="313" spans="5:90" hidden="1" x14ac:dyDescent="0.15">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4"/>
      <c r="AG313" s="154"/>
      <c r="AH313" s="154"/>
      <c r="AI313" s="154"/>
      <c r="AJ313" s="154"/>
      <c r="AK313" s="154"/>
      <c r="AL313" s="154"/>
      <c r="AM313" s="154"/>
      <c r="AN313" s="154"/>
      <c r="AO313" s="154"/>
      <c r="AP313" s="154"/>
      <c r="AQ313" s="154"/>
      <c r="AR313" s="154"/>
      <c r="AS313" s="154"/>
      <c r="AT313" s="154"/>
      <c r="AU313" s="154"/>
      <c r="AV313" s="154"/>
      <c r="AW313" s="154"/>
      <c r="AX313" s="154"/>
      <c r="AY313" s="154"/>
      <c r="AZ313" s="154"/>
      <c r="BA313" s="154"/>
      <c r="BB313" s="154"/>
      <c r="BC313" s="154"/>
      <c r="BD313" s="154"/>
      <c r="BE313" s="154"/>
      <c r="BF313" s="154"/>
      <c r="BG313" s="154"/>
      <c r="BH313" s="154"/>
      <c r="BI313" s="154"/>
      <c r="BJ313" s="154"/>
      <c r="BK313" s="154"/>
      <c r="BL313" s="154"/>
      <c r="BM313" s="154"/>
      <c r="BN313" s="154"/>
      <c r="BO313" s="154"/>
      <c r="BP313" s="154"/>
      <c r="BQ313" s="154"/>
      <c r="BR313" s="154"/>
      <c r="BS313" s="154"/>
      <c r="BT313" s="154"/>
      <c r="BU313" s="154"/>
      <c r="BV313" s="154"/>
      <c r="BW313" s="154"/>
      <c r="BX313" s="154"/>
      <c r="BY313" s="154"/>
      <c r="BZ313" s="154"/>
      <c r="CA313" s="154"/>
      <c r="CB313" s="154"/>
      <c r="CC313" s="154"/>
      <c r="CD313" s="154"/>
      <c r="CE313" s="154"/>
      <c r="CF313" s="154"/>
      <c r="CG313" s="154"/>
      <c r="CH313" s="154"/>
      <c r="CI313" s="154"/>
      <c r="CJ313" s="154"/>
      <c r="CK313" s="154"/>
      <c r="CL313" s="154"/>
    </row>
    <row r="314" spans="5:90" hidden="1" x14ac:dyDescent="0.15">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4"/>
      <c r="AG314" s="154"/>
      <c r="AH314" s="154"/>
      <c r="AI314" s="154"/>
      <c r="AJ314" s="154"/>
      <c r="AK314" s="154"/>
      <c r="AL314" s="154"/>
      <c r="AM314" s="154"/>
      <c r="AN314" s="154"/>
      <c r="AO314" s="154"/>
      <c r="AP314" s="154"/>
      <c r="AQ314" s="154"/>
      <c r="AR314" s="154"/>
      <c r="AS314" s="154"/>
      <c r="AT314" s="154"/>
      <c r="AU314" s="154"/>
      <c r="AV314" s="154"/>
      <c r="AW314" s="154"/>
      <c r="AX314" s="154"/>
      <c r="AY314" s="154"/>
      <c r="AZ314" s="154"/>
      <c r="BA314" s="154"/>
      <c r="BB314" s="154"/>
      <c r="BC314" s="154"/>
      <c r="BD314" s="154"/>
      <c r="BE314" s="154"/>
      <c r="BF314" s="154"/>
      <c r="BG314" s="154"/>
      <c r="BH314" s="154"/>
      <c r="BI314" s="154"/>
      <c r="BJ314" s="154"/>
      <c r="BK314" s="154"/>
      <c r="BL314" s="154"/>
      <c r="BM314" s="154"/>
      <c r="BN314" s="154"/>
      <c r="BO314" s="154"/>
      <c r="BP314" s="154"/>
      <c r="BQ314" s="154"/>
      <c r="BR314" s="154"/>
      <c r="BS314" s="154"/>
      <c r="BT314" s="154"/>
      <c r="BU314" s="154"/>
      <c r="BV314" s="154"/>
      <c r="BW314" s="154"/>
      <c r="BX314" s="154"/>
      <c r="BY314" s="154"/>
      <c r="BZ314" s="154"/>
      <c r="CA314" s="154"/>
      <c r="CB314" s="154"/>
      <c r="CC314" s="154"/>
      <c r="CD314" s="154"/>
      <c r="CE314" s="154"/>
      <c r="CF314" s="154"/>
      <c r="CG314" s="154"/>
      <c r="CH314" s="154"/>
      <c r="CI314" s="154"/>
      <c r="CJ314" s="154"/>
      <c r="CK314" s="154"/>
      <c r="CL314" s="154"/>
    </row>
    <row r="315" spans="5:90" hidden="1" x14ac:dyDescent="0.15">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4"/>
      <c r="AG315" s="154"/>
      <c r="AH315" s="154"/>
      <c r="AI315" s="154"/>
      <c r="AJ315" s="154"/>
      <c r="AK315" s="154"/>
      <c r="AL315" s="154"/>
      <c r="AM315" s="154"/>
      <c r="AN315" s="154"/>
      <c r="AO315" s="154"/>
      <c r="AP315" s="154"/>
      <c r="AQ315" s="154"/>
      <c r="AR315" s="154"/>
      <c r="AS315" s="154"/>
      <c r="AT315" s="154"/>
      <c r="AU315" s="154"/>
      <c r="AV315" s="154"/>
      <c r="AW315" s="154"/>
      <c r="AX315" s="154"/>
      <c r="AY315" s="154"/>
      <c r="AZ315" s="154"/>
      <c r="BA315" s="154"/>
      <c r="BB315" s="154"/>
      <c r="BC315" s="154"/>
      <c r="BD315" s="154"/>
      <c r="BE315" s="154"/>
      <c r="BF315" s="154"/>
      <c r="BG315" s="154"/>
      <c r="BH315" s="154"/>
      <c r="BI315" s="154"/>
      <c r="BJ315" s="154"/>
      <c r="BK315" s="154"/>
      <c r="BL315" s="154"/>
      <c r="BM315" s="154"/>
      <c r="BN315" s="154"/>
      <c r="BO315" s="154"/>
      <c r="BP315" s="154"/>
      <c r="BQ315" s="154"/>
      <c r="BR315" s="154"/>
      <c r="BS315" s="154"/>
      <c r="BT315" s="154"/>
      <c r="BU315" s="154"/>
      <c r="BV315" s="154"/>
      <c r="BW315" s="154"/>
      <c r="BX315" s="154"/>
      <c r="BY315" s="154"/>
      <c r="BZ315" s="154"/>
      <c r="CA315" s="154"/>
      <c r="CB315" s="154"/>
      <c r="CC315" s="154"/>
      <c r="CD315" s="154"/>
      <c r="CE315" s="154"/>
      <c r="CF315" s="154"/>
      <c r="CG315" s="154"/>
      <c r="CH315" s="154"/>
      <c r="CI315" s="154"/>
      <c r="CJ315" s="154"/>
      <c r="CK315" s="154"/>
      <c r="CL315" s="154"/>
    </row>
    <row r="316" spans="5:90" hidden="1" x14ac:dyDescent="0.15">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c r="AA316" s="154"/>
      <c r="AB316" s="154"/>
      <c r="AC316" s="154"/>
      <c r="AD316" s="154"/>
      <c r="AE316" s="154"/>
      <c r="AF316" s="154"/>
      <c r="AG316" s="154"/>
      <c r="AH316" s="154"/>
      <c r="AI316" s="154"/>
      <c r="AJ316" s="154"/>
      <c r="AK316" s="154"/>
      <c r="AL316" s="154"/>
      <c r="AM316" s="154"/>
      <c r="AN316" s="154"/>
      <c r="AO316" s="154"/>
      <c r="AP316" s="154"/>
      <c r="AQ316" s="154"/>
      <c r="AR316" s="154"/>
      <c r="AS316" s="154"/>
      <c r="AT316" s="154"/>
      <c r="AU316" s="154"/>
      <c r="AV316" s="154"/>
      <c r="AW316" s="154"/>
      <c r="AX316" s="154"/>
      <c r="AY316" s="154"/>
      <c r="AZ316" s="154"/>
      <c r="BA316" s="154"/>
      <c r="BB316" s="154"/>
      <c r="BC316" s="154"/>
      <c r="BD316" s="154"/>
      <c r="BE316" s="154"/>
      <c r="BF316" s="154"/>
      <c r="BG316" s="154"/>
      <c r="BH316" s="154"/>
      <c r="BI316" s="154"/>
      <c r="BJ316" s="154"/>
      <c r="BK316" s="154"/>
      <c r="BL316" s="154"/>
      <c r="BM316" s="154"/>
      <c r="BN316" s="154"/>
      <c r="BO316" s="154"/>
      <c r="BP316" s="154"/>
      <c r="BQ316" s="154"/>
      <c r="BR316" s="154"/>
      <c r="BS316" s="154"/>
      <c r="BT316" s="154"/>
      <c r="BU316" s="154"/>
      <c r="BV316" s="154"/>
      <c r="BW316" s="154"/>
      <c r="BX316" s="154"/>
      <c r="BY316" s="154"/>
      <c r="BZ316" s="154"/>
      <c r="CA316" s="154"/>
      <c r="CB316" s="154"/>
      <c r="CC316" s="154"/>
      <c r="CD316" s="154"/>
      <c r="CE316" s="154"/>
      <c r="CF316" s="154"/>
      <c r="CG316" s="154"/>
      <c r="CH316" s="154"/>
      <c r="CI316" s="154"/>
      <c r="CJ316" s="154"/>
      <c r="CK316" s="154"/>
      <c r="CL316" s="154"/>
    </row>
    <row r="317" spans="5:90" hidden="1" x14ac:dyDescent="0.15">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4"/>
      <c r="AG317" s="154"/>
      <c r="AH317" s="154"/>
      <c r="AI317" s="154"/>
      <c r="AJ317" s="154"/>
      <c r="AK317" s="154"/>
      <c r="AL317" s="154"/>
      <c r="AM317" s="154"/>
      <c r="AN317" s="154"/>
      <c r="AO317" s="154"/>
      <c r="AP317" s="154"/>
      <c r="AQ317" s="154"/>
      <c r="AR317" s="154"/>
      <c r="AS317" s="154"/>
      <c r="AT317" s="154"/>
      <c r="AU317" s="154"/>
      <c r="AV317" s="154"/>
      <c r="AW317" s="154"/>
      <c r="AX317" s="154"/>
      <c r="AY317" s="154"/>
      <c r="AZ317" s="154"/>
      <c r="BA317" s="154"/>
      <c r="BB317" s="154"/>
      <c r="BC317" s="154"/>
      <c r="BD317" s="154"/>
      <c r="BE317" s="154"/>
      <c r="BF317" s="154"/>
      <c r="BG317" s="154"/>
      <c r="BH317" s="154"/>
      <c r="BI317" s="154"/>
      <c r="BJ317" s="154"/>
      <c r="BK317" s="154"/>
      <c r="BL317" s="154"/>
      <c r="BM317" s="154"/>
      <c r="BN317" s="154"/>
      <c r="BO317" s="154"/>
      <c r="BP317" s="154"/>
      <c r="BQ317" s="154"/>
      <c r="BR317" s="154"/>
      <c r="BS317" s="154"/>
      <c r="BT317" s="154"/>
      <c r="BU317" s="154"/>
      <c r="BV317" s="154"/>
      <c r="BW317" s="154"/>
      <c r="BX317" s="154"/>
      <c r="BY317" s="154"/>
      <c r="BZ317" s="154"/>
      <c r="CA317" s="154"/>
      <c r="CB317" s="154"/>
      <c r="CC317" s="154"/>
      <c r="CD317" s="154"/>
      <c r="CE317" s="154"/>
      <c r="CF317" s="154"/>
      <c r="CG317" s="154"/>
      <c r="CH317" s="154"/>
      <c r="CI317" s="154"/>
      <c r="CJ317" s="154"/>
      <c r="CK317" s="154"/>
      <c r="CL317" s="154"/>
    </row>
    <row r="318" spans="5:90" hidden="1" x14ac:dyDescent="0.15">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4"/>
      <c r="AG318" s="154"/>
      <c r="AH318" s="154"/>
      <c r="AI318" s="154"/>
      <c r="AJ318" s="154"/>
      <c r="AK318" s="154"/>
      <c r="AL318" s="154"/>
      <c r="AM318" s="154"/>
      <c r="AN318" s="154"/>
      <c r="AO318" s="154"/>
      <c r="AP318" s="154"/>
      <c r="AQ318" s="154"/>
      <c r="AR318" s="154"/>
      <c r="AS318" s="154"/>
      <c r="AT318" s="154"/>
      <c r="AU318" s="154"/>
      <c r="AV318" s="154"/>
      <c r="AW318" s="154"/>
      <c r="AX318" s="154"/>
      <c r="AY318" s="154"/>
      <c r="AZ318" s="154"/>
      <c r="BA318" s="154"/>
      <c r="BB318" s="154"/>
      <c r="BC318" s="154"/>
      <c r="BD318" s="154"/>
      <c r="BE318" s="154"/>
      <c r="BF318" s="154"/>
      <c r="BG318" s="154"/>
      <c r="BH318" s="154"/>
      <c r="BI318" s="154"/>
      <c r="BJ318" s="154"/>
      <c r="BK318" s="154"/>
      <c r="BL318" s="154"/>
      <c r="BM318" s="154"/>
      <c r="BN318" s="154"/>
      <c r="BO318" s="154"/>
      <c r="BP318" s="154"/>
      <c r="BQ318" s="154"/>
      <c r="BR318" s="154"/>
      <c r="BS318" s="154"/>
      <c r="BT318" s="154"/>
      <c r="BU318" s="154"/>
      <c r="BV318" s="154"/>
      <c r="BW318" s="154"/>
      <c r="BX318" s="154"/>
      <c r="BY318" s="154"/>
      <c r="BZ318" s="154"/>
      <c r="CA318" s="154"/>
      <c r="CB318" s="154"/>
      <c r="CC318" s="154"/>
      <c r="CD318" s="154"/>
      <c r="CE318" s="154"/>
      <c r="CF318" s="154"/>
      <c r="CG318" s="154"/>
      <c r="CH318" s="154"/>
      <c r="CI318" s="154"/>
      <c r="CJ318" s="154"/>
      <c r="CK318" s="154"/>
      <c r="CL318" s="154"/>
    </row>
    <row r="319" spans="5:90" hidden="1" x14ac:dyDescent="0.15">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4"/>
      <c r="AG319" s="154"/>
      <c r="AH319" s="154"/>
      <c r="AI319" s="154"/>
      <c r="AJ319" s="154"/>
      <c r="AK319" s="154"/>
      <c r="AL319" s="154"/>
      <c r="AM319" s="154"/>
      <c r="AN319" s="154"/>
      <c r="AO319" s="154"/>
      <c r="AP319" s="154"/>
      <c r="AQ319" s="154"/>
      <c r="AR319" s="154"/>
      <c r="AS319" s="154"/>
      <c r="AT319" s="154"/>
      <c r="AU319" s="154"/>
      <c r="AV319" s="154"/>
      <c r="AW319" s="154"/>
      <c r="AX319" s="154"/>
      <c r="AY319" s="154"/>
      <c r="AZ319" s="154"/>
      <c r="BA319" s="154"/>
      <c r="BB319" s="154"/>
      <c r="BC319" s="154"/>
      <c r="BD319" s="154"/>
      <c r="BE319" s="154"/>
      <c r="BF319" s="154"/>
      <c r="BG319" s="154"/>
      <c r="BH319" s="154"/>
      <c r="BI319" s="154"/>
      <c r="BJ319" s="154"/>
      <c r="BK319" s="154"/>
      <c r="BL319" s="154"/>
      <c r="BM319" s="154"/>
      <c r="BN319" s="154"/>
      <c r="BO319" s="154"/>
      <c r="BP319" s="154"/>
      <c r="BQ319" s="154"/>
      <c r="BR319" s="154"/>
      <c r="BS319" s="154"/>
      <c r="BT319" s="154"/>
      <c r="BU319" s="154"/>
      <c r="BV319" s="154"/>
      <c r="BW319" s="154"/>
      <c r="BX319" s="154"/>
      <c r="BY319" s="154"/>
      <c r="BZ319" s="154"/>
      <c r="CA319" s="154"/>
      <c r="CB319" s="154"/>
      <c r="CC319" s="154"/>
      <c r="CD319" s="154"/>
      <c r="CE319" s="154"/>
      <c r="CF319" s="154"/>
      <c r="CG319" s="154"/>
      <c r="CH319" s="154"/>
      <c r="CI319" s="154"/>
      <c r="CJ319" s="154"/>
      <c r="CK319" s="154"/>
      <c r="CL319" s="154"/>
    </row>
    <row r="320" spans="5:90" hidden="1" x14ac:dyDescent="0.15">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4"/>
      <c r="AG320" s="154"/>
      <c r="AH320" s="154"/>
      <c r="AI320" s="154"/>
      <c r="AJ320" s="154"/>
      <c r="AK320" s="154"/>
      <c r="AL320" s="154"/>
      <c r="AM320" s="154"/>
      <c r="AN320" s="154"/>
      <c r="AO320" s="154"/>
      <c r="AP320" s="154"/>
      <c r="AQ320" s="154"/>
      <c r="AR320" s="154"/>
      <c r="AS320" s="154"/>
      <c r="AT320" s="154"/>
      <c r="AU320" s="154"/>
      <c r="AV320" s="154"/>
      <c r="AW320" s="154"/>
      <c r="AX320" s="154"/>
      <c r="AY320" s="154"/>
      <c r="AZ320" s="154"/>
      <c r="BA320" s="154"/>
      <c r="BB320" s="154"/>
      <c r="BC320" s="154"/>
      <c r="BD320" s="154"/>
      <c r="BE320" s="154"/>
      <c r="BF320" s="154"/>
      <c r="BG320" s="154"/>
      <c r="BH320" s="154"/>
      <c r="BI320" s="154"/>
      <c r="BJ320" s="154"/>
      <c r="BK320" s="154"/>
      <c r="BL320" s="154"/>
      <c r="BM320" s="154"/>
      <c r="BN320" s="154"/>
      <c r="BO320" s="154"/>
      <c r="BP320" s="154"/>
      <c r="BQ320" s="154"/>
      <c r="BR320" s="154"/>
      <c r="BS320" s="154"/>
      <c r="BT320" s="154"/>
      <c r="BU320" s="154"/>
      <c r="BV320" s="154"/>
      <c r="BW320" s="154"/>
      <c r="BX320" s="154"/>
      <c r="BY320" s="154"/>
      <c r="BZ320" s="154"/>
      <c r="CA320" s="154"/>
      <c r="CB320" s="154"/>
      <c r="CC320" s="154"/>
      <c r="CD320" s="154"/>
      <c r="CE320" s="154"/>
      <c r="CF320" s="154"/>
      <c r="CG320" s="154"/>
      <c r="CH320" s="154"/>
      <c r="CI320" s="154"/>
      <c r="CJ320" s="154"/>
      <c r="CK320" s="154"/>
      <c r="CL320" s="154"/>
    </row>
    <row r="321" spans="5:90" hidden="1" x14ac:dyDescent="0.15">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4"/>
      <c r="AG321" s="154"/>
      <c r="AH321" s="154"/>
      <c r="AI321" s="154"/>
      <c r="AJ321" s="154"/>
      <c r="AK321" s="154"/>
      <c r="AL321" s="154"/>
      <c r="AM321" s="154"/>
      <c r="AN321" s="154"/>
      <c r="AO321" s="154"/>
      <c r="AP321" s="154"/>
      <c r="AQ321" s="154"/>
      <c r="AR321" s="154"/>
      <c r="AS321" s="154"/>
      <c r="AT321" s="154"/>
      <c r="AU321" s="154"/>
      <c r="AV321" s="154"/>
      <c r="AW321" s="154"/>
      <c r="AX321" s="154"/>
      <c r="AY321" s="154"/>
      <c r="AZ321" s="154"/>
      <c r="BA321" s="154"/>
      <c r="BB321" s="154"/>
      <c r="BC321" s="154"/>
      <c r="BD321" s="154"/>
      <c r="BE321" s="154"/>
      <c r="BF321" s="154"/>
      <c r="BG321" s="154"/>
      <c r="BH321" s="154"/>
      <c r="BI321" s="154"/>
      <c r="BJ321" s="154"/>
      <c r="BK321" s="154"/>
      <c r="BL321" s="154"/>
      <c r="BM321" s="154"/>
      <c r="BN321" s="154"/>
      <c r="BO321" s="154"/>
      <c r="BP321" s="154"/>
      <c r="BQ321" s="154"/>
      <c r="BR321" s="154"/>
      <c r="BS321" s="154"/>
      <c r="BT321" s="154"/>
      <c r="BU321" s="154"/>
      <c r="BV321" s="154"/>
      <c r="BW321" s="154"/>
      <c r="BX321" s="154"/>
      <c r="BY321" s="154"/>
      <c r="BZ321" s="154"/>
      <c r="CA321" s="154"/>
      <c r="CB321" s="154"/>
      <c r="CC321" s="154"/>
      <c r="CD321" s="154"/>
      <c r="CE321" s="154"/>
      <c r="CF321" s="154"/>
      <c r="CG321" s="154"/>
      <c r="CH321" s="154"/>
      <c r="CI321" s="154"/>
      <c r="CJ321" s="154"/>
      <c r="CK321" s="154"/>
      <c r="CL321" s="154"/>
    </row>
    <row r="322" spans="5:90" hidden="1" x14ac:dyDescent="0.15">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4"/>
      <c r="AG322" s="154"/>
      <c r="AH322" s="154"/>
      <c r="AI322" s="154"/>
      <c r="AJ322" s="154"/>
      <c r="AK322" s="154"/>
      <c r="AL322" s="154"/>
      <c r="AM322" s="154"/>
      <c r="AN322" s="154"/>
      <c r="AO322" s="154"/>
      <c r="AP322" s="154"/>
      <c r="AQ322" s="154"/>
      <c r="AR322" s="154"/>
      <c r="AS322" s="154"/>
      <c r="AT322" s="154"/>
      <c r="AU322" s="154"/>
      <c r="AV322" s="154"/>
      <c r="AW322" s="154"/>
      <c r="AX322" s="154"/>
      <c r="AY322" s="154"/>
      <c r="AZ322" s="154"/>
      <c r="BA322" s="154"/>
      <c r="BB322" s="154"/>
      <c r="BC322" s="154"/>
      <c r="BD322" s="154"/>
      <c r="BE322" s="154"/>
      <c r="BF322" s="154"/>
      <c r="BG322" s="154"/>
      <c r="BH322" s="154"/>
      <c r="BI322" s="154"/>
      <c r="BJ322" s="154"/>
      <c r="BK322" s="154"/>
      <c r="BL322" s="154"/>
      <c r="BM322" s="154"/>
      <c r="BN322" s="154"/>
      <c r="BO322" s="154"/>
      <c r="BP322" s="154"/>
      <c r="BQ322" s="154"/>
      <c r="BR322" s="154"/>
      <c r="BS322" s="154"/>
      <c r="BT322" s="154"/>
      <c r="BU322" s="154"/>
      <c r="BV322" s="154"/>
      <c r="BW322" s="154"/>
      <c r="BX322" s="154"/>
      <c r="BY322" s="154"/>
      <c r="BZ322" s="154"/>
      <c r="CA322" s="154"/>
      <c r="CB322" s="154"/>
      <c r="CC322" s="154"/>
      <c r="CD322" s="154"/>
      <c r="CE322" s="154"/>
      <c r="CF322" s="154"/>
      <c r="CG322" s="154"/>
      <c r="CH322" s="154"/>
      <c r="CI322" s="154"/>
      <c r="CJ322" s="154"/>
      <c r="CK322" s="154"/>
      <c r="CL322" s="154"/>
    </row>
    <row r="323" spans="5:90" hidden="1" x14ac:dyDescent="0.15">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4"/>
      <c r="AG323" s="154"/>
      <c r="AH323" s="154"/>
      <c r="AI323" s="154"/>
      <c r="AJ323" s="154"/>
      <c r="AK323" s="154"/>
      <c r="AL323" s="154"/>
      <c r="AM323" s="154"/>
      <c r="AN323" s="154"/>
      <c r="AO323" s="154"/>
      <c r="AP323" s="154"/>
      <c r="AQ323" s="154"/>
      <c r="AR323" s="154"/>
      <c r="AS323" s="154"/>
      <c r="AT323" s="154"/>
      <c r="AU323" s="154"/>
      <c r="AV323" s="154"/>
      <c r="AW323" s="154"/>
      <c r="AX323" s="154"/>
      <c r="AY323" s="154"/>
      <c r="AZ323" s="154"/>
      <c r="BA323" s="154"/>
      <c r="BB323" s="154"/>
      <c r="BC323" s="154"/>
      <c r="BD323" s="154"/>
      <c r="BE323" s="154"/>
      <c r="BF323" s="154"/>
      <c r="BG323" s="154"/>
      <c r="BH323" s="154"/>
      <c r="BI323" s="154"/>
      <c r="BJ323" s="154"/>
      <c r="BK323" s="154"/>
      <c r="BL323" s="154"/>
      <c r="BM323" s="154"/>
      <c r="BN323" s="154"/>
      <c r="BO323" s="154"/>
      <c r="BP323" s="154"/>
      <c r="BQ323" s="154"/>
      <c r="BR323" s="154"/>
      <c r="BS323" s="154"/>
      <c r="BT323" s="154"/>
      <c r="BU323" s="154"/>
      <c r="BV323" s="154"/>
      <c r="BW323" s="154"/>
      <c r="BX323" s="154"/>
      <c r="BY323" s="154"/>
      <c r="BZ323" s="154"/>
      <c r="CA323" s="154"/>
      <c r="CB323" s="154"/>
      <c r="CC323" s="154"/>
      <c r="CD323" s="154"/>
      <c r="CE323" s="154"/>
      <c r="CF323" s="154"/>
      <c r="CG323" s="154"/>
      <c r="CH323" s="154"/>
      <c r="CI323" s="154"/>
      <c r="CJ323" s="154"/>
      <c r="CK323" s="154"/>
      <c r="CL323" s="154"/>
    </row>
    <row r="324" spans="5:90" hidden="1" x14ac:dyDescent="0.15">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4"/>
      <c r="AG324" s="154"/>
      <c r="AH324" s="154"/>
      <c r="AI324" s="154"/>
      <c r="AJ324" s="154"/>
      <c r="AK324" s="154"/>
      <c r="AL324" s="154"/>
      <c r="AM324" s="154"/>
      <c r="AN324" s="154"/>
      <c r="AO324" s="154"/>
      <c r="AP324" s="154"/>
      <c r="AQ324" s="154"/>
      <c r="AR324" s="154"/>
      <c r="AS324" s="154"/>
      <c r="AT324" s="154"/>
      <c r="AU324" s="154"/>
      <c r="AV324" s="154"/>
      <c r="AW324" s="154"/>
      <c r="AX324" s="154"/>
      <c r="AY324" s="154"/>
      <c r="AZ324" s="154"/>
      <c r="BA324" s="154"/>
      <c r="BB324" s="154"/>
      <c r="BC324" s="154"/>
      <c r="BD324" s="154"/>
      <c r="BE324" s="154"/>
      <c r="BF324" s="154"/>
      <c r="BG324" s="154"/>
      <c r="BH324" s="154"/>
      <c r="BI324" s="154"/>
      <c r="BJ324" s="154"/>
      <c r="BK324" s="154"/>
      <c r="BL324" s="154"/>
      <c r="BM324" s="154"/>
      <c r="BN324" s="154"/>
      <c r="BO324" s="154"/>
      <c r="BP324" s="154"/>
      <c r="BQ324" s="154"/>
      <c r="BR324" s="154"/>
      <c r="BS324" s="154"/>
      <c r="BT324" s="154"/>
      <c r="BU324" s="154"/>
      <c r="BV324" s="154"/>
      <c r="BW324" s="154"/>
      <c r="BX324" s="154"/>
      <c r="BY324" s="154"/>
      <c r="BZ324" s="154"/>
      <c r="CA324" s="154"/>
      <c r="CB324" s="154"/>
      <c r="CC324" s="154"/>
      <c r="CD324" s="154"/>
      <c r="CE324" s="154"/>
      <c r="CF324" s="154"/>
      <c r="CG324" s="154"/>
      <c r="CH324" s="154"/>
      <c r="CI324" s="154"/>
      <c r="CJ324" s="154"/>
      <c r="CK324" s="154"/>
      <c r="CL324" s="154"/>
    </row>
    <row r="325" spans="5:90" hidden="1" x14ac:dyDescent="0.15">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4"/>
      <c r="AG325" s="154"/>
      <c r="AH325" s="154"/>
      <c r="AI325" s="154"/>
      <c r="AJ325" s="154"/>
      <c r="AK325" s="154"/>
      <c r="AL325" s="154"/>
      <c r="AM325" s="154"/>
      <c r="AN325" s="154"/>
      <c r="AO325" s="154"/>
      <c r="AP325" s="154"/>
      <c r="AQ325" s="154"/>
      <c r="AR325" s="154"/>
      <c r="AS325" s="154"/>
      <c r="AT325" s="154"/>
      <c r="AU325" s="154"/>
      <c r="AV325" s="154"/>
      <c r="AW325" s="154"/>
      <c r="AX325" s="154"/>
      <c r="AY325" s="154"/>
      <c r="AZ325" s="154"/>
      <c r="BA325" s="154"/>
      <c r="BB325" s="154"/>
      <c r="BC325" s="154"/>
      <c r="BD325" s="154"/>
      <c r="BE325" s="154"/>
      <c r="BF325" s="154"/>
      <c r="BG325" s="154"/>
      <c r="BH325" s="154"/>
      <c r="BI325" s="154"/>
      <c r="BJ325" s="154"/>
      <c r="BK325" s="154"/>
      <c r="BL325" s="154"/>
      <c r="BM325" s="154"/>
      <c r="BN325" s="154"/>
      <c r="BO325" s="154"/>
      <c r="BP325" s="154"/>
      <c r="BQ325" s="154"/>
      <c r="BR325" s="154"/>
      <c r="BS325" s="154"/>
      <c r="BT325" s="154"/>
      <c r="BU325" s="154"/>
      <c r="BV325" s="154"/>
      <c r="BW325" s="154"/>
      <c r="BX325" s="154"/>
      <c r="BY325" s="154"/>
      <c r="BZ325" s="154"/>
      <c r="CA325" s="154"/>
      <c r="CB325" s="154"/>
      <c r="CC325" s="154"/>
      <c r="CD325" s="154"/>
      <c r="CE325" s="154"/>
      <c r="CF325" s="154"/>
      <c r="CG325" s="154"/>
      <c r="CH325" s="154"/>
      <c r="CI325" s="154"/>
      <c r="CJ325" s="154"/>
      <c r="CK325" s="154"/>
      <c r="CL325" s="154"/>
    </row>
    <row r="326" spans="5:90" hidden="1" x14ac:dyDescent="0.15">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4"/>
      <c r="AG326" s="154"/>
      <c r="AH326" s="154"/>
      <c r="AI326" s="154"/>
      <c r="AJ326" s="154"/>
      <c r="AK326" s="154"/>
      <c r="AL326" s="154"/>
      <c r="AM326" s="154"/>
      <c r="AN326" s="154"/>
      <c r="AO326" s="154"/>
      <c r="AP326" s="154"/>
      <c r="AQ326" s="154"/>
      <c r="AR326" s="154"/>
      <c r="AS326" s="154"/>
      <c r="AT326" s="154"/>
      <c r="AU326" s="154"/>
      <c r="AV326" s="154"/>
      <c r="AW326" s="154"/>
      <c r="AX326" s="154"/>
      <c r="AY326" s="154"/>
      <c r="AZ326" s="154"/>
      <c r="BA326" s="154"/>
      <c r="BB326" s="154"/>
      <c r="BC326" s="154"/>
      <c r="BD326" s="154"/>
      <c r="BE326" s="154"/>
      <c r="BF326" s="154"/>
      <c r="BG326" s="154"/>
      <c r="BH326" s="154"/>
      <c r="BI326" s="154"/>
      <c r="BJ326" s="154"/>
      <c r="BK326" s="154"/>
      <c r="BL326" s="154"/>
      <c r="BM326" s="154"/>
      <c r="BN326" s="154"/>
      <c r="BO326" s="154"/>
      <c r="BP326" s="154"/>
      <c r="BQ326" s="154"/>
      <c r="BR326" s="154"/>
      <c r="BS326" s="154"/>
      <c r="BT326" s="154"/>
      <c r="BU326" s="154"/>
      <c r="BV326" s="154"/>
      <c r="BW326" s="154"/>
      <c r="BX326" s="154"/>
      <c r="BY326" s="154"/>
      <c r="BZ326" s="154"/>
      <c r="CA326" s="154"/>
      <c r="CB326" s="154"/>
      <c r="CC326" s="154"/>
      <c r="CD326" s="154"/>
      <c r="CE326" s="154"/>
      <c r="CF326" s="154"/>
      <c r="CG326" s="154"/>
      <c r="CH326" s="154"/>
      <c r="CI326" s="154"/>
      <c r="CJ326" s="154"/>
      <c r="CK326" s="154"/>
      <c r="CL326" s="154"/>
    </row>
    <row r="327" spans="5:90" hidden="1" x14ac:dyDescent="0.15">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4"/>
      <c r="AG327" s="154"/>
      <c r="AH327" s="154"/>
      <c r="AI327" s="154"/>
      <c r="AJ327" s="154"/>
      <c r="AK327" s="154"/>
      <c r="AL327" s="154"/>
      <c r="AM327" s="154"/>
      <c r="AN327" s="154"/>
      <c r="AO327" s="154"/>
      <c r="AP327" s="154"/>
      <c r="AQ327" s="154"/>
      <c r="AR327" s="154"/>
      <c r="AS327" s="154"/>
      <c r="AT327" s="154"/>
      <c r="AU327" s="154"/>
      <c r="AV327" s="154"/>
      <c r="AW327" s="154"/>
      <c r="AX327" s="154"/>
      <c r="AY327" s="154"/>
      <c r="AZ327" s="154"/>
      <c r="BA327" s="154"/>
      <c r="BB327" s="154"/>
      <c r="BC327" s="154"/>
      <c r="BD327" s="154"/>
      <c r="BE327" s="154"/>
      <c r="BF327" s="154"/>
      <c r="BG327" s="154"/>
      <c r="BH327" s="154"/>
      <c r="BI327" s="154"/>
      <c r="BJ327" s="154"/>
      <c r="BK327" s="154"/>
      <c r="BL327" s="154"/>
      <c r="BM327" s="154"/>
      <c r="BN327" s="154"/>
      <c r="BO327" s="154"/>
      <c r="BP327" s="154"/>
      <c r="BQ327" s="154"/>
      <c r="BR327" s="154"/>
      <c r="BS327" s="154"/>
      <c r="BT327" s="154"/>
      <c r="BU327" s="154"/>
      <c r="BV327" s="154"/>
      <c r="BW327" s="154"/>
      <c r="BX327" s="154"/>
      <c r="BY327" s="154"/>
      <c r="BZ327" s="154"/>
      <c r="CA327" s="154"/>
      <c r="CB327" s="154"/>
      <c r="CC327" s="154"/>
      <c r="CD327" s="154"/>
      <c r="CE327" s="154"/>
      <c r="CF327" s="154"/>
      <c r="CG327" s="154"/>
      <c r="CH327" s="154"/>
      <c r="CI327" s="154"/>
      <c r="CJ327" s="154"/>
      <c r="CK327" s="154"/>
      <c r="CL327" s="154"/>
    </row>
    <row r="328" spans="5:90" hidden="1" x14ac:dyDescent="0.15">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4"/>
      <c r="AG328" s="154"/>
      <c r="AH328" s="154"/>
      <c r="AI328" s="154"/>
      <c r="AJ328" s="154"/>
      <c r="AK328" s="154"/>
      <c r="AL328" s="154"/>
      <c r="AM328" s="154"/>
      <c r="AN328" s="154"/>
      <c r="AO328" s="154"/>
      <c r="AP328" s="154"/>
      <c r="AQ328" s="154"/>
      <c r="AR328" s="154"/>
      <c r="AS328" s="154"/>
      <c r="AT328" s="154"/>
      <c r="AU328" s="154"/>
      <c r="AV328" s="154"/>
      <c r="AW328" s="154"/>
      <c r="AX328" s="154"/>
      <c r="AY328" s="154"/>
      <c r="AZ328" s="154"/>
      <c r="BA328" s="154"/>
      <c r="BB328" s="154"/>
      <c r="BC328" s="154"/>
      <c r="BD328" s="154"/>
      <c r="BE328" s="154"/>
      <c r="BF328" s="154"/>
      <c r="BG328" s="154"/>
      <c r="BH328" s="154"/>
      <c r="BI328" s="154"/>
      <c r="BJ328" s="154"/>
      <c r="BK328" s="154"/>
      <c r="BL328" s="154"/>
      <c r="BM328" s="154"/>
      <c r="BN328" s="154"/>
      <c r="BO328" s="154"/>
      <c r="BP328" s="154"/>
      <c r="BQ328" s="154"/>
      <c r="BR328" s="154"/>
      <c r="BS328" s="154"/>
      <c r="BT328" s="154"/>
      <c r="BU328" s="154"/>
      <c r="BV328" s="154"/>
      <c r="BW328" s="154"/>
      <c r="BX328" s="154"/>
      <c r="BY328" s="154"/>
      <c r="BZ328" s="154"/>
      <c r="CA328" s="154"/>
      <c r="CB328" s="154"/>
      <c r="CC328" s="154"/>
      <c r="CD328" s="154"/>
      <c r="CE328" s="154"/>
      <c r="CF328" s="154"/>
      <c r="CG328" s="154"/>
      <c r="CH328" s="154"/>
      <c r="CI328" s="154"/>
      <c r="CJ328" s="154"/>
      <c r="CK328" s="154"/>
      <c r="CL328" s="154"/>
    </row>
    <row r="329" spans="5:90" hidden="1" x14ac:dyDescent="0.15">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4"/>
      <c r="AG329" s="154"/>
      <c r="AH329" s="154"/>
      <c r="AI329" s="154"/>
      <c r="AJ329" s="154"/>
      <c r="AK329" s="154"/>
      <c r="AL329" s="154"/>
      <c r="AM329" s="154"/>
      <c r="AN329" s="154"/>
      <c r="AO329" s="154"/>
      <c r="AP329" s="154"/>
      <c r="AQ329" s="154"/>
      <c r="AR329" s="154"/>
      <c r="AS329" s="154"/>
      <c r="AT329" s="154"/>
      <c r="AU329" s="154"/>
      <c r="AV329" s="154"/>
      <c r="AW329" s="154"/>
      <c r="AX329" s="154"/>
      <c r="AY329" s="154"/>
      <c r="AZ329" s="154"/>
      <c r="BA329" s="154"/>
      <c r="BB329" s="154"/>
      <c r="BC329" s="154"/>
      <c r="BD329" s="154"/>
      <c r="BE329" s="154"/>
      <c r="BF329" s="154"/>
      <c r="BG329" s="154"/>
      <c r="BH329" s="154"/>
      <c r="BI329" s="154"/>
      <c r="BJ329" s="154"/>
      <c r="BK329" s="154"/>
      <c r="BL329" s="154"/>
      <c r="BM329" s="154"/>
      <c r="BN329" s="154"/>
      <c r="BO329" s="154"/>
      <c r="BP329" s="154"/>
      <c r="BQ329" s="154"/>
      <c r="BR329" s="154"/>
      <c r="BS329" s="154"/>
      <c r="BT329" s="154"/>
      <c r="BU329" s="154"/>
      <c r="BV329" s="154"/>
      <c r="BW329" s="154"/>
      <c r="BX329" s="154"/>
      <c r="BY329" s="154"/>
      <c r="BZ329" s="154"/>
      <c r="CA329" s="154"/>
      <c r="CB329" s="154"/>
      <c r="CC329" s="154"/>
      <c r="CD329" s="154"/>
      <c r="CE329" s="154"/>
      <c r="CF329" s="154"/>
      <c r="CG329" s="154"/>
      <c r="CH329" s="154"/>
      <c r="CI329" s="154"/>
      <c r="CJ329" s="154"/>
      <c r="CK329" s="154"/>
      <c r="CL329" s="154"/>
    </row>
    <row r="330" spans="5:90" hidden="1" x14ac:dyDescent="0.15">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154"/>
      <c r="AI330" s="154"/>
      <c r="AJ330" s="154"/>
      <c r="AK330" s="154"/>
      <c r="AL330" s="154"/>
      <c r="AM330" s="154"/>
      <c r="AN330" s="154"/>
      <c r="AO330" s="154"/>
      <c r="AP330" s="154"/>
      <c r="AQ330" s="154"/>
      <c r="AR330" s="154"/>
      <c r="AS330" s="154"/>
      <c r="AT330" s="154"/>
      <c r="AU330" s="154"/>
      <c r="AV330" s="154"/>
      <c r="AW330" s="154"/>
      <c r="AX330" s="154"/>
      <c r="AY330" s="154"/>
      <c r="AZ330" s="154"/>
      <c r="BA330" s="154"/>
      <c r="BB330" s="154"/>
      <c r="BC330" s="154"/>
      <c r="BD330" s="154"/>
      <c r="BE330" s="154"/>
      <c r="BF330" s="154"/>
      <c r="BG330" s="154"/>
      <c r="BH330" s="154"/>
      <c r="BI330" s="154"/>
      <c r="BJ330" s="154"/>
      <c r="BK330" s="154"/>
      <c r="BL330" s="154"/>
      <c r="BM330" s="154"/>
      <c r="BN330" s="154"/>
      <c r="BO330" s="154"/>
      <c r="BP330" s="154"/>
      <c r="BQ330" s="154"/>
      <c r="BR330" s="154"/>
      <c r="BS330" s="154"/>
      <c r="BT330" s="154"/>
      <c r="BU330" s="154"/>
      <c r="BV330" s="154"/>
      <c r="BW330" s="154"/>
      <c r="BX330" s="154"/>
      <c r="BY330" s="154"/>
      <c r="BZ330" s="154"/>
      <c r="CA330" s="154"/>
      <c r="CB330" s="154"/>
      <c r="CC330" s="154"/>
      <c r="CD330" s="154"/>
      <c r="CE330" s="154"/>
      <c r="CF330" s="154"/>
      <c r="CG330" s="154"/>
      <c r="CH330" s="154"/>
      <c r="CI330" s="154"/>
      <c r="CJ330" s="154"/>
      <c r="CK330" s="154"/>
      <c r="CL330" s="154"/>
    </row>
    <row r="331" spans="5:90" hidden="1" x14ac:dyDescent="0.15">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4"/>
      <c r="AG331" s="154"/>
      <c r="AH331" s="154"/>
      <c r="AI331" s="154"/>
      <c r="AJ331" s="154"/>
      <c r="AK331" s="154"/>
      <c r="AL331" s="154"/>
      <c r="AM331" s="154"/>
      <c r="AN331" s="154"/>
      <c r="AO331" s="154"/>
      <c r="AP331" s="154"/>
      <c r="AQ331" s="154"/>
      <c r="AR331" s="154"/>
      <c r="AS331" s="154"/>
      <c r="AT331" s="154"/>
      <c r="AU331" s="154"/>
      <c r="AV331" s="154"/>
      <c r="AW331" s="154"/>
      <c r="AX331" s="154"/>
      <c r="AY331" s="154"/>
      <c r="AZ331" s="154"/>
      <c r="BA331" s="154"/>
      <c r="BB331" s="154"/>
      <c r="BC331" s="154"/>
      <c r="BD331" s="154"/>
      <c r="BE331" s="154"/>
      <c r="BF331" s="154"/>
      <c r="BG331" s="154"/>
      <c r="BH331" s="154"/>
      <c r="BI331" s="154"/>
      <c r="BJ331" s="154"/>
      <c r="BK331" s="154"/>
      <c r="BL331" s="154"/>
      <c r="BM331" s="154"/>
      <c r="BN331" s="154"/>
      <c r="BO331" s="154"/>
      <c r="BP331" s="154"/>
      <c r="BQ331" s="154"/>
      <c r="BR331" s="154"/>
      <c r="BS331" s="154"/>
      <c r="BT331" s="154"/>
      <c r="BU331" s="154"/>
      <c r="BV331" s="154"/>
      <c r="BW331" s="154"/>
      <c r="BX331" s="154"/>
      <c r="BY331" s="154"/>
      <c r="BZ331" s="154"/>
      <c r="CA331" s="154"/>
      <c r="CB331" s="154"/>
      <c r="CC331" s="154"/>
      <c r="CD331" s="154"/>
      <c r="CE331" s="154"/>
      <c r="CF331" s="154"/>
      <c r="CG331" s="154"/>
      <c r="CH331" s="154"/>
      <c r="CI331" s="154"/>
      <c r="CJ331" s="154"/>
      <c r="CK331" s="154"/>
      <c r="CL331" s="154"/>
    </row>
    <row r="332" spans="5:90" hidden="1" x14ac:dyDescent="0.15">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4"/>
      <c r="AG332" s="154"/>
      <c r="AH332" s="154"/>
      <c r="AI332" s="154"/>
      <c r="AJ332" s="154"/>
      <c r="AK332" s="154"/>
      <c r="AL332" s="154"/>
      <c r="AM332" s="154"/>
      <c r="AN332" s="154"/>
      <c r="AO332" s="154"/>
      <c r="AP332" s="154"/>
      <c r="AQ332" s="154"/>
      <c r="AR332" s="154"/>
      <c r="AS332" s="154"/>
      <c r="AT332" s="154"/>
      <c r="AU332" s="154"/>
      <c r="AV332" s="154"/>
      <c r="AW332" s="154"/>
      <c r="AX332" s="154"/>
      <c r="AY332" s="154"/>
      <c r="AZ332" s="154"/>
      <c r="BA332" s="154"/>
      <c r="BB332" s="154"/>
      <c r="BC332" s="154"/>
      <c r="BD332" s="154"/>
      <c r="BE332" s="154"/>
      <c r="BF332" s="154"/>
      <c r="BG332" s="154"/>
      <c r="BH332" s="154"/>
      <c r="BI332" s="154"/>
      <c r="BJ332" s="154"/>
      <c r="BK332" s="154"/>
      <c r="BL332" s="154"/>
      <c r="BM332" s="154"/>
      <c r="BN332" s="154"/>
      <c r="BO332" s="154"/>
      <c r="BP332" s="154"/>
      <c r="BQ332" s="154"/>
      <c r="BR332" s="154"/>
      <c r="BS332" s="154"/>
      <c r="BT332" s="154"/>
      <c r="BU332" s="154"/>
      <c r="BV332" s="154"/>
      <c r="BW332" s="154"/>
      <c r="BX332" s="154"/>
      <c r="BY332" s="154"/>
      <c r="BZ332" s="154"/>
      <c r="CA332" s="154"/>
      <c r="CB332" s="154"/>
      <c r="CC332" s="154"/>
      <c r="CD332" s="154"/>
      <c r="CE332" s="154"/>
      <c r="CF332" s="154"/>
      <c r="CG332" s="154"/>
      <c r="CH332" s="154"/>
      <c r="CI332" s="154"/>
      <c r="CJ332" s="154"/>
      <c r="CK332" s="154"/>
      <c r="CL332" s="154"/>
    </row>
    <row r="333" spans="5:90" hidden="1" x14ac:dyDescent="0.15">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4"/>
      <c r="AG333" s="154"/>
      <c r="AH333" s="154"/>
      <c r="AI333" s="154"/>
      <c r="AJ333" s="154"/>
      <c r="AK333" s="154"/>
      <c r="AL333" s="154"/>
      <c r="AM333" s="154"/>
      <c r="AN333" s="154"/>
      <c r="AO333" s="154"/>
      <c r="AP333" s="154"/>
      <c r="AQ333" s="154"/>
      <c r="AR333" s="154"/>
      <c r="AS333" s="154"/>
      <c r="AT333" s="154"/>
      <c r="AU333" s="154"/>
      <c r="AV333" s="154"/>
      <c r="AW333" s="154"/>
      <c r="AX333" s="154"/>
      <c r="AY333" s="154"/>
      <c r="AZ333" s="154"/>
      <c r="BA333" s="154"/>
      <c r="BB333" s="154"/>
      <c r="BC333" s="154"/>
      <c r="BD333" s="154"/>
      <c r="BE333" s="154"/>
      <c r="BF333" s="154"/>
      <c r="BG333" s="154"/>
      <c r="BH333" s="154"/>
      <c r="BI333" s="154"/>
      <c r="BJ333" s="154"/>
      <c r="BK333" s="154"/>
      <c r="BL333" s="154"/>
      <c r="BM333" s="154"/>
      <c r="BN333" s="154"/>
      <c r="BO333" s="154"/>
      <c r="BP333" s="154"/>
      <c r="BQ333" s="154"/>
      <c r="BR333" s="154"/>
      <c r="BS333" s="154"/>
      <c r="BT333" s="154"/>
      <c r="BU333" s="154"/>
      <c r="BV333" s="154"/>
      <c r="BW333" s="154"/>
      <c r="BX333" s="154"/>
      <c r="BY333" s="154"/>
      <c r="BZ333" s="154"/>
      <c r="CA333" s="154"/>
      <c r="CB333" s="154"/>
      <c r="CC333" s="154"/>
      <c r="CD333" s="154"/>
      <c r="CE333" s="154"/>
      <c r="CF333" s="154"/>
      <c r="CG333" s="154"/>
      <c r="CH333" s="154"/>
      <c r="CI333" s="154"/>
      <c r="CJ333" s="154"/>
      <c r="CK333" s="154"/>
      <c r="CL333" s="154"/>
    </row>
    <row r="334" spans="5:90" hidden="1" x14ac:dyDescent="0.15">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c r="AA334" s="154"/>
      <c r="AB334" s="154"/>
      <c r="AC334" s="154"/>
      <c r="AD334" s="154"/>
      <c r="AE334" s="154"/>
      <c r="AF334" s="154"/>
      <c r="AG334" s="154"/>
      <c r="AH334" s="154"/>
      <c r="AI334" s="154"/>
      <c r="AJ334" s="154"/>
      <c r="AK334" s="154"/>
      <c r="AL334" s="154"/>
      <c r="AM334" s="154"/>
      <c r="AN334" s="154"/>
      <c r="AO334" s="154"/>
      <c r="AP334" s="154"/>
      <c r="AQ334" s="154"/>
      <c r="AR334" s="154"/>
      <c r="AS334" s="154"/>
      <c r="AT334" s="154"/>
      <c r="AU334" s="154"/>
      <c r="AV334" s="154"/>
      <c r="AW334" s="154"/>
      <c r="AX334" s="154"/>
      <c r="AY334" s="154"/>
      <c r="AZ334" s="154"/>
      <c r="BA334" s="154"/>
      <c r="BB334" s="154"/>
      <c r="BC334" s="154"/>
      <c r="BD334" s="154"/>
      <c r="BE334" s="154"/>
      <c r="BF334" s="154"/>
      <c r="BG334" s="154"/>
      <c r="BH334" s="154"/>
      <c r="BI334" s="154"/>
      <c r="BJ334" s="154"/>
      <c r="BK334" s="154"/>
      <c r="BL334" s="154"/>
      <c r="BM334" s="154"/>
      <c r="BN334" s="154"/>
      <c r="BO334" s="154"/>
      <c r="BP334" s="154"/>
      <c r="BQ334" s="154"/>
      <c r="BR334" s="154"/>
      <c r="BS334" s="154"/>
      <c r="BT334" s="154"/>
      <c r="BU334" s="154"/>
      <c r="BV334" s="154"/>
      <c r="BW334" s="154"/>
      <c r="BX334" s="154"/>
      <c r="BY334" s="154"/>
      <c r="BZ334" s="154"/>
      <c r="CA334" s="154"/>
      <c r="CB334" s="154"/>
      <c r="CC334" s="154"/>
      <c r="CD334" s="154"/>
      <c r="CE334" s="154"/>
      <c r="CF334" s="154"/>
      <c r="CG334" s="154"/>
      <c r="CH334" s="154"/>
      <c r="CI334" s="154"/>
      <c r="CJ334" s="154"/>
      <c r="CK334" s="154"/>
      <c r="CL334" s="154"/>
    </row>
    <row r="335" spans="5:90" hidden="1" x14ac:dyDescent="0.15">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4"/>
      <c r="AG335" s="154"/>
      <c r="AH335" s="154"/>
      <c r="AI335" s="154"/>
      <c r="AJ335" s="154"/>
      <c r="AK335" s="154"/>
      <c r="AL335" s="154"/>
      <c r="AM335" s="154"/>
      <c r="AN335" s="154"/>
      <c r="AO335" s="154"/>
      <c r="AP335" s="154"/>
      <c r="AQ335" s="154"/>
      <c r="AR335" s="154"/>
      <c r="AS335" s="154"/>
      <c r="AT335" s="154"/>
      <c r="AU335" s="154"/>
      <c r="AV335" s="154"/>
      <c r="AW335" s="154"/>
      <c r="AX335" s="154"/>
      <c r="AY335" s="154"/>
      <c r="AZ335" s="154"/>
      <c r="BA335" s="154"/>
      <c r="BB335" s="154"/>
      <c r="BC335" s="154"/>
      <c r="BD335" s="154"/>
      <c r="BE335" s="154"/>
      <c r="BF335" s="154"/>
      <c r="BG335" s="154"/>
      <c r="BH335" s="154"/>
      <c r="BI335" s="154"/>
      <c r="BJ335" s="154"/>
      <c r="BK335" s="154"/>
      <c r="BL335" s="154"/>
      <c r="BM335" s="154"/>
      <c r="BN335" s="154"/>
      <c r="BO335" s="154"/>
      <c r="BP335" s="154"/>
      <c r="BQ335" s="154"/>
      <c r="BR335" s="154"/>
      <c r="BS335" s="154"/>
      <c r="BT335" s="154"/>
      <c r="BU335" s="154"/>
      <c r="BV335" s="154"/>
      <c r="BW335" s="154"/>
      <c r="BX335" s="154"/>
      <c r="BY335" s="154"/>
      <c r="BZ335" s="154"/>
      <c r="CA335" s="154"/>
      <c r="CB335" s="154"/>
      <c r="CC335" s="154"/>
      <c r="CD335" s="154"/>
      <c r="CE335" s="154"/>
      <c r="CF335" s="154"/>
      <c r="CG335" s="154"/>
      <c r="CH335" s="154"/>
      <c r="CI335" s="154"/>
      <c r="CJ335" s="154"/>
      <c r="CK335" s="154"/>
      <c r="CL335" s="154"/>
    </row>
    <row r="336" spans="5:90" hidden="1" x14ac:dyDescent="0.15">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4"/>
      <c r="AG336" s="154"/>
      <c r="AH336" s="154"/>
      <c r="AI336" s="154"/>
      <c r="AJ336" s="154"/>
      <c r="AK336" s="154"/>
      <c r="AL336" s="154"/>
      <c r="AM336" s="154"/>
      <c r="AN336" s="154"/>
      <c r="AO336" s="154"/>
      <c r="AP336" s="154"/>
      <c r="AQ336" s="154"/>
      <c r="AR336" s="154"/>
      <c r="AS336" s="154"/>
      <c r="AT336" s="154"/>
      <c r="AU336" s="154"/>
      <c r="AV336" s="154"/>
      <c r="AW336" s="154"/>
      <c r="AX336" s="154"/>
      <c r="AY336" s="154"/>
      <c r="AZ336" s="154"/>
      <c r="BA336" s="154"/>
      <c r="BB336" s="154"/>
      <c r="BC336" s="154"/>
      <c r="BD336" s="154"/>
      <c r="BE336" s="154"/>
      <c r="BF336" s="154"/>
      <c r="BG336" s="154"/>
      <c r="BH336" s="154"/>
      <c r="BI336" s="154"/>
      <c r="BJ336" s="154"/>
      <c r="BK336" s="154"/>
      <c r="BL336" s="154"/>
      <c r="BM336" s="154"/>
      <c r="BN336" s="154"/>
      <c r="BO336" s="154"/>
      <c r="BP336" s="154"/>
      <c r="BQ336" s="154"/>
      <c r="BR336" s="154"/>
      <c r="BS336" s="154"/>
      <c r="BT336" s="154"/>
      <c r="BU336" s="154"/>
      <c r="BV336" s="154"/>
      <c r="BW336" s="154"/>
      <c r="BX336" s="154"/>
      <c r="BY336" s="154"/>
      <c r="BZ336" s="154"/>
      <c r="CA336" s="154"/>
      <c r="CB336" s="154"/>
      <c r="CC336" s="154"/>
      <c r="CD336" s="154"/>
      <c r="CE336" s="154"/>
      <c r="CF336" s="154"/>
      <c r="CG336" s="154"/>
      <c r="CH336" s="154"/>
      <c r="CI336" s="154"/>
      <c r="CJ336" s="154"/>
      <c r="CK336" s="154"/>
      <c r="CL336" s="154"/>
    </row>
    <row r="337" spans="5:90" hidden="1" x14ac:dyDescent="0.15">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4"/>
      <c r="AG337" s="154"/>
      <c r="AH337" s="154"/>
      <c r="AI337" s="154"/>
      <c r="AJ337" s="154"/>
      <c r="AK337" s="154"/>
      <c r="AL337" s="154"/>
      <c r="AM337" s="154"/>
      <c r="AN337" s="154"/>
      <c r="AO337" s="154"/>
      <c r="AP337" s="154"/>
      <c r="AQ337" s="154"/>
      <c r="AR337" s="154"/>
      <c r="AS337" s="154"/>
      <c r="AT337" s="154"/>
      <c r="AU337" s="154"/>
      <c r="AV337" s="154"/>
      <c r="AW337" s="154"/>
      <c r="AX337" s="154"/>
      <c r="AY337" s="154"/>
      <c r="AZ337" s="154"/>
      <c r="BA337" s="154"/>
      <c r="BB337" s="154"/>
      <c r="BC337" s="154"/>
      <c r="BD337" s="154"/>
      <c r="BE337" s="154"/>
      <c r="BF337" s="154"/>
      <c r="BG337" s="154"/>
      <c r="BH337" s="154"/>
      <c r="BI337" s="154"/>
      <c r="BJ337" s="154"/>
      <c r="BK337" s="154"/>
      <c r="BL337" s="154"/>
      <c r="BM337" s="154"/>
      <c r="BN337" s="154"/>
      <c r="BO337" s="154"/>
      <c r="BP337" s="154"/>
      <c r="BQ337" s="154"/>
      <c r="BR337" s="154"/>
      <c r="BS337" s="154"/>
      <c r="BT337" s="154"/>
      <c r="BU337" s="154"/>
      <c r="BV337" s="154"/>
      <c r="BW337" s="154"/>
      <c r="BX337" s="154"/>
      <c r="BY337" s="154"/>
      <c r="BZ337" s="154"/>
      <c r="CA337" s="154"/>
      <c r="CB337" s="154"/>
      <c r="CC337" s="154"/>
      <c r="CD337" s="154"/>
      <c r="CE337" s="154"/>
      <c r="CF337" s="154"/>
      <c r="CG337" s="154"/>
      <c r="CH337" s="154"/>
      <c r="CI337" s="154"/>
      <c r="CJ337" s="154"/>
      <c r="CK337" s="154"/>
      <c r="CL337" s="154"/>
    </row>
    <row r="338" spans="5:90" hidden="1" x14ac:dyDescent="0.15">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c r="AB338" s="154"/>
      <c r="AC338" s="154"/>
      <c r="AD338" s="154"/>
      <c r="AE338" s="154"/>
      <c r="AF338" s="154"/>
      <c r="AG338" s="154"/>
      <c r="AH338" s="154"/>
      <c r="AI338" s="154"/>
      <c r="AJ338" s="154"/>
      <c r="AK338" s="154"/>
      <c r="AL338" s="154"/>
      <c r="AM338" s="154"/>
      <c r="AN338" s="154"/>
      <c r="AO338" s="154"/>
      <c r="AP338" s="154"/>
      <c r="AQ338" s="154"/>
      <c r="AR338" s="154"/>
      <c r="AS338" s="154"/>
      <c r="AT338" s="154"/>
      <c r="AU338" s="154"/>
      <c r="AV338" s="154"/>
      <c r="AW338" s="154"/>
      <c r="AX338" s="154"/>
      <c r="AY338" s="154"/>
      <c r="AZ338" s="154"/>
      <c r="BA338" s="154"/>
      <c r="BB338" s="154"/>
      <c r="BC338" s="154"/>
      <c r="BD338" s="154"/>
      <c r="BE338" s="154"/>
      <c r="BF338" s="154"/>
      <c r="BG338" s="154"/>
      <c r="BH338" s="154"/>
      <c r="BI338" s="154"/>
      <c r="BJ338" s="154"/>
      <c r="BK338" s="154"/>
      <c r="BL338" s="154"/>
      <c r="BM338" s="154"/>
      <c r="BN338" s="154"/>
      <c r="BO338" s="154"/>
      <c r="BP338" s="154"/>
      <c r="BQ338" s="154"/>
      <c r="BR338" s="154"/>
      <c r="BS338" s="154"/>
      <c r="BT338" s="154"/>
      <c r="BU338" s="154"/>
      <c r="BV338" s="154"/>
      <c r="BW338" s="154"/>
      <c r="BX338" s="154"/>
      <c r="BY338" s="154"/>
      <c r="BZ338" s="154"/>
      <c r="CA338" s="154"/>
      <c r="CB338" s="154"/>
      <c r="CC338" s="154"/>
      <c r="CD338" s="154"/>
      <c r="CE338" s="154"/>
      <c r="CF338" s="154"/>
      <c r="CG338" s="154"/>
      <c r="CH338" s="154"/>
      <c r="CI338" s="154"/>
      <c r="CJ338" s="154"/>
      <c r="CK338" s="154"/>
      <c r="CL338" s="154"/>
    </row>
    <row r="339" spans="5:90" hidden="1" x14ac:dyDescent="0.15">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4"/>
      <c r="AG339" s="154"/>
      <c r="AH339" s="154"/>
      <c r="AI339" s="154"/>
      <c r="AJ339" s="154"/>
      <c r="AK339" s="154"/>
      <c r="AL339" s="154"/>
      <c r="AM339" s="154"/>
      <c r="AN339" s="154"/>
      <c r="AO339" s="154"/>
      <c r="AP339" s="154"/>
      <c r="AQ339" s="154"/>
      <c r="AR339" s="154"/>
      <c r="AS339" s="154"/>
      <c r="AT339" s="154"/>
      <c r="AU339" s="154"/>
      <c r="AV339" s="154"/>
      <c r="AW339" s="154"/>
      <c r="AX339" s="154"/>
      <c r="AY339" s="154"/>
      <c r="AZ339" s="154"/>
      <c r="BA339" s="154"/>
      <c r="BB339" s="154"/>
      <c r="BC339" s="154"/>
      <c r="BD339" s="154"/>
      <c r="BE339" s="154"/>
      <c r="BF339" s="154"/>
      <c r="BG339" s="154"/>
      <c r="BH339" s="154"/>
      <c r="BI339" s="154"/>
      <c r="BJ339" s="154"/>
      <c r="BK339" s="154"/>
      <c r="BL339" s="154"/>
      <c r="BM339" s="154"/>
      <c r="BN339" s="154"/>
      <c r="BO339" s="154"/>
      <c r="BP339" s="154"/>
      <c r="BQ339" s="154"/>
      <c r="BR339" s="154"/>
      <c r="BS339" s="154"/>
      <c r="BT339" s="154"/>
      <c r="BU339" s="154"/>
      <c r="BV339" s="154"/>
      <c r="BW339" s="154"/>
      <c r="BX339" s="154"/>
      <c r="BY339" s="154"/>
      <c r="BZ339" s="154"/>
      <c r="CA339" s="154"/>
      <c r="CB339" s="154"/>
      <c r="CC339" s="154"/>
      <c r="CD339" s="154"/>
      <c r="CE339" s="154"/>
      <c r="CF339" s="154"/>
      <c r="CG339" s="154"/>
      <c r="CH339" s="154"/>
      <c r="CI339" s="154"/>
      <c r="CJ339" s="154"/>
      <c r="CK339" s="154"/>
      <c r="CL339" s="154"/>
    </row>
    <row r="340" spans="5:90" hidden="1" x14ac:dyDescent="0.15">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c r="AB340" s="154"/>
      <c r="AC340" s="154"/>
      <c r="AD340" s="154"/>
      <c r="AE340" s="154"/>
      <c r="AF340" s="154"/>
      <c r="AG340" s="154"/>
      <c r="AH340" s="154"/>
      <c r="AI340" s="154"/>
      <c r="AJ340" s="154"/>
      <c r="AK340" s="154"/>
      <c r="AL340" s="154"/>
      <c r="AM340" s="154"/>
      <c r="AN340" s="154"/>
      <c r="AO340" s="154"/>
      <c r="AP340" s="154"/>
      <c r="AQ340" s="154"/>
      <c r="AR340" s="154"/>
      <c r="AS340" s="154"/>
      <c r="AT340" s="154"/>
      <c r="AU340" s="154"/>
      <c r="AV340" s="154"/>
      <c r="AW340" s="154"/>
      <c r="AX340" s="154"/>
      <c r="AY340" s="154"/>
      <c r="AZ340" s="154"/>
      <c r="BA340" s="154"/>
      <c r="BB340" s="154"/>
      <c r="BC340" s="154"/>
      <c r="BD340" s="154"/>
      <c r="BE340" s="154"/>
      <c r="BF340" s="154"/>
      <c r="BG340" s="154"/>
      <c r="BH340" s="154"/>
      <c r="BI340" s="154"/>
      <c r="BJ340" s="154"/>
      <c r="BK340" s="154"/>
      <c r="BL340" s="154"/>
      <c r="BM340" s="154"/>
      <c r="BN340" s="154"/>
      <c r="BO340" s="154"/>
      <c r="BP340" s="154"/>
      <c r="BQ340" s="154"/>
      <c r="BR340" s="154"/>
      <c r="BS340" s="154"/>
      <c r="BT340" s="154"/>
      <c r="BU340" s="154"/>
      <c r="BV340" s="154"/>
      <c r="BW340" s="154"/>
      <c r="BX340" s="154"/>
      <c r="BY340" s="154"/>
      <c r="BZ340" s="154"/>
      <c r="CA340" s="154"/>
      <c r="CB340" s="154"/>
      <c r="CC340" s="154"/>
      <c r="CD340" s="154"/>
      <c r="CE340" s="154"/>
      <c r="CF340" s="154"/>
      <c r="CG340" s="154"/>
      <c r="CH340" s="154"/>
      <c r="CI340" s="154"/>
      <c r="CJ340" s="154"/>
      <c r="CK340" s="154"/>
      <c r="CL340" s="154"/>
    </row>
    <row r="341" spans="5:90" hidden="1" x14ac:dyDescent="0.15">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c r="AA341" s="154"/>
      <c r="AB341" s="154"/>
      <c r="AC341" s="154"/>
      <c r="AD341" s="154"/>
      <c r="AE341" s="154"/>
      <c r="AF341" s="154"/>
      <c r="AG341" s="154"/>
      <c r="AH341" s="154"/>
      <c r="AI341" s="154"/>
      <c r="AJ341" s="154"/>
      <c r="AK341" s="154"/>
      <c r="AL341" s="154"/>
      <c r="AM341" s="154"/>
      <c r="AN341" s="154"/>
      <c r="AO341" s="154"/>
      <c r="AP341" s="154"/>
      <c r="AQ341" s="154"/>
      <c r="AR341" s="154"/>
      <c r="AS341" s="154"/>
      <c r="AT341" s="154"/>
      <c r="AU341" s="154"/>
      <c r="AV341" s="154"/>
      <c r="AW341" s="154"/>
      <c r="AX341" s="154"/>
      <c r="AY341" s="154"/>
      <c r="AZ341" s="154"/>
      <c r="BA341" s="154"/>
      <c r="BB341" s="154"/>
      <c r="BC341" s="154"/>
      <c r="BD341" s="154"/>
      <c r="BE341" s="154"/>
      <c r="BF341" s="154"/>
      <c r="BG341" s="154"/>
      <c r="BH341" s="154"/>
      <c r="BI341" s="154"/>
      <c r="BJ341" s="154"/>
      <c r="BK341" s="154"/>
      <c r="BL341" s="154"/>
      <c r="BM341" s="154"/>
      <c r="BN341" s="154"/>
      <c r="BO341" s="154"/>
      <c r="BP341" s="154"/>
      <c r="BQ341" s="154"/>
      <c r="BR341" s="154"/>
      <c r="BS341" s="154"/>
      <c r="BT341" s="154"/>
      <c r="BU341" s="154"/>
      <c r="BV341" s="154"/>
      <c r="BW341" s="154"/>
      <c r="BX341" s="154"/>
      <c r="BY341" s="154"/>
      <c r="BZ341" s="154"/>
      <c r="CA341" s="154"/>
      <c r="CB341" s="154"/>
      <c r="CC341" s="154"/>
      <c r="CD341" s="154"/>
      <c r="CE341" s="154"/>
      <c r="CF341" s="154"/>
      <c r="CG341" s="154"/>
      <c r="CH341" s="154"/>
      <c r="CI341" s="154"/>
      <c r="CJ341" s="154"/>
      <c r="CK341" s="154"/>
      <c r="CL341" s="154"/>
    </row>
    <row r="342" spans="5:90" hidden="1" x14ac:dyDescent="0.15">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c r="AA342" s="154"/>
      <c r="AB342" s="154"/>
      <c r="AC342" s="154"/>
      <c r="AD342" s="154"/>
      <c r="AE342" s="154"/>
      <c r="AF342" s="154"/>
      <c r="AG342" s="154"/>
      <c r="AH342" s="154"/>
      <c r="AI342" s="154"/>
      <c r="AJ342" s="154"/>
      <c r="AK342" s="154"/>
      <c r="AL342" s="154"/>
      <c r="AM342" s="154"/>
      <c r="AN342" s="154"/>
      <c r="AO342" s="154"/>
      <c r="AP342" s="154"/>
      <c r="AQ342" s="154"/>
      <c r="AR342" s="154"/>
      <c r="AS342" s="154"/>
      <c r="AT342" s="154"/>
      <c r="AU342" s="154"/>
      <c r="AV342" s="154"/>
      <c r="AW342" s="154"/>
      <c r="AX342" s="154"/>
      <c r="AY342" s="154"/>
      <c r="AZ342" s="154"/>
      <c r="BA342" s="154"/>
      <c r="BB342" s="154"/>
      <c r="BC342" s="154"/>
      <c r="BD342" s="154"/>
      <c r="BE342" s="154"/>
      <c r="BF342" s="154"/>
      <c r="BG342" s="154"/>
      <c r="BH342" s="154"/>
      <c r="BI342" s="154"/>
      <c r="BJ342" s="154"/>
      <c r="BK342" s="154"/>
      <c r="BL342" s="154"/>
      <c r="BM342" s="154"/>
      <c r="BN342" s="154"/>
      <c r="BO342" s="154"/>
      <c r="BP342" s="154"/>
      <c r="BQ342" s="154"/>
      <c r="BR342" s="154"/>
      <c r="BS342" s="154"/>
      <c r="BT342" s="154"/>
      <c r="BU342" s="154"/>
      <c r="BV342" s="154"/>
      <c r="BW342" s="154"/>
      <c r="BX342" s="154"/>
      <c r="BY342" s="154"/>
      <c r="BZ342" s="154"/>
      <c r="CA342" s="154"/>
      <c r="CB342" s="154"/>
      <c r="CC342" s="154"/>
      <c r="CD342" s="154"/>
      <c r="CE342" s="154"/>
      <c r="CF342" s="154"/>
      <c r="CG342" s="154"/>
      <c r="CH342" s="154"/>
      <c r="CI342" s="154"/>
      <c r="CJ342" s="154"/>
      <c r="CK342" s="154"/>
      <c r="CL342" s="154"/>
    </row>
    <row r="343" spans="5:90" hidden="1" x14ac:dyDescent="0.15">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c r="AA343" s="154"/>
      <c r="AB343" s="154"/>
      <c r="AC343" s="154"/>
      <c r="AD343" s="154"/>
      <c r="AE343" s="154"/>
      <c r="AF343" s="154"/>
      <c r="AG343" s="154"/>
      <c r="AH343" s="154"/>
      <c r="AI343" s="154"/>
      <c r="AJ343" s="154"/>
      <c r="AK343" s="154"/>
      <c r="AL343" s="154"/>
      <c r="AM343" s="154"/>
      <c r="AN343" s="154"/>
      <c r="AO343" s="154"/>
      <c r="AP343" s="154"/>
      <c r="AQ343" s="154"/>
      <c r="AR343" s="154"/>
      <c r="AS343" s="154"/>
      <c r="AT343" s="154"/>
      <c r="AU343" s="154"/>
      <c r="AV343" s="154"/>
      <c r="AW343" s="154"/>
      <c r="AX343" s="154"/>
      <c r="AY343" s="154"/>
      <c r="AZ343" s="154"/>
      <c r="BA343" s="154"/>
      <c r="BB343" s="154"/>
      <c r="BC343" s="154"/>
      <c r="BD343" s="154"/>
      <c r="BE343" s="154"/>
      <c r="BF343" s="154"/>
      <c r="BG343" s="154"/>
      <c r="BH343" s="154"/>
      <c r="BI343" s="154"/>
      <c r="BJ343" s="154"/>
      <c r="BK343" s="154"/>
      <c r="BL343" s="154"/>
      <c r="BM343" s="154"/>
      <c r="BN343" s="154"/>
      <c r="BO343" s="154"/>
      <c r="BP343" s="154"/>
      <c r="BQ343" s="154"/>
      <c r="BR343" s="154"/>
      <c r="BS343" s="154"/>
      <c r="BT343" s="154"/>
      <c r="BU343" s="154"/>
      <c r="BV343" s="154"/>
      <c r="BW343" s="154"/>
      <c r="BX343" s="154"/>
      <c r="BY343" s="154"/>
      <c r="BZ343" s="154"/>
      <c r="CA343" s="154"/>
      <c r="CB343" s="154"/>
      <c r="CC343" s="154"/>
      <c r="CD343" s="154"/>
      <c r="CE343" s="154"/>
      <c r="CF343" s="154"/>
      <c r="CG343" s="154"/>
      <c r="CH343" s="154"/>
      <c r="CI343" s="154"/>
      <c r="CJ343" s="154"/>
      <c r="CK343" s="154"/>
      <c r="CL343" s="154"/>
    </row>
    <row r="344" spans="5:90" hidden="1" x14ac:dyDescent="0.15">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c r="AA344" s="154"/>
      <c r="AB344" s="154"/>
      <c r="AC344" s="154"/>
      <c r="AD344" s="154"/>
      <c r="AE344" s="154"/>
      <c r="AF344" s="154"/>
      <c r="AG344" s="154"/>
      <c r="AH344" s="154"/>
      <c r="AI344" s="154"/>
      <c r="AJ344" s="154"/>
      <c r="AK344" s="154"/>
      <c r="AL344" s="154"/>
      <c r="AM344" s="154"/>
      <c r="AN344" s="154"/>
      <c r="AO344" s="154"/>
      <c r="AP344" s="154"/>
      <c r="AQ344" s="154"/>
      <c r="AR344" s="154"/>
      <c r="AS344" s="154"/>
      <c r="AT344" s="154"/>
      <c r="AU344" s="154"/>
      <c r="AV344" s="154"/>
      <c r="AW344" s="154"/>
      <c r="AX344" s="154"/>
      <c r="AY344" s="154"/>
      <c r="AZ344" s="154"/>
      <c r="BA344" s="154"/>
      <c r="BB344" s="154"/>
      <c r="BC344" s="154"/>
      <c r="BD344" s="154"/>
      <c r="BE344" s="154"/>
      <c r="BF344" s="154"/>
      <c r="BG344" s="154"/>
      <c r="BH344" s="154"/>
      <c r="BI344" s="154"/>
      <c r="BJ344" s="154"/>
      <c r="BK344" s="154"/>
      <c r="BL344" s="154"/>
      <c r="BM344" s="154"/>
      <c r="BN344" s="154"/>
      <c r="BO344" s="154"/>
      <c r="BP344" s="154"/>
      <c r="BQ344" s="154"/>
      <c r="BR344" s="154"/>
      <c r="BS344" s="154"/>
      <c r="BT344" s="154"/>
      <c r="BU344" s="154"/>
      <c r="BV344" s="154"/>
      <c r="BW344" s="154"/>
      <c r="BX344" s="154"/>
      <c r="BY344" s="154"/>
      <c r="BZ344" s="154"/>
      <c r="CA344" s="154"/>
      <c r="CB344" s="154"/>
      <c r="CC344" s="154"/>
      <c r="CD344" s="154"/>
      <c r="CE344" s="154"/>
      <c r="CF344" s="154"/>
      <c r="CG344" s="154"/>
      <c r="CH344" s="154"/>
      <c r="CI344" s="154"/>
      <c r="CJ344" s="154"/>
      <c r="CK344" s="154"/>
      <c r="CL344" s="154"/>
    </row>
    <row r="345" spans="5:90" hidden="1" x14ac:dyDescent="0.15">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c r="AA345" s="154"/>
      <c r="AB345" s="154"/>
      <c r="AC345" s="154"/>
      <c r="AD345" s="154"/>
      <c r="AE345" s="154"/>
      <c r="AF345" s="154"/>
      <c r="AG345" s="154"/>
      <c r="AH345" s="154"/>
      <c r="AI345" s="154"/>
      <c r="AJ345" s="154"/>
      <c r="AK345" s="154"/>
      <c r="AL345" s="154"/>
      <c r="AM345" s="154"/>
      <c r="AN345" s="154"/>
      <c r="AO345" s="154"/>
      <c r="AP345" s="154"/>
      <c r="AQ345" s="154"/>
      <c r="AR345" s="154"/>
      <c r="AS345" s="154"/>
      <c r="AT345" s="154"/>
      <c r="AU345" s="154"/>
      <c r="AV345" s="154"/>
      <c r="AW345" s="154"/>
      <c r="AX345" s="154"/>
      <c r="AY345" s="154"/>
      <c r="AZ345" s="154"/>
      <c r="BA345" s="154"/>
      <c r="BB345" s="154"/>
      <c r="BC345" s="154"/>
      <c r="BD345" s="154"/>
      <c r="BE345" s="154"/>
      <c r="BF345" s="154"/>
      <c r="BG345" s="154"/>
      <c r="BH345" s="154"/>
      <c r="BI345" s="154"/>
      <c r="BJ345" s="154"/>
      <c r="BK345" s="154"/>
      <c r="BL345" s="154"/>
      <c r="BM345" s="154"/>
      <c r="BN345" s="154"/>
      <c r="BO345" s="154"/>
      <c r="BP345" s="154"/>
      <c r="BQ345" s="154"/>
      <c r="BR345" s="154"/>
      <c r="BS345" s="154"/>
      <c r="BT345" s="154"/>
      <c r="BU345" s="154"/>
      <c r="BV345" s="154"/>
      <c r="BW345" s="154"/>
      <c r="BX345" s="154"/>
      <c r="BY345" s="154"/>
      <c r="BZ345" s="154"/>
      <c r="CA345" s="154"/>
      <c r="CB345" s="154"/>
      <c r="CC345" s="154"/>
      <c r="CD345" s="154"/>
      <c r="CE345" s="154"/>
      <c r="CF345" s="154"/>
      <c r="CG345" s="154"/>
      <c r="CH345" s="154"/>
      <c r="CI345" s="154"/>
      <c r="CJ345" s="154"/>
      <c r="CK345" s="154"/>
      <c r="CL345" s="154"/>
    </row>
    <row r="346" spans="5:90" hidden="1" x14ac:dyDescent="0.15">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c r="AA346" s="154"/>
      <c r="AB346" s="154"/>
      <c r="AC346" s="154"/>
      <c r="AD346" s="154"/>
      <c r="AE346" s="154"/>
      <c r="AF346" s="154"/>
      <c r="AG346" s="154"/>
      <c r="AH346" s="154"/>
      <c r="AI346" s="154"/>
      <c r="AJ346" s="154"/>
      <c r="AK346" s="154"/>
      <c r="AL346" s="154"/>
      <c r="AM346" s="154"/>
      <c r="AN346" s="154"/>
      <c r="AO346" s="154"/>
      <c r="AP346" s="154"/>
      <c r="AQ346" s="154"/>
      <c r="AR346" s="154"/>
      <c r="AS346" s="154"/>
      <c r="AT346" s="154"/>
      <c r="AU346" s="154"/>
      <c r="AV346" s="154"/>
      <c r="AW346" s="154"/>
      <c r="AX346" s="154"/>
      <c r="AY346" s="154"/>
      <c r="AZ346" s="154"/>
      <c r="BA346" s="154"/>
      <c r="BB346" s="154"/>
      <c r="BC346" s="154"/>
      <c r="BD346" s="154"/>
      <c r="BE346" s="154"/>
      <c r="BF346" s="154"/>
      <c r="BG346" s="154"/>
      <c r="BH346" s="154"/>
      <c r="BI346" s="154"/>
      <c r="BJ346" s="154"/>
      <c r="BK346" s="154"/>
      <c r="BL346" s="154"/>
      <c r="BM346" s="154"/>
      <c r="BN346" s="154"/>
      <c r="BO346" s="154"/>
      <c r="BP346" s="154"/>
      <c r="BQ346" s="154"/>
      <c r="BR346" s="154"/>
      <c r="BS346" s="154"/>
      <c r="BT346" s="154"/>
      <c r="BU346" s="154"/>
      <c r="BV346" s="154"/>
      <c r="BW346" s="154"/>
      <c r="BX346" s="154"/>
      <c r="BY346" s="154"/>
      <c r="BZ346" s="154"/>
      <c r="CA346" s="154"/>
      <c r="CB346" s="154"/>
      <c r="CC346" s="154"/>
      <c r="CD346" s="154"/>
      <c r="CE346" s="154"/>
      <c r="CF346" s="154"/>
      <c r="CG346" s="154"/>
      <c r="CH346" s="154"/>
      <c r="CI346" s="154"/>
      <c r="CJ346" s="154"/>
      <c r="CK346" s="154"/>
      <c r="CL346" s="154"/>
    </row>
    <row r="347" spans="5:90" hidden="1" x14ac:dyDescent="0.15">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c r="AA347" s="154"/>
      <c r="AB347" s="154"/>
      <c r="AC347" s="154"/>
      <c r="AD347" s="154"/>
      <c r="AE347" s="154"/>
      <c r="AF347" s="154"/>
      <c r="AG347" s="154"/>
      <c r="AH347" s="154"/>
      <c r="AI347" s="154"/>
      <c r="AJ347" s="154"/>
      <c r="AK347" s="154"/>
      <c r="AL347" s="154"/>
      <c r="AM347" s="154"/>
      <c r="AN347" s="154"/>
      <c r="AO347" s="154"/>
      <c r="AP347" s="154"/>
      <c r="AQ347" s="154"/>
      <c r="AR347" s="154"/>
      <c r="AS347" s="154"/>
      <c r="AT347" s="154"/>
      <c r="AU347" s="154"/>
      <c r="AV347" s="154"/>
      <c r="AW347" s="154"/>
      <c r="AX347" s="154"/>
      <c r="AY347" s="154"/>
      <c r="AZ347" s="154"/>
      <c r="BA347" s="154"/>
      <c r="BB347" s="154"/>
      <c r="BC347" s="154"/>
      <c r="BD347" s="154"/>
      <c r="BE347" s="154"/>
      <c r="BF347" s="154"/>
      <c r="BG347" s="154"/>
      <c r="BH347" s="154"/>
      <c r="BI347" s="154"/>
      <c r="BJ347" s="154"/>
      <c r="BK347" s="154"/>
      <c r="BL347" s="154"/>
      <c r="BM347" s="154"/>
      <c r="BN347" s="154"/>
      <c r="BO347" s="154"/>
      <c r="BP347" s="154"/>
      <c r="BQ347" s="154"/>
      <c r="BR347" s="154"/>
      <c r="BS347" s="154"/>
      <c r="BT347" s="154"/>
      <c r="BU347" s="154"/>
      <c r="BV347" s="154"/>
      <c r="BW347" s="154"/>
      <c r="BX347" s="154"/>
      <c r="BY347" s="154"/>
      <c r="BZ347" s="154"/>
      <c r="CA347" s="154"/>
      <c r="CB347" s="154"/>
      <c r="CC347" s="154"/>
      <c r="CD347" s="154"/>
      <c r="CE347" s="154"/>
      <c r="CF347" s="154"/>
      <c r="CG347" s="154"/>
      <c r="CH347" s="154"/>
      <c r="CI347" s="154"/>
      <c r="CJ347" s="154"/>
      <c r="CK347" s="154"/>
      <c r="CL347" s="154"/>
    </row>
    <row r="348" spans="5:90" hidden="1" x14ac:dyDescent="0.15">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c r="AA348" s="154"/>
      <c r="AB348" s="154"/>
      <c r="AC348" s="154"/>
      <c r="AD348" s="154"/>
      <c r="AE348" s="154"/>
      <c r="AF348" s="154"/>
      <c r="AG348" s="154"/>
      <c r="AH348" s="154"/>
      <c r="AI348" s="154"/>
      <c r="AJ348" s="154"/>
      <c r="AK348" s="154"/>
      <c r="AL348" s="154"/>
      <c r="AM348" s="154"/>
      <c r="AN348" s="154"/>
      <c r="AO348" s="154"/>
      <c r="AP348" s="154"/>
      <c r="AQ348" s="154"/>
      <c r="AR348" s="154"/>
      <c r="AS348" s="154"/>
      <c r="AT348" s="154"/>
      <c r="AU348" s="154"/>
      <c r="AV348" s="154"/>
      <c r="AW348" s="154"/>
      <c r="AX348" s="154"/>
      <c r="AY348" s="154"/>
      <c r="AZ348" s="154"/>
      <c r="BA348" s="154"/>
      <c r="BB348" s="154"/>
      <c r="BC348" s="154"/>
      <c r="BD348" s="154"/>
      <c r="BE348" s="154"/>
      <c r="BF348" s="154"/>
      <c r="BG348" s="154"/>
      <c r="BH348" s="154"/>
      <c r="BI348" s="154"/>
      <c r="BJ348" s="154"/>
      <c r="BK348" s="154"/>
      <c r="BL348" s="154"/>
      <c r="BM348" s="154"/>
      <c r="BN348" s="154"/>
      <c r="BO348" s="154"/>
      <c r="BP348" s="154"/>
      <c r="BQ348" s="154"/>
      <c r="BR348" s="154"/>
      <c r="BS348" s="154"/>
      <c r="BT348" s="154"/>
      <c r="BU348" s="154"/>
      <c r="BV348" s="154"/>
      <c r="BW348" s="154"/>
      <c r="BX348" s="154"/>
      <c r="BY348" s="154"/>
      <c r="BZ348" s="154"/>
      <c r="CA348" s="154"/>
      <c r="CB348" s="154"/>
      <c r="CC348" s="154"/>
      <c r="CD348" s="154"/>
      <c r="CE348" s="154"/>
      <c r="CF348" s="154"/>
      <c r="CG348" s="154"/>
      <c r="CH348" s="154"/>
      <c r="CI348" s="154"/>
      <c r="CJ348" s="154"/>
      <c r="CK348" s="154"/>
      <c r="CL348" s="154"/>
    </row>
    <row r="349" spans="5:90" hidden="1" x14ac:dyDescent="0.15">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c r="AA349" s="154"/>
      <c r="AB349" s="154"/>
      <c r="AC349" s="154"/>
      <c r="AD349" s="154"/>
      <c r="AE349" s="154"/>
      <c r="AF349" s="154"/>
      <c r="AG349" s="154"/>
      <c r="AH349" s="154"/>
      <c r="AI349" s="154"/>
      <c r="AJ349" s="154"/>
      <c r="AK349" s="154"/>
      <c r="AL349" s="154"/>
      <c r="AM349" s="154"/>
      <c r="AN349" s="154"/>
      <c r="AO349" s="154"/>
      <c r="AP349" s="154"/>
      <c r="AQ349" s="154"/>
      <c r="AR349" s="154"/>
      <c r="AS349" s="154"/>
      <c r="AT349" s="154"/>
      <c r="AU349" s="154"/>
      <c r="AV349" s="154"/>
      <c r="AW349" s="154"/>
      <c r="AX349" s="154"/>
      <c r="AY349" s="154"/>
      <c r="AZ349" s="154"/>
      <c r="BA349" s="154"/>
      <c r="BB349" s="154"/>
      <c r="BC349" s="154"/>
      <c r="BD349" s="154"/>
      <c r="BE349" s="154"/>
      <c r="BF349" s="154"/>
      <c r="BG349" s="154"/>
      <c r="BH349" s="154"/>
      <c r="BI349" s="154"/>
      <c r="BJ349" s="154"/>
      <c r="BK349" s="154"/>
      <c r="BL349" s="154"/>
      <c r="BM349" s="154"/>
      <c r="BN349" s="154"/>
      <c r="BO349" s="154"/>
      <c r="BP349" s="154"/>
      <c r="BQ349" s="154"/>
      <c r="BR349" s="154"/>
      <c r="BS349" s="154"/>
      <c r="BT349" s="154"/>
      <c r="BU349" s="154"/>
      <c r="BV349" s="154"/>
      <c r="BW349" s="154"/>
      <c r="BX349" s="154"/>
      <c r="BY349" s="154"/>
      <c r="BZ349" s="154"/>
      <c r="CA349" s="154"/>
      <c r="CB349" s="154"/>
      <c r="CC349" s="154"/>
      <c r="CD349" s="154"/>
      <c r="CE349" s="154"/>
      <c r="CF349" s="154"/>
      <c r="CG349" s="154"/>
      <c r="CH349" s="154"/>
      <c r="CI349" s="154"/>
      <c r="CJ349" s="154"/>
      <c r="CK349" s="154"/>
      <c r="CL349" s="154"/>
    </row>
    <row r="350" spans="5:90" hidden="1" x14ac:dyDescent="0.15">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c r="AA350" s="154"/>
      <c r="AB350" s="154"/>
      <c r="AC350" s="154"/>
      <c r="AD350" s="154"/>
      <c r="AE350" s="154"/>
      <c r="AF350" s="154"/>
      <c r="AG350" s="154"/>
      <c r="AH350" s="154"/>
      <c r="AI350" s="154"/>
      <c r="AJ350" s="154"/>
      <c r="AK350" s="154"/>
      <c r="AL350" s="154"/>
      <c r="AM350" s="154"/>
      <c r="AN350" s="154"/>
      <c r="AO350" s="154"/>
      <c r="AP350" s="154"/>
      <c r="AQ350" s="154"/>
      <c r="AR350" s="154"/>
      <c r="AS350" s="154"/>
      <c r="AT350" s="154"/>
      <c r="AU350" s="154"/>
      <c r="AV350" s="154"/>
      <c r="AW350" s="154"/>
      <c r="AX350" s="154"/>
      <c r="AY350" s="154"/>
      <c r="AZ350" s="154"/>
      <c r="BA350" s="154"/>
      <c r="BB350" s="154"/>
      <c r="BC350" s="154"/>
      <c r="BD350" s="154"/>
      <c r="BE350" s="154"/>
      <c r="BF350" s="154"/>
      <c r="BG350" s="154"/>
      <c r="BH350" s="154"/>
      <c r="BI350" s="154"/>
      <c r="BJ350" s="154"/>
      <c r="BK350" s="154"/>
      <c r="BL350" s="154"/>
      <c r="BM350" s="154"/>
      <c r="BN350" s="154"/>
      <c r="BO350" s="154"/>
      <c r="BP350" s="154"/>
      <c r="BQ350" s="154"/>
      <c r="BR350" s="154"/>
      <c r="BS350" s="154"/>
      <c r="BT350" s="154"/>
      <c r="BU350" s="154"/>
      <c r="BV350" s="154"/>
      <c r="BW350" s="154"/>
      <c r="BX350" s="154"/>
      <c r="BY350" s="154"/>
      <c r="BZ350" s="154"/>
      <c r="CA350" s="154"/>
      <c r="CB350" s="154"/>
      <c r="CC350" s="154"/>
      <c r="CD350" s="154"/>
      <c r="CE350" s="154"/>
      <c r="CF350" s="154"/>
      <c r="CG350" s="154"/>
      <c r="CH350" s="154"/>
      <c r="CI350" s="154"/>
      <c r="CJ350" s="154"/>
      <c r="CK350" s="154"/>
      <c r="CL350" s="154"/>
    </row>
    <row r="351" spans="5:90" hidden="1" x14ac:dyDescent="0.15">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c r="AA351" s="154"/>
      <c r="AB351" s="154"/>
      <c r="AC351" s="154"/>
      <c r="AD351" s="154"/>
      <c r="AE351" s="154"/>
      <c r="AF351" s="154"/>
      <c r="AG351" s="154"/>
      <c r="AH351" s="154"/>
      <c r="AI351" s="154"/>
      <c r="AJ351" s="154"/>
      <c r="AK351" s="154"/>
      <c r="AL351" s="154"/>
      <c r="AM351" s="154"/>
      <c r="AN351" s="154"/>
      <c r="AO351" s="154"/>
      <c r="AP351" s="154"/>
      <c r="AQ351" s="154"/>
      <c r="AR351" s="154"/>
      <c r="AS351" s="154"/>
      <c r="AT351" s="154"/>
      <c r="AU351" s="154"/>
      <c r="AV351" s="154"/>
      <c r="AW351" s="154"/>
      <c r="AX351" s="154"/>
      <c r="AY351" s="154"/>
      <c r="AZ351" s="154"/>
      <c r="BA351" s="154"/>
      <c r="BB351" s="154"/>
      <c r="BC351" s="154"/>
      <c r="BD351" s="154"/>
      <c r="BE351" s="154"/>
      <c r="BF351" s="154"/>
      <c r="BG351" s="154"/>
      <c r="BH351" s="154"/>
      <c r="BI351" s="154"/>
      <c r="BJ351" s="154"/>
      <c r="BK351" s="154"/>
      <c r="BL351" s="154"/>
      <c r="BM351" s="154"/>
      <c r="BN351" s="154"/>
      <c r="BO351" s="154"/>
      <c r="BP351" s="154"/>
      <c r="BQ351" s="154"/>
      <c r="BR351" s="154"/>
      <c r="BS351" s="154"/>
      <c r="BT351" s="154"/>
      <c r="BU351" s="154"/>
      <c r="BV351" s="154"/>
      <c r="BW351" s="154"/>
      <c r="BX351" s="154"/>
      <c r="BY351" s="154"/>
      <c r="BZ351" s="154"/>
      <c r="CA351" s="154"/>
      <c r="CB351" s="154"/>
      <c r="CC351" s="154"/>
      <c r="CD351" s="154"/>
      <c r="CE351" s="154"/>
      <c r="CF351" s="154"/>
      <c r="CG351" s="154"/>
      <c r="CH351" s="154"/>
      <c r="CI351" s="154"/>
      <c r="CJ351" s="154"/>
      <c r="CK351" s="154"/>
      <c r="CL351" s="154"/>
    </row>
    <row r="352" spans="5:90" hidden="1" x14ac:dyDescent="0.15">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c r="AA352" s="154"/>
      <c r="AB352" s="154"/>
      <c r="AC352" s="154"/>
      <c r="AD352" s="154"/>
      <c r="AE352" s="154"/>
      <c r="AF352" s="154"/>
      <c r="AG352" s="154"/>
      <c r="AH352" s="154"/>
      <c r="AI352" s="154"/>
      <c r="AJ352" s="154"/>
      <c r="AK352" s="154"/>
      <c r="AL352" s="154"/>
      <c r="AM352" s="154"/>
      <c r="AN352" s="154"/>
      <c r="AO352" s="154"/>
      <c r="AP352" s="154"/>
      <c r="AQ352" s="154"/>
      <c r="AR352" s="154"/>
      <c r="AS352" s="154"/>
      <c r="AT352" s="154"/>
      <c r="AU352" s="154"/>
      <c r="AV352" s="154"/>
      <c r="AW352" s="154"/>
      <c r="AX352" s="154"/>
      <c r="AY352" s="154"/>
      <c r="AZ352" s="154"/>
      <c r="BA352" s="154"/>
      <c r="BB352" s="154"/>
      <c r="BC352" s="154"/>
      <c r="BD352" s="154"/>
      <c r="BE352" s="154"/>
      <c r="BF352" s="154"/>
      <c r="BG352" s="154"/>
      <c r="BH352" s="154"/>
      <c r="BI352" s="154"/>
      <c r="BJ352" s="154"/>
      <c r="BK352" s="154"/>
      <c r="BL352" s="154"/>
      <c r="BM352" s="154"/>
      <c r="BN352" s="154"/>
      <c r="BO352" s="154"/>
      <c r="BP352" s="154"/>
      <c r="BQ352" s="154"/>
      <c r="BR352" s="154"/>
      <c r="BS352" s="154"/>
      <c r="BT352" s="154"/>
      <c r="BU352" s="154"/>
      <c r="BV352" s="154"/>
      <c r="BW352" s="154"/>
      <c r="BX352" s="154"/>
      <c r="BY352" s="154"/>
      <c r="BZ352" s="154"/>
      <c r="CA352" s="154"/>
      <c r="CB352" s="154"/>
      <c r="CC352" s="154"/>
      <c r="CD352" s="154"/>
      <c r="CE352" s="154"/>
      <c r="CF352" s="154"/>
      <c r="CG352" s="154"/>
      <c r="CH352" s="154"/>
      <c r="CI352" s="154"/>
      <c r="CJ352" s="154"/>
      <c r="CK352" s="154"/>
      <c r="CL352" s="154"/>
    </row>
    <row r="353" spans="5:90" hidden="1" x14ac:dyDescent="0.15">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c r="AA353" s="154"/>
      <c r="AB353" s="154"/>
      <c r="AC353" s="154"/>
      <c r="AD353" s="154"/>
      <c r="AE353" s="154"/>
      <c r="AF353" s="154"/>
      <c r="AG353" s="154"/>
      <c r="AH353" s="154"/>
      <c r="AI353" s="154"/>
      <c r="AJ353" s="154"/>
      <c r="AK353" s="154"/>
      <c r="AL353" s="154"/>
      <c r="AM353" s="154"/>
      <c r="AN353" s="154"/>
      <c r="AO353" s="154"/>
      <c r="AP353" s="154"/>
      <c r="AQ353" s="154"/>
      <c r="AR353" s="154"/>
      <c r="AS353" s="154"/>
      <c r="AT353" s="154"/>
      <c r="AU353" s="154"/>
      <c r="AV353" s="154"/>
      <c r="AW353" s="154"/>
      <c r="AX353" s="154"/>
      <c r="AY353" s="154"/>
      <c r="AZ353" s="154"/>
      <c r="BA353" s="154"/>
      <c r="BB353" s="154"/>
      <c r="BC353" s="154"/>
      <c r="BD353" s="154"/>
      <c r="BE353" s="154"/>
      <c r="BF353" s="154"/>
      <c r="BG353" s="154"/>
      <c r="BH353" s="154"/>
      <c r="BI353" s="154"/>
      <c r="BJ353" s="154"/>
      <c r="BK353" s="154"/>
      <c r="BL353" s="154"/>
      <c r="BM353" s="154"/>
      <c r="BN353" s="154"/>
      <c r="BO353" s="154"/>
      <c r="BP353" s="154"/>
      <c r="BQ353" s="154"/>
      <c r="BR353" s="154"/>
      <c r="BS353" s="154"/>
      <c r="BT353" s="154"/>
      <c r="BU353" s="154"/>
      <c r="BV353" s="154"/>
      <c r="BW353" s="154"/>
      <c r="BX353" s="154"/>
      <c r="BY353" s="154"/>
      <c r="BZ353" s="154"/>
      <c r="CA353" s="154"/>
      <c r="CB353" s="154"/>
      <c r="CC353" s="154"/>
      <c r="CD353" s="154"/>
      <c r="CE353" s="154"/>
      <c r="CF353" s="154"/>
      <c r="CG353" s="154"/>
      <c r="CH353" s="154"/>
      <c r="CI353" s="154"/>
      <c r="CJ353" s="154"/>
      <c r="CK353" s="154"/>
      <c r="CL353" s="154"/>
    </row>
    <row r="354" spans="5:90" hidden="1" x14ac:dyDescent="0.15">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c r="AA354" s="154"/>
      <c r="AB354" s="154"/>
      <c r="AC354" s="154"/>
      <c r="AD354" s="154"/>
      <c r="AE354" s="154"/>
      <c r="AF354" s="154"/>
      <c r="AG354" s="154"/>
      <c r="AH354" s="154"/>
      <c r="AI354" s="154"/>
      <c r="AJ354" s="154"/>
      <c r="AK354" s="154"/>
      <c r="AL354" s="154"/>
      <c r="AM354" s="154"/>
      <c r="AN354" s="154"/>
      <c r="AO354" s="154"/>
      <c r="AP354" s="154"/>
      <c r="AQ354" s="154"/>
      <c r="AR354" s="154"/>
      <c r="AS354" s="154"/>
      <c r="AT354" s="154"/>
      <c r="AU354" s="154"/>
      <c r="AV354" s="154"/>
      <c r="AW354" s="154"/>
      <c r="AX354" s="154"/>
      <c r="AY354" s="154"/>
      <c r="AZ354" s="154"/>
      <c r="BA354" s="154"/>
      <c r="BB354" s="154"/>
      <c r="BC354" s="154"/>
      <c r="BD354" s="154"/>
      <c r="BE354" s="154"/>
      <c r="BF354" s="154"/>
      <c r="BG354" s="154"/>
      <c r="BH354" s="154"/>
      <c r="BI354" s="154"/>
      <c r="BJ354" s="154"/>
      <c r="BK354" s="154"/>
      <c r="BL354" s="154"/>
      <c r="BM354" s="154"/>
      <c r="BN354" s="154"/>
      <c r="BO354" s="154"/>
      <c r="BP354" s="154"/>
      <c r="BQ354" s="154"/>
      <c r="BR354" s="154"/>
      <c r="BS354" s="154"/>
      <c r="BT354" s="154"/>
      <c r="BU354" s="154"/>
      <c r="BV354" s="154"/>
      <c r="BW354" s="154"/>
      <c r="BX354" s="154"/>
      <c r="BY354" s="154"/>
      <c r="BZ354" s="154"/>
      <c r="CA354" s="154"/>
      <c r="CB354" s="154"/>
      <c r="CC354" s="154"/>
      <c r="CD354" s="154"/>
      <c r="CE354" s="154"/>
      <c r="CF354" s="154"/>
      <c r="CG354" s="154"/>
      <c r="CH354" s="154"/>
      <c r="CI354" s="154"/>
      <c r="CJ354" s="154"/>
      <c r="CK354" s="154"/>
      <c r="CL354" s="154"/>
    </row>
    <row r="355" spans="5:90" hidden="1" x14ac:dyDescent="0.15">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c r="AA355" s="154"/>
      <c r="AB355" s="154"/>
      <c r="AC355" s="154"/>
      <c r="AD355" s="154"/>
      <c r="AE355" s="154"/>
      <c r="AF355" s="154"/>
      <c r="AG355" s="154"/>
      <c r="AH355" s="154"/>
      <c r="AI355" s="154"/>
      <c r="AJ355" s="154"/>
      <c r="AK355" s="154"/>
      <c r="AL355" s="154"/>
      <c r="AM355" s="154"/>
      <c r="AN355" s="154"/>
      <c r="AO355" s="154"/>
      <c r="AP355" s="154"/>
      <c r="AQ355" s="154"/>
      <c r="AR355" s="154"/>
      <c r="AS355" s="154"/>
      <c r="AT355" s="154"/>
      <c r="AU355" s="154"/>
      <c r="AV355" s="154"/>
      <c r="AW355" s="154"/>
      <c r="AX355" s="154"/>
      <c r="AY355" s="154"/>
      <c r="AZ355" s="154"/>
      <c r="BA355" s="154"/>
      <c r="BB355" s="154"/>
      <c r="BC355" s="154"/>
      <c r="BD355" s="154"/>
      <c r="BE355" s="154"/>
      <c r="BF355" s="154"/>
      <c r="BG355" s="154"/>
      <c r="BH355" s="154"/>
      <c r="BI355" s="154"/>
      <c r="BJ355" s="154"/>
      <c r="BK355" s="154"/>
      <c r="BL355" s="154"/>
      <c r="BM355" s="154"/>
      <c r="BN355" s="154"/>
      <c r="BO355" s="154"/>
      <c r="BP355" s="154"/>
      <c r="BQ355" s="154"/>
      <c r="BR355" s="154"/>
      <c r="BS355" s="154"/>
      <c r="BT355" s="154"/>
      <c r="BU355" s="154"/>
      <c r="BV355" s="154"/>
      <c r="BW355" s="154"/>
      <c r="BX355" s="154"/>
      <c r="BY355" s="154"/>
      <c r="BZ355" s="154"/>
      <c r="CA355" s="154"/>
      <c r="CB355" s="154"/>
      <c r="CC355" s="154"/>
      <c r="CD355" s="154"/>
      <c r="CE355" s="154"/>
      <c r="CF355" s="154"/>
      <c r="CG355" s="154"/>
      <c r="CH355" s="154"/>
      <c r="CI355" s="154"/>
      <c r="CJ355" s="154"/>
      <c r="CK355" s="154"/>
      <c r="CL355" s="154"/>
    </row>
    <row r="356" spans="5:90" hidden="1" x14ac:dyDescent="0.15">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4"/>
      <c r="AC356" s="154"/>
      <c r="AD356" s="154"/>
      <c r="AE356" s="154"/>
      <c r="AF356" s="154"/>
      <c r="AG356" s="154"/>
      <c r="AH356" s="154"/>
      <c r="AI356" s="154"/>
      <c r="AJ356" s="154"/>
      <c r="AK356" s="154"/>
      <c r="AL356" s="154"/>
      <c r="AM356" s="154"/>
      <c r="AN356" s="154"/>
      <c r="AO356" s="154"/>
      <c r="AP356" s="154"/>
      <c r="AQ356" s="154"/>
      <c r="AR356" s="154"/>
      <c r="AS356" s="154"/>
      <c r="AT356" s="154"/>
      <c r="AU356" s="154"/>
      <c r="AV356" s="154"/>
      <c r="AW356" s="154"/>
      <c r="AX356" s="154"/>
      <c r="AY356" s="154"/>
      <c r="AZ356" s="154"/>
      <c r="BA356" s="154"/>
      <c r="BB356" s="154"/>
      <c r="BC356" s="154"/>
      <c r="BD356" s="154"/>
      <c r="BE356" s="154"/>
      <c r="BF356" s="154"/>
      <c r="BG356" s="154"/>
      <c r="BH356" s="154"/>
      <c r="BI356" s="154"/>
      <c r="BJ356" s="154"/>
      <c r="BK356" s="154"/>
      <c r="BL356" s="154"/>
      <c r="BM356" s="154"/>
      <c r="BN356" s="154"/>
      <c r="BO356" s="154"/>
      <c r="BP356" s="154"/>
      <c r="BQ356" s="154"/>
      <c r="BR356" s="154"/>
      <c r="BS356" s="154"/>
      <c r="BT356" s="154"/>
      <c r="BU356" s="154"/>
      <c r="BV356" s="154"/>
      <c r="BW356" s="154"/>
      <c r="BX356" s="154"/>
      <c r="BY356" s="154"/>
      <c r="BZ356" s="154"/>
      <c r="CA356" s="154"/>
      <c r="CB356" s="154"/>
      <c r="CC356" s="154"/>
      <c r="CD356" s="154"/>
      <c r="CE356" s="154"/>
      <c r="CF356" s="154"/>
      <c r="CG356" s="154"/>
      <c r="CH356" s="154"/>
      <c r="CI356" s="154"/>
      <c r="CJ356" s="154"/>
      <c r="CK356" s="154"/>
      <c r="CL356" s="154"/>
    </row>
    <row r="357" spans="5:90" hidden="1" x14ac:dyDescent="0.15">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c r="AA357" s="154"/>
      <c r="AB357" s="154"/>
      <c r="AC357" s="154"/>
      <c r="AD357" s="154"/>
      <c r="AE357" s="154"/>
      <c r="AF357" s="154"/>
      <c r="AG357" s="154"/>
      <c r="AH357" s="154"/>
      <c r="AI357" s="154"/>
      <c r="AJ357" s="154"/>
      <c r="AK357" s="154"/>
      <c r="AL357" s="154"/>
      <c r="AM357" s="154"/>
      <c r="AN357" s="154"/>
      <c r="AO357" s="154"/>
      <c r="AP357" s="154"/>
      <c r="AQ357" s="154"/>
      <c r="AR357" s="154"/>
      <c r="AS357" s="154"/>
      <c r="AT357" s="154"/>
      <c r="AU357" s="154"/>
      <c r="AV357" s="154"/>
      <c r="AW357" s="154"/>
      <c r="AX357" s="154"/>
      <c r="AY357" s="154"/>
      <c r="AZ357" s="154"/>
      <c r="BA357" s="154"/>
      <c r="BB357" s="154"/>
      <c r="BC357" s="154"/>
      <c r="BD357" s="154"/>
      <c r="BE357" s="154"/>
      <c r="BF357" s="154"/>
      <c r="BG357" s="154"/>
      <c r="BH357" s="154"/>
      <c r="BI357" s="154"/>
      <c r="BJ357" s="154"/>
      <c r="BK357" s="154"/>
      <c r="BL357" s="154"/>
      <c r="BM357" s="154"/>
      <c r="BN357" s="154"/>
      <c r="BO357" s="154"/>
      <c r="BP357" s="154"/>
      <c r="BQ357" s="154"/>
      <c r="BR357" s="154"/>
      <c r="BS357" s="154"/>
      <c r="BT357" s="154"/>
      <c r="BU357" s="154"/>
      <c r="BV357" s="154"/>
      <c r="BW357" s="154"/>
      <c r="BX357" s="154"/>
      <c r="BY357" s="154"/>
      <c r="BZ357" s="154"/>
      <c r="CA357" s="154"/>
      <c r="CB357" s="154"/>
      <c r="CC357" s="154"/>
      <c r="CD357" s="154"/>
      <c r="CE357" s="154"/>
      <c r="CF357" s="154"/>
      <c r="CG357" s="154"/>
      <c r="CH357" s="154"/>
      <c r="CI357" s="154"/>
      <c r="CJ357" s="154"/>
      <c r="CK357" s="154"/>
      <c r="CL357" s="154"/>
    </row>
    <row r="358" spans="5:90" hidden="1" x14ac:dyDescent="0.15">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c r="AA358" s="154"/>
      <c r="AB358" s="154"/>
      <c r="AC358" s="154"/>
      <c r="AD358" s="154"/>
      <c r="AE358" s="154"/>
      <c r="AF358" s="154"/>
      <c r="AG358" s="154"/>
      <c r="AH358" s="154"/>
      <c r="AI358" s="154"/>
      <c r="AJ358" s="154"/>
      <c r="AK358" s="154"/>
      <c r="AL358" s="154"/>
      <c r="AM358" s="154"/>
      <c r="AN358" s="154"/>
      <c r="AO358" s="154"/>
      <c r="AP358" s="154"/>
      <c r="AQ358" s="154"/>
      <c r="AR358" s="154"/>
      <c r="AS358" s="154"/>
      <c r="AT358" s="154"/>
      <c r="AU358" s="154"/>
      <c r="AV358" s="154"/>
      <c r="AW358" s="154"/>
      <c r="AX358" s="154"/>
      <c r="AY358" s="154"/>
      <c r="AZ358" s="154"/>
      <c r="BA358" s="154"/>
      <c r="BB358" s="154"/>
      <c r="BC358" s="154"/>
      <c r="BD358" s="154"/>
      <c r="BE358" s="154"/>
      <c r="BF358" s="154"/>
      <c r="BG358" s="154"/>
      <c r="BH358" s="154"/>
      <c r="BI358" s="154"/>
      <c r="BJ358" s="154"/>
      <c r="BK358" s="154"/>
      <c r="BL358" s="154"/>
      <c r="BM358" s="154"/>
      <c r="BN358" s="154"/>
      <c r="BO358" s="154"/>
      <c r="BP358" s="154"/>
      <c r="BQ358" s="154"/>
      <c r="BR358" s="154"/>
      <c r="BS358" s="154"/>
      <c r="BT358" s="154"/>
      <c r="BU358" s="154"/>
      <c r="BV358" s="154"/>
      <c r="BW358" s="154"/>
      <c r="BX358" s="154"/>
      <c r="BY358" s="154"/>
      <c r="BZ358" s="154"/>
      <c r="CA358" s="154"/>
      <c r="CB358" s="154"/>
      <c r="CC358" s="154"/>
      <c r="CD358" s="154"/>
      <c r="CE358" s="154"/>
      <c r="CF358" s="154"/>
      <c r="CG358" s="154"/>
      <c r="CH358" s="154"/>
      <c r="CI358" s="154"/>
      <c r="CJ358" s="154"/>
      <c r="CK358" s="154"/>
      <c r="CL358" s="154"/>
    </row>
    <row r="359" spans="5:90" hidden="1" x14ac:dyDescent="0.15">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4"/>
      <c r="AC359" s="154"/>
      <c r="AD359" s="154"/>
      <c r="AE359" s="154"/>
      <c r="AF359" s="154"/>
      <c r="AG359" s="154"/>
      <c r="AH359" s="154"/>
      <c r="AI359" s="154"/>
      <c r="AJ359" s="154"/>
      <c r="AK359" s="154"/>
      <c r="AL359" s="154"/>
      <c r="AM359" s="154"/>
      <c r="AN359" s="154"/>
      <c r="AO359" s="154"/>
      <c r="AP359" s="154"/>
      <c r="AQ359" s="154"/>
      <c r="AR359" s="154"/>
      <c r="AS359" s="154"/>
      <c r="AT359" s="154"/>
      <c r="AU359" s="154"/>
      <c r="AV359" s="154"/>
      <c r="AW359" s="154"/>
      <c r="AX359" s="154"/>
      <c r="AY359" s="154"/>
      <c r="AZ359" s="154"/>
      <c r="BA359" s="154"/>
      <c r="BB359" s="154"/>
      <c r="BC359" s="154"/>
      <c r="BD359" s="154"/>
      <c r="BE359" s="154"/>
      <c r="BF359" s="154"/>
      <c r="BG359" s="154"/>
      <c r="BH359" s="154"/>
      <c r="BI359" s="154"/>
      <c r="BJ359" s="154"/>
      <c r="BK359" s="154"/>
      <c r="BL359" s="154"/>
      <c r="BM359" s="154"/>
      <c r="BN359" s="154"/>
      <c r="BO359" s="154"/>
      <c r="BP359" s="154"/>
      <c r="BQ359" s="154"/>
      <c r="BR359" s="154"/>
      <c r="BS359" s="154"/>
      <c r="BT359" s="154"/>
      <c r="BU359" s="154"/>
      <c r="BV359" s="154"/>
      <c r="BW359" s="154"/>
      <c r="BX359" s="154"/>
      <c r="BY359" s="154"/>
      <c r="BZ359" s="154"/>
      <c r="CA359" s="154"/>
      <c r="CB359" s="154"/>
      <c r="CC359" s="154"/>
      <c r="CD359" s="154"/>
      <c r="CE359" s="154"/>
      <c r="CF359" s="154"/>
      <c r="CG359" s="154"/>
      <c r="CH359" s="154"/>
      <c r="CI359" s="154"/>
      <c r="CJ359" s="154"/>
      <c r="CK359" s="154"/>
      <c r="CL359" s="154"/>
    </row>
    <row r="360" spans="5:90" hidden="1" x14ac:dyDescent="0.15">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c r="AA360" s="154"/>
      <c r="AB360" s="154"/>
      <c r="AC360" s="154"/>
      <c r="AD360" s="154"/>
      <c r="AE360" s="154"/>
      <c r="AF360" s="154"/>
      <c r="AG360" s="154"/>
      <c r="AH360" s="154"/>
      <c r="AI360" s="154"/>
      <c r="AJ360" s="154"/>
      <c r="AK360" s="154"/>
      <c r="AL360" s="154"/>
      <c r="AM360" s="154"/>
      <c r="AN360" s="154"/>
      <c r="AO360" s="154"/>
      <c r="AP360" s="154"/>
      <c r="AQ360" s="154"/>
      <c r="AR360" s="154"/>
      <c r="AS360" s="154"/>
      <c r="AT360" s="154"/>
      <c r="AU360" s="154"/>
      <c r="AV360" s="154"/>
      <c r="AW360" s="154"/>
      <c r="AX360" s="154"/>
      <c r="AY360" s="154"/>
      <c r="AZ360" s="154"/>
      <c r="BA360" s="154"/>
      <c r="BB360" s="154"/>
      <c r="BC360" s="154"/>
      <c r="BD360" s="154"/>
      <c r="BE360" s="154"/>
      <c r="BF360" s="154"/>
      <c r="BG360" s="154"/>
      <c r="BH360" s="154"/>
      <c r="BI360" s="154"/>
      <c r="BJ360" s="154"/>
      <c r="BK360" s="154"/>
      <c r="BL360" s="154"/>
      <c r="BM360" s="154"/>
      <c r="BN360" s="154"/>
      <c r="BO360" s="154"/>
      <c r="BP360" s="154"/>
      <c r="BQ360" s="154"/>
      <c r="BR360" s="154"/>
      <c r="BS360" s="154"/>
      <c r="BT360" s="154"/>
      <c r="BU360" s="154"/>
      <c r="BV360" s="154"/>
      <c r="BW360" s="154"/>
      <c r="BX360" s="154"/>
      <c r="BY360" s="154"/>
      <c r="BZ360" s="154"/>
      <c r="CA360" s="154"/>
      <c r="CB360" s="154"/>
      <c r="CC360" s="154"/>
      <c r="CD360" s="154"/>
      <c r="CE360" s="154"/>
      <c r="CF360" s="154"/>
      <c r="CG360" s="154"/>
      <c r="CH360" s="154"/>
      <c r="CI360" s="154"/>
      <c r="CJ360" s="154"/>
      <c r="CK360" s="154"/>
      <c r="CL360" s="154"/>
    </row>
    <row r="361" spans="5:90" hidden="1" x14ac:dyDescent="0.15">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c r="AA361" s="154"/>
      <c r="AB361" s="154"/>
      <c r="AC361" s="154"/>
      <c r="AD361" s="154"/>
      <c r="AE361" s="154"/>
      <c r="AF361" s="154"/>
      <c r="AG361" s="154"/>
      <c r="AH361" s="154"/>
      <c r="AI361" s="154"/>
      <c r="AJ361" s="154"/>
      <c r="AK361" s="154"/>
      <c r="AL361" s="154"/>
      <c r="AM361" s="154"/>
      <c r="AN361" s="154"/>
      <c r="AO361" s="154"/>
      <c r="AP361" s="154"/>
      <c r="AQ361" s="154"/>
      <c r="AR361" s="154"/>
      <c r="AS361" s="154"/>
      <c r="AT361" s="154"/>
      <c r="AU361" s="154"/>
      <c r="AV361" s="154"/>
      <c r="AW361" s="154"/>
      <c r="AX361" s="154"/>
      <c r="AY361" s="154"/>
      <c r="AZ361" s="154"/>
      <c r="BA361" s="154"/>
      <c r="BB361" s="154"/>
      <c r="BC361" s="154"/>
      <c r="BD361" s="154"/>
      <c r="BE361" s="154"/>
      <c r="BF361" s="154"/>
      <c r="BG361" s="154"/>
      <c r="BH361" s="154"/>
      <c r="BI361" s="154"/>
      <c r="BJ361" s="154"/>
      <c r="BK361" s="154"/>
      <c r="BL361" s="154"/>
      <c r="BM361" s="154"/>
      <c r="BN361" s="154"/>
      <c r="BO361" s="154"/>
      <c r="BP361" s="154"/>
      <c r="BQ361" s="154"/>
      <c r="BR361" s="154"/>
      <c r="BS361" s="154"/>
      <c r="BT361" s="154"/>
      <c r="BU361" s="154"/>
      <c r="BV361" s="154"/>
      <c r="BW361" s="154"/>
      <c r="BX361" s="154"/>
      <c r="BY361" s="154"/>
      <c r="BZ361" s="154"/>
      <c r="CA361" s="154"/>
      <c r="CB361" s="154"/>
      <c r="CC361" s="154"/>
      <c r="CD361" s="154"/>
      <c r="CE361" s="154"/>
      <c r="CF361" s="154"/>
      <c r="CG361" s="154"/>
      <c r="CH361" s="154"/>
      <c r="CI361" s="154"/>
      <c r="CJ361" s="154"/>
      <c r="CK361" s="154"/>
      <c r="CL361" s="154"/>
    </row>
    <row r="362" spans="5:90" hidden="1" x14ac:dyDescent="0.15">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c r="AA362" s="154"/>
      <c r="AB362" s="154"/>
      <c r="AC362" s="154"/>
      <c r="AD362" s="154"/>
      <c r="AE362" s="154"/>
      <c r="AF362" s="154"/>
      <c r="AG362" s="154"/>
      <c r="AH362" s="154"/>
      <c r="AI362" s="154"/>
      <c r="AJ362" s="154"/>
      <c r="AK362" s="154"/>
      <c r="AL362" s="154"/>
      <c r="AM362" s="154"/>
      <c r="AN362" s="154"/>
      <c r="AO362" s="154"/>
      <c r="AP362" s="154"/>
      <c r="AQ362" s="154"/>
      <c r="AR362" s="154"/>
      <c r="AS362" s="154"/>
      <c r="AT362" s="154"/>
      <c r="AU362" s="154"/>
      <c r="AV362" s="154"/>
      <c r="AW362" s="154"/>
      <c r="AX362" s="154"/>
      <c r="AY362" s="154"/>
      <c r="AZ362" s="154"/>
      <c r="BA362" s="154"/>
      <c r="BB362" s="154"/>
      <c r="BC362" s="154"/>
      <c r="BD362" s="154"/>
      <c r="BE362" s="154"/>
      <c r="BF362" s="154"/>
      <c r="BG362" s="154"/>
      <c r="BH362" s="154"/>
      <c r="BI362" s="154"/>
      <c r="BJ362" s="154"/>
      <c r="BK362" s="154"/>
      <c r="BL362" s="154"/>
      <c r="BM362" s="154"/>
      <c r="BN362" s="154"/>
      <c r="BO362" s="154"/>
      <c r="BP362" s="154"/>
      <c r="BQ362" s="154"/>
      <c r="BR362" s="154"/>
      <c r="BS362" s="154"/>
      <c r="BT362" s="154"/>
      <c r="BU362" s="154"/>
      <c r="BV362" s="154"/>
      <c r="BW362" s="154"/>
      <c r="BX362" s="154"/>
      <c r="BY362" s="154"/>
      <c r="BZ362" s="154"/>
      <c r="CA362" s="154"/>
      <c r="CB362" s="154"/>
      <c r="CC362" s="154"/>
      <c r="CD362" s="154"/>
      <c r="CE362" s="154"/>
      <c r="CF362" s="154"/>
      <c r="CG362" s="154"/>
      <c r="CH362" s="154"/>
      <c r="CI362" s="154"/>
      <c r="CJ362" s="154"/>
      <c r="CK362" s="154"/>
      <c r="CL362" s="154"/>
    </row>
    <row r="363" spans="5:90" hidden="1" x14ac:dyDescent="0.15">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c r="AA363" s="154"/>
      <c r="AB363" s="154"/>
      <c r="AC363" s="154"/>
      <c r="AD363" s="154"/>
      <c r="AE363" s="154"/>
      <c r="AF363" s="154"/>
      <c r="AG363" s="154"/>
      <c r="AH363" s="154"/>
      <c r="AI363" s="154"/>
      <c r="AJ363" s="154"/>
      <c r="AK363" s="154"/>
      <c r="AL363" s="154"/>
      <c r="AM363" s="154"/>
      <c r="AN363" s="154"/>
      <c r="AO363" s="154"/>
      <c r="AP363" s="154"/>
      <c r="AQ363" s="154"/>
      <c r="AR363" s="154"/>
      <c r="AS363" s="154"/>
      <c r="AT363" s="154"/>
      <c r="AU363" s="154"/>
      <c r="AV363" s="154"/>
      <c r="AW363" s="154"/>
      <c r="AX363" s="154"/>
      <c r="AY363" s="154"/>
      <c r="AZ363" s="154"/>
      <c r="BA363" s="154"/>
      <c r="BB363" s="154"/>
      <c r="BC363" s="154"/>
      <c r="BD363" s="154"/>
      <c r="BE363" s="154"/>
      <c r="BF363" s="154"/>
      <c r="BG363" s="154"/>
      <c r="BH363" s="154"/>
      <c r="BI363" s="154"/>
      <c r="BJ363" s="154"/>
      <c r="BK363" s="154"/>
      <c r="BL363" s="154"/>
      <c r="BM363" s="154"/>
      <c r="BN363" s="154"/>
      <c r="BO363" s="154"/>
      <c r="BP363" s="154"/>
      <c r="BQ363" s="154"/>
      <c r="BR363" s="154"/>
      <c r="BS363" s="154"/>
      <c r="BT363" s="154"/>
      <c r="BU363" s="154"/>
      <c r="BV363" s="154"/>
      <c r="BW363" s="154"/>
      <c r="BX363" s="154"/>
      <c r="BY363" s="154"/>
      <c r="BZ363" s="154"/>
      <c r="CA363" s="154"/>
      <c r="CB363" s="154"/>
      <c r="CC363" s="154"/>
      <c r="CD363" s="154"/>
      <c r="CE363" s="154"/>
      <c r="CF363" s="154"/>
      <c r="CG363" s="154"/>
      <c r="CH363" s="154"/>
      <c r="CI363" s="154"/>
      <c r="CJ363" s="154"/>
      <c r="CK363" s="154"/>
      <c r="CL363" s="154"/>
    </row>
    <row r="364" spans="5:90" hidden="1" x14ac:dyDescent="0.15">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c r="AA364" s="154"/>
      <c r="AB364" s="154"/>
      <c r="AC364" s="154"/>
      <c r="AD364" s="154"/>
      <c r="AE364" s="154"/>
      <c r="AF364" s="154"/>
      <c r="AG364" s="154"/>
      <c r="AH364" s="154"/>
      <c r="AI364" s="154"/>
      <c r="AJ364" s="154"/>
      <c r="AK364" s="154"/>
      <c r="AL364" s="154"/>
      <c r="AM364" s="154"/>
      <c r="AN364" s="154"/>
      <c r="AO364" s="154"/>
      <c r="AP364" s="154"/>
      <c r="AQ364" s="154"/>
      <c r="AR364" s="154"/>
      <c r="AS364" s="154"/>
      <c r="AT364" s="154"/>
      <c r="AU364" s="154"/>
      <c r="AV364" s="154"/>
      <c r="AW364" s="154"/>
      <c r="AX364" s="154"/>
      <c r="AY364" s="154"/>
      <c r="AZ364" s="154"/>
      <c r="BA364" s="154"/>
      <c r="BB364" s="154"/>
      <c r="BC364" s="154"/>
      <c r="BD364" s="154"/>
      <c r="BE364" s="154"/>
      <c r="BF364" s="154"/>
      <c r="BG364" s="154"/>
      <c r="BH364" s="154"/>
      <c r="BI364" s="154"/>
      <c r="BJ364" s="154"/>
      <c r="BK364" s="154"/>
      <c r="BL364" s="154"/>
      <c r="BM364" s="154"/>
      <c r="BN364" s="154"/>
      <c r="BO364" s="154"/>
      <c r="BP364" s="154"/>
      <c r="BQ364" s="154"/>
      <c r="BR364" s="154"/>
      <c r="BS364" s="154"/>
      <c r="BT364" s="154"/>
      <c r="BU364" s="154"/>
      <c r="BV364" s="154"/>
      <c r="BW364" s="154"/>
      <c r="BX364" s="154"/>
      <c r="BY364" s="154"/>
      <c r="BZ364" s="154"/>
      <c r="CA364" s="154"/>
      <c r="CB364" s="154"/>
      <c r="CC364" s="154"/>
      <c r="CD364" s="154"/>
      <c r="CE364" s="154"/>
      <c r="CF364" s="154"/>
      <c r="CG364" s="154"/>
      <c r="CH364" s="154"/>
      <c r="CI364" s="154"/>
      <c r="CJ364" s="154"/>
      <c r="CK364" s="154"/>
      <c r="CL364" s="154"/>
    </row>
    <row r="365" spans="5:90" hidden="1" x14ac:dyDescent="0.15">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c r="AA365" s="154"/>
      <c r="AB365" s="154"/>
      <c r="AC365" s="154"/>
      <c r="AD365" s="154"/>
      <c r="AE365" s="154"/>
      <c r="AF365" s="154"/>
      <c r="AG365" s="154"/>
      <c r="AH365" s="154"/>
      <c r="AI365" s="154"/>
      <c r="AJ365" s="154"/>
      <c r="AK365" s="154"/>
      <c r="AL365" s="154"/>
      <c r="AM365" s="154"/>
      <c r="AN365" s="154"/>
      <c r="AO365" s="154"/>
      <c r="AP365" s="154"/>
      <c r="AQ365" s="154"/>
      <c r="AR365" s="154"/>
      <c r="AS365" s="154"/>
      <c r="AT365" s="154"/>
      <c r="AU365" s="154"/>
      <c r="AV365" s="154"/>
      <c r="AW365" s="154"/>
      <c r="AX365" s="154"/>
      <c r="AY365" s="154"/>
      <c r="AZ365" s="154"/>
      <c r="BA365" s="154"/>
      <c r="BB365" s="154"/>
      <c r="BC365" s="154"/>
      <c r="BD365" s="154"/>
      <c r="BE365" s="154"/>
      <c r="BF365" s="154"/>
      <c r="BG365" s="154"/>
      <c r="BH365" s="154"/>
      <c r="BI365" s="154"/>
      <c r="BJ365" s="154"/>
      <c r="BK365" s="154"/>
      <c r="BL365" s="154"/>
      <c r="BM365" s="154"/>
      <c r="BN365" s="154"/>
      <c r="BO365" s="154"/>
      <c r="BP365" s="154"/>
      <c r="BQ365" s="154"/>
      <c r="BR365" s="154"/>
      <c r="BS365" s="154"/>
      <c r="BT365" s="154"/>
      <c r="BU365" s="154"/>
      <c r="BV365" s="154"/>
      <c r="BW365" s="154"/>
      <c r="BX365" s="154"/>
      <c r="BY365" s="154"/>
      <c r="BZ365" s="154"/>
      <c r="CA365" s="154"/>
      <c r="CB365" s="154"/>
      <c r="CC365" s="154"/>
      <c r="CD365" s="154"/>
      <c r="CE365" s="154"/>
      <c r="CF365" s="154"/>
      <c r="CG365" s="154"/>
      <c r="CH365" s="154"/>
      <c r="CI365" s="154"/>
      <c r="CJ365" s="154"/>
      <c r="CK365" s="154"/>
      <c r="CL365" s="154"/>
    </row>
    <row r="366" spans="5:90" hidden="1" x14ac:dyDescent="0.15">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c r="AA366" s="154"/>
      <c r="AB366" s="154"/>
      <c r="AC366" s="154"/>
      <c r="AD366" s="154"/>
      <c r="AE366" s="154"/>
      <c r="AF366" s="154"/>
      <c r="AG366" s="154"/>
      <c r="AH366" s="154"/>
      <c r="AI366" s="154"/>
      <c r="AJ366" s="154"/>
      <c r="AK366" s="154"/>
      <c r="AL366" s="154"/>
      <c r="AM366" s="154"/>
      <c r="AN366" s="154"/>
      <c r="AO366" s="154"/>
      <c r="AP366" s="154"/>
      <c r="AQ366" s="154"/>
      <c r="AR366" s="154"/>
      <c r="AS366" s="154"/>
      <c r="AT366" s="154"/>
      <c r="AU366" s="154"/>
      <c r="AV366" s="154"/>
      <c r="AW366" s="154"/>
      <c r="AX366" s="154"/>
      <c r="AY366" s="154"/>
      <c r="AZ366" s="154"/>
      <c r="BA366" s="154"/>
      <c r="BB366" s="154"/>
      <c r="BC366" s="154"/>
      <c r="BD366" s="154"/>
      <c r="BE366" s="154"/>
      <c r="BF366" s="154"/>
      <c r="BG366" s="154"/>
      <c r="BH366" s="154"/>
      <c r="BI366" s="154"/>
      <c r="BJ366" s="154"/>
      <c r="BK366" s="154"/>
      <c r="BL366" s="154"/>
      <c r="BM366" s="154"/>
      <c r="BN366" s="154"/>
      <c r="BO366" s="154"/>
      <c r="BP366" s="154"/>
      <c r="BQ366" s="154"/>
      <c r="BR366" s="154"/>
      <c r="BS366" s="154"/>
      <c r="BT366" s="154"/>
      <c r="BU366" s="154"/>
      <c r="BV366" s="154"/>
      <c r="BW366" s="154"/>
      <c r="BX366" s="154"/>
      <c r="BY366" s="154"/>
      <c r="BZ366" s="154"/>
      <c r="CA366" s="154"/>
      <c r="CB366" s="154"/>
      <c r="CC366" s="154"/>
      <c r="CD366" s="154"/>
      <c r="CE366" s="154"/>
      <c r="CF366" s="154"/>
      <c r="CG366" s="154"/>
      <c r="CH366" s="154"/>
      <c r="CI366" s="154"/>
      <c r="CJ366" s="154"/>
      <c r="CK366" s="154"/>
      <c r="CL366" s="154"/>
    </row>
    <row r="367" spans="5:90" hidden="1" x14ac:dyDescent="0.15">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c r="AA367" s="154"/>
      <c r="AB367" s="154"/>
      <c r="AC367" s="154"/>
      <c r="AD367" s="154"/>
      <c r="AE367" s="154"/>
      <c r="AF367" s="154"/>
      <c r="AG367" s="154"/>
      <c r="AH367" s="154"/>
      <c r="AI367" s="154"/>
      <c r="AJ367" s="154"/>
      <c r="AK367" s="154"/>
      <c r="AL367" s="154"/>
      <c r="AM367" s="154"/>
      <c r="AN367" s="154"/>
      <c r="AO367" s="154"/>
      <c r="AP367" s="154"/>
      <c r="AQ367" s="154"/>
      <c r="AR367" s="154"/>
      <c r="AS367" s="154"/>
      <c r="AT367" s="154"/>
      <c r="AU367" s="154"/>
      <c r="AV367" s="154"/>
      <c r="AW367" s="154"/>
      <c r="AX367" s="154"/>
      <c r="AY367" s="154"/>
      <c r="AZ367" s="154"/>
      <c r="BA367" s="154"/>
      <c r="BB367" s="154"/>
      <c r="BC367" s="154"/>
      <c r="BD367" s="154"/>
      <c r="BE367" s="154"/>
      <c r="BF367" s="154"/>
      <c r="BG367" s="154"/>
      <c r="BH367" s="154"/>
      <c r="BI367" s="154"/>
      <c r="BJ367" s="154"/>
      <c r="BK367" s="154"/>
      <c r="BL367" s="154"/>
      <c r="BM367" s="154"/>
      <c r="BN367" s="154"/>
      <c r="BO367" s="154"/>
      <c r="BP367" s="154"/>
      <c r="BQ367" s="154"/>
      <c r="BR367" s="154"/>
      <c r="BS367" s="154"/>
      <c r="BT367" s="154"/>
      <c r="BU367" s="154"/>
      <c r="BV367" s="154"/>
      <c r="BW367" s="154"/>
      <c r="BX367" s="154"/>
      <c r="BY367" s="154"/>
      <c r="BZ367" s="154"/>
      <c r="CA367" s="154"/>
      <c r="CB367" s="154"/>
      <c r="CC367" s="154"/>
      <c r="CD367" s="154"/>
      <c r="CE367" s="154"/>
      <c r="CF367" s="154"/>
      <c r="CG367" s="154"/>
      <c r="CH367" s="154"/>
      <c r="CI367" s="154"/>
      <c r="CJ367" s="154"/>
      <c r="CK367" s="154"/>
      <c r="CL367" s="154"/>
    </row>
    <row r="368" spans="5:90" hidden="1" x14ac:dyDescent="0.15">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c r="AA368" s="154"/>
      <c r="AB368" s="154"/>
      <c r="AC368" s="154"/>
      <c r="AD368" s="154"/>
      <c r="AE368" s="154"/>
      <c r="AF368" s="154"/>
      <c r="AG368" s="154"/>
      <c r="AH368" s="154"/>
      <c r="AI368" s="154"/>
      <c r="AJ368" s="154"/>
      <c r="AK368" s="154"/>
      <c r="AL368" s="154"/>
      <c r="AM368" s="154"/>
      <c r="AN368" s="154"/>
      <c r="AO368" s="154"/>
      <c r="AP368" s="154"/>
      <c r="AQ368" s="154"/>
      <c r="AR368" s="154"/>
      <c r="AS368" s="154"/>
      <c r="AT368" s="154"/>
      <c r="AU368" s="154"/>
      <c r="AV368" s="154"/>
      <c r="AW368" s="154"/>
      <c r="AX368" s="154"/>
      <c r="AY368" s="154"/>
      <c r="AZ368" s="154"/>
      <c r="BA368" s="154"/>
      <c r="BB368" s="154"/>
      <c r="BC368" s="154"/>
      <c r="BD368" s="154"/>
      <c r="BE368" s="154"/>
      <c r="BF368" s="154"/>
      <c r="BG368" s="154"/>
      <c r="BH368" s="154"/>
      <c r="BI368" s="154"/>
      <c r="BJ368" s="154"/>
      <c r="BK368" s="154"/>
      <c r="BL368" s="154"/>
      <c r="BM368" s="154"/>
      <c r="BN368" s="154"/>
      <c r="BO368" s="154"/>
      <c r="BP368" s="154"/>
      <c r="BQ368" s="154"/>
      <c r="BR368" s="154"/>
      <c r="BS368" s="154"/>
      <c r="BT368" s="154"/>
      <c r="BU368" s="154"/>
      <c r="BV368" s="154"/>
      <c r="BW368" s="154"/>
      <c r="BX368" s="154"/>
      <c r="BY368" s="154"/>
      <c r="BZ368" s="154"/>
      <c r="CA368" s="154"/>
      <c r="CB368" s="154"/>
      <c r="CC368" s="154"/>
      <c r="CD368" s="154"/>
      <c r="CE368" s="154"/>
      <c r="CF368" s="154"/>
      <c r="CG368" s="154"/>
      <c r="CH368" s="154"/>
      <c r="CI368" s="154"/>
      <c r="CJ368" s="154"/>
      <c r="CK368" s="154"/>
      <c r="CL368" s="154"/>
    </row>
    <row r="369" spans="5:90" hidden="1" x14ac:dyDescent="0.15">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c r="AA369" s="154"/>
      <c r="AB369" s="154"/>
      <c r="AC369" s="154"/>
      <c r="AD369" s="154"/>
      <c r="AE369" s="154"/>
      <c r="AF369" s="154"/>
      <c r="AG369" s="154"/>
      <c r="AH369" s="154"/>
      <c r="AI369" s="154"/>
      <c r="AJ369" s="154"/>
      <c r="AK369" s="154"/>
      <c r="AL369" s="154"/>
      <c r="AM369" s="154"/>
      <c r="AN369" s="154"/>
      <c r="AO369" s="154"/>
      <c r="AP369" s="154"/>
      <c r="AQ369" s="154"/>
      <c r="AR369" s="154"/>
      <c r="AS369" s="154"/>
      <c r="AT369" s="154"/>
      <c r="AU369" s="154"/>
      <c r="AV369" s="154"/>
      <c r="AW369" s="154"/>
      <c r="AX369" s="154"/>
      <c r="AY369" s="154"/>
      <c r="AZ369" s="154"/>
      <c r="BA369" s="154"/>
      <c r="BB369" s="154"/>
      <c r="BC369" s="154"/>
      <c r="BD369" s="154"/>
      <c r="BE369" s="154"/>
      <c r="BF369" s="154"/>
      <c r="BG369" s="154"/>
      <c r="BH369" s="154"/>
      <c r="BI369" s="154"/>
      <c r="BJ369" s="154"/>
      <c r="BK369" s="154"/>
      <c r="BL369" s="154"/>
      <c r="BM369" s="154"/>
      <c r="BN369" s="154"/>
      <c r="BO369" s="154"/>
      <c r="BP369" s="154"/>
      <c r="BQ369" s="154"/>
      <c r="BR369" s="154"/>
      <c r="BS369" s="154"/>
      <c r="BT369" s="154"/>
      <c r="BU369" s="154"/>
      <c r="BV369" s="154"/>
      <c r="BW369" s="154"/>
      <c r="BX369" s="154"/>
      <c r="BY369" s="154"/>
      <c r="BZ369" s="154"/>
      <c r="CA369" s="154"/>
      <c r="CB369" s="154"/>
      <c r="CC369" s="154"/>
      <c r="CD369" s="154"/>
      <c r="CE369" s="154"/>
      <c r="CF369" s="154"/>
      <c r="CG369" s="154"/>
      <c r="CH369" s="154"/>
      <c r="CI369" s="154"/>
      <c r="CJ369" s="154"/>
      <c r="CK369" s="154"/>
      <c r="CL369" s="154"/>
    </row>
    <row r="370" spans="5:90" hidden="1" x14ac:dyDescent="0.15">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c r="AA370" s="154"/>
      <c r="AB370" s="154"/>
      <c r="AC370" s="154"/>
      <c r="AD370" s="154"/>
      <c r="AE370" s="154"/>
      <c r="AF370" s="154"/>
      <c r="AG370" s="154"/>
      <c r="AH370" s="154"/>
      <c r="AI370" s="154"/>
      <c r="AJ370" s="154"/>
      <c r="AK370" s="154"/>
      <c r="AL370" s="154"/>
      <c r="AM370" s="154"/>
      <c r="AN370" s="154"/>
      <c r="AO370" s="154"/>
      <c r="AP370" s="154"/>
      <c r="AQ370" s="154"/>
      <c r="AR370" s="154"/>
      <c r="AS370" s="154"/>
      <c r="AT370" s="154"/>
      <c r="AU370" s="154"/>
      <c r="AV370" s="154"/>
      <c r="AW370" s="154"/>
      <c r="AX370" s="154"/>
      <c r="AY370" s="154"/>
      <c r="AZ370" s="154"/>
      <c r="BA370" s="154"/>
      <c r="BB370" s="154"/>
      <c r="BC370" s="154"/>
      <c r="BD370" s="154"/>
      <c r="BE370" s="154"/>
      <c r="BF370" s="154"/>
      <c r="BG370" s="154"/>
      <c r="BH370" s="154"/>
      <c r="BI370" s="154"/>
      <c r="BJ370" s="154"/>
      <c r="BK370" s="154"/>
      <c r="BL370" s="154"/>
      <c r="BM370" s="154"/>
      <c r="BN370" s="154"/>
      <c r="BO370" s="154"/>
      <c r="BP370" s="154"/>
      <c r="BQ370" s="154"/>
      <c r="BR370" s="154"/>
      <c r="BS370" s="154"/>
      <c r="BT370" s="154"/>
      <c r="BU370" s="154"/>
      <c r="BV370" s="154"/>
      <c r="BW370" s="154"/>
      <c r="BX370" s="154"/>
      <c r="BY370" s="154"/>
      <c r="BZ370" s="154"/>
      <c r="CA370" s="154"/>
      <c r="CB370" s="154"/>
      <c r="CC370" s="154"/>
      <c r="CD370" s="154"/>
      <c r="CE370" s="154"/>
      <c r="CF370" s="154"/>
      <c r="CG370" s="154"/>
      <c r="CH370" s="154"/>
      <c r="CI370" s="154"/>
      <c r="CJ370" s="154"/>
      <c r="CK370" s="154"/>
      <c r="CL370" s="154"/>
    </row>
    <row r="371" spans="5:90" hidden="1" x14ac:dyDescent="0.15">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c r="AA371" s="154"/>
      <c r="AB371" s="154"/>
      <c r="AC371" s="154"/>
      <c r="AD371" s="154"/>
      <c r="AE371" s="154"/>
      <c r="AF371" s="154"/>
      <c r="AG371" s="154"/>
      <c r="AH371" s="154"/>
      <c r="AI371" s="154"/>
      <c r="AJ371" s="154"/>
      <c r="AK371" s="154"/>
      <c r="AL371" s="154"/>
      <c r="AM371" s="154"/>
      <c r="AN371" s="154"/>
      <c r="AO371" s="154"/>
      <c r="AP371" s="154"/>
      <c r="AQ371" s="154"/>
      <c r="AR371" s="154"/>
      <c r="AS371" s="154"/>
      <c r="AT371" s="154"/>
      <c r="AU371" s="154"/>
      <c r="AV371" s="154"/>
      <c r="AW371" s="154"/>
      <c r="AX371" s="154"/>
      <c r="AY371" s="154"/>
      <c r="AZ371" s="154"/>
      <c r="BA371" s="154"/>
      <c r="BB371" s="154"/>
      <c r="BC371" s="154"/>
      <c r="BD371" s="154"/>
      <c r="BE371" s="154"/>
      <c r="BF371" s="154"/>
      <c r="BG371" s="154"/>
      <c r="BH371" s="154"/>
      <c r="BI371" s="154"/>
      <c r="BJ371" s="154"/>
      <c r="BK371" s="154"/>
      <c r="BL371" s="154"/>
      <c r="BM371" s="154"/>
      <c r="BN371" s="154"/>
      <c r="BO371" s="154"/>
      <c r="BP371" s="154"/>
      <c r="BQ371" s="154"/>
      <c r="BR371" s="154"/>
      <c r="BS371" s="154"/>
      <c r="BT371" s="154"/>
      <c r="BU371" s="154"/>
      <c r="BV371" s="154"/>
      <c r="BW371" s="154"/>
      <c r="BX371" s="154"/>
      <c r="BY371" s="154"/>
      <c r="BZ371" s="154"/>
      <c r="CA371" s="154"/>
      <c r="CB371" s="154"/>
      <c r="CC371" s="154"/>
      <c r="CD371" s="154"/>
      <c r="CE371" s="154"/>
      <c r="CF371" s="154"/>
      <c r="CG371" s="154"/>
      <c r="CH371" s="154"/>
      <c r="CI371" s="154"/>
      <c r="CJ371" s="154"/>
      <c r="CK371" s="154"/>
      <c r="CL371" s="154"/>
    </row>
    <row r="372" spans="5:90" hidden="1" x14ac:dyDescent="0.15">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c r="AA372" s="154"/>
      <c r="AB372" s="154"/>
      <c r="AC372" s="154"/>
      <c r="AD372" s="154"/>
      <c r="AE372" s="154"/>
      <c r="AF372" s="154"/>
      <c r="AG372" s="154"/>
      <c r="AH372" s="154"/>
      <c r="AI372" s="154"/>
      <c r="AJ372" s="154"/>
      <c r="AK372" s="154"/>
      <c r="AL372" s="154"/>
      <c r="AM372" s="154"/>
      <c r="AN372" s="154"/>
      <c r="AO372" s="154"/>
      <c r="AP372" s="154"/>
      <c r="AQ372" s="154"/>
      <c r="AR372" s="154"/>
      <c r="AS372" s="154"/>
      <c r="AT372" s="154"/>
      <c r="AU372" s="154"/>
      <c r="AV372" s="154"/>
      <c r="AW372" s="154"/>
      <c r="AX372" s="154"/>
      <c r="AY372" s="154"/>
      <c r="AZ372" s="154"/>
      <c r="BA372" s="154"/>
      <c r="BB372" s="154"/>
      <c r="BC372" s="154"/>
      <c r="BD372" s="154"/>
      <c r="BE372" s="154"/>
      <c r="BF372" s="154"/>
      <c r="BG372" s="154"/>
      <c r="BH372" s="154"/>
      <c r="BI372" s="154"/>
      <c r="BJ372" s="154"/>
      <c r="BK372" s="154"/>
      <c r="BL372" s="154"/>
      <c r="BM372" s="154"/>
      <c r="BN372" s="154"/>
      <c r="BO372" s="154"/>
      <c r="BP372" s="154"/>
      <c r="BQ372" s="154"/>
      <c r="BR372" s="154"/>
      <c r="BS372" s="154"/>
      <c r="BT372" s="154"/>
      <c r="BU372" s="154"/>
      <c r="BV372" s="154"/>
      <c r="BW372" s="154"/>
      <c r="BX372" s="154"/>
      <c r="BY372" s="154"/>
      <c r="BZ372" s="154"/>
      <c r="CA372" s="154"/>
      <c r="CB372" s="154"/>
      <c r="CC372" s="154"/>
      <c r="CD372" s="154"/>
      <c r="CE372" s="154"/>
      <c r="CF372" s="154"/>
      <c r="CG372" s="154"/>
      <c r="CH372" s="154"/>
      <c r="CI372" s="154"/>
      <c r="CJ372" s="154"/>
      <c r="CK372" s="154"/>
      <c r="CL372" s="154"/>
    </row>
    <row r="373" spans="5:90" hidden="1" x14ac:dyDescent="0.15">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c r="AA373" s="154"/>
      <c r="AB373" s="154"/>
      <c r="AC373" s="154"/>
      <c r="AD373" s="154"/>
      <c r="AE373" s="154"/>
      <c r="AF373" s="154"/>
      <c r="AG373" s="154"/>
      <c r="AH373" s="154"/>
      <c r="AI373" s="154"/>
      <c r="AJ373" s="154"/>
      <c r="AK373" s="154"/>
      <c r="AL373" s="154"/>
      <c r="AM373" s="154"/>
      <c r="AN373" s="154"/>
      <c r="AO373" s="154"/>
      <c r="AP373" s="154"/>
      <c r="AQ373" s="154"/>
      <c r="AR373" s="154"/>
      <c r="AS373" s="154"/>
      <c r="AT373" s="154"/>
      <c r="AU373" s="154"/>
      <c r="AV373" s="154"/>
      <c r="AW373" s="154"/>
      <c r="AX373" s="154"/>
      <c r="AY373" s="154"/>
      <c r="AZ373" s="154"/>
      <c r="BA373" s="154"/>
      <c r="BB373" s="154"/>
      <c r="BC373" s="154"/>
      <c r="BD373" s="154"/>
      <c r="BE373" s="154"/>
      <c r="BF373" s="154"/>
      <c r="BG373" s="154"/>
      <c r="BH373" s="154"/>
      <c r="BI373" s="154"/>
      <c r="BJ373" s="154"/>
      <c r="BK373" s="154"/>
      <c r="BL373" s="154"/>
      <c r="BM373" s="154"/>
      <c r="BN373" s="154"/>
      <c r="BO373" s="154"/>
      <c r="BP373" s="154"/>
      <c r="BQ373" s="154"/>
      <c r="BR373" s="154"/>
      <c r="BS373" s="154"/>
      <c r="BT373" s="154"/>
      <c r="BU373" s="154"/>
      <c r="BV373" s="154"/>
      <c r="BW373" s="154"/>
      <c r="BX373" s="154"/>
      <c r="BY373" s="154"/>
      <c r="BZ373" s="154"/>
      <c r="CA373" s="154"/>
      <c r="CB373" s="154"/>
      <c r="CC373" s="154"/>
      <c r="CD373" s="154"/>
      <c r="CE373" s="154"/>
      <c r="CF373" s="154"/>
      <c r="CG373" s="154"/>
      <c r="CH373" s="154"/>
      <c r="CI373" s="154"/>
      <c r="CJ373" s="154"/>
      <c r="CK373" s="154"/>
      <c r="CL373" s="154"/>
    </row>
    <row r="374" spans="5:90" hidden="1" x14ac:dyDescent="0.15">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c r="AA374" s="154"/>
      <c r="AB374" s="154"/>
      <c r="AC374" s="154"/>
      <c r="AD374" s="154"/>
      <c r="AE374" s="154"/>
      <c r="AF374" s="154"/>
      <c r="AG374" s="154"/>
      <c r="AH374" s="154"/>
      <c r="AI374" s="154"/>
      <c r="AJ374" s="154"/>
      <c r="AK374" s="154"/>
      <c r="AL374" s="154"/>
      <c r="AM374" s="154"/>
      <c r="AN374" s="154"/>
      <c r="AO374" s="154"/>
      <c r="AP374" s="154"/>
      <c r="AQ374" s="154"/>
      <c r="AR374" s="154"/>
      <c r="AS374" s="154"/>
      <c r="AT374" s="154"/>
      <c r="AU374" s="154"/>
      <c r="AV374" s="154"/>
      <c r="AW374" s="154"/>
      <c r="AX374" s="154"/>
      <c r="AY374" s="154"/>
      <c r="AZ374" s="154"/>
      <c r="BA374" s="154"/>
      <c r="BB374" s="154"/>
      <c r="BC374" s="154"/>
      <c r="BD374" s="154"/>
      <c r="BE374" s="154"/>
      <c r="BF374" s="154"/>
      <c r="BG374" s="154"/>
      <c r="BH374" s="154"/>
      <c r="BI374" s="154"/>
      <c r="BJ374" s="154"/>
      <c r="BK374" s="154"/>
      <c r="BL374" s="154"/>
      <c r="BM374" s="154"/>
      <c r="BN374" s="154"/>
      <c r="BO374" s="154"/>
      <c r="BP374" s="154"/>
      <c r="BQ374" s="154"/>
      <c r="BR374" s="154"/>
      <c r="BS374" s="154"/>
      <c r="BT374" s="154"/>
      <c r="BU374" s="154"/>
      <c r="BV374" s="154"/>
      <c r="BW374" s="154"/>
      <c r="BX374" s="154"/>
      <c r="BY374" s="154"/>
      <c r="BZ374" s="154"/>
      <c r="CA374" s="154"/>
      <c r="CB374" s="154"/>
      <c r="CC374" s="154"/>
      <c r="CD374" s="154"/>
      <c r="CE374" s="154"/>
      <c r="CF374" s="154"/>
      <c r="CG374" s="154"/>
      <c r="CH374" s="154"/>
      <c r="CI374" s="154"/>
      <c r="CJ374" s="154"/>
      <c r="CK374" s="154"/>
      <c r="CL374" s="154"/>
    </row>
    <row r="375" spans="5:90" hidden="1" x14ac:dyDescent="0.15">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4"/>
      <c r="AC375" s="154"/>
      <c r="AD375" s="154"/>
      <c r="AE375" s="154"/>
      <c r="AF375" s="154"/>
      <c r="AG375" s="154"/>
      <c r="AH375" s="154"/>
      <c r="AI375" s="154"/>
      <c r="AJ375" s="154"/>
      <c r="AK375" s="154"/>
      <c r="AL375" s="154"/>
      <c r="AM375" s="154"/>
      <c r="AN375" s="154"/>
      <c r="AO375" s="154"/>
      <c r="AP375" s="154"/>
      <c r="AQ375" s="154"/>
      <c r="AR375" s="154"/>
      <c r="AS375" s="154"/>
      <c r="AT375" s="154"/>
      <c r="AU375" s="154"/>
      <c r="AV375" s="154"/>
      <c r="AW375" s="154"/>
      <c r="AX375" s="154"/>
      <c r="AY375" s="154"/>
      <c r="AZ375" s="154"/>
      <c r="BA375" s="154"/>
      <c r="BB375" s="154"/>
      <c r="BC375" s="154"/>
      <c r="BD375" s="154"/>
      <c r="BE375" s="154"/>
      <c r="BF375" s="154"/>
      <c r="BG375" s="154"/>
      <c r="BH375" s="154"/>
      <c r="BI375" s="154"/>
      <c r="BJ375" s="154"/>
      <c r="BK375" s="154"/>
      <c r="BL375" s="154"/>
      <c r="BM375" s="154"/>
      <c r="BN375" s="154"/>
      <c r="BO375" s="154"/>
      <c r="BP375" s="154"/>
      <c r="BQ375" s="154"/>
      <c r="BR375" s="154"/>
      <c r="BS375" s="154"/>
      <c r="BT375" s="154"/>
      <c r="BU375" s="154"/>
      <c r="BV375" s="154"/>
      <c r="BW375" s="154"/>
      <c r="BX375" s="154"/>
      <c r="BY375" s="154"/>
      <c r="BZ375" s="154"/>
      <c r="CA375" s="154"/>
      <c r="CB375" s="154"/>
      <c r="CC375" s="154"/>
      <c r="CD375" s="154"/>
      <c r="CE375" s="154"/>
      <c r="CF375" s="154"/>
      <c r="CG375" s="154"/>
      <c r="CH375" s="154"/>
      <c r="CI375" s="154"/>
      <c r="CJ375" s="154"/>
      <c r="CK375" s="154"/>
      <c r="CL375" s="154"/>
    </row>
    <row r="376" spans="5:90" hidden="1" x14ac:dyDescent="0.15">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c r="AA376" s="154"/>
      <c r="AB376" s="154"/>
      <c r="AC376" s="154"/>
      <c r="AD376" s="154"/>
      <c r="AE376" s="154"/>
      <c r="AF376" s="154"/>
      <c r="AG376" s="154"/>
      <c r="AH376" s="154"/>
      <c r="AI376" s="154"/>
      <c r="AJ376" s="154"/>
      <c r="AK376" s="154"/>
      <c r="AL376" s="154"/>
      <c r="AM376" s="154"/>
      <c r="AN376" s="154"/>
      <c r="AO376" s="154"/>
      <c r="AP376" s="154"/>
      <c r="AQ376" s="154"/>
      <c r="AR376" s="154"/>
      <c r="AS376" s="154"/>
      <c r="AT376" s="154"/>
      <c r="AU376" s="154"/>
      <c r="AV376" s="154"/>
      <c r="AW376" s="154"/>
      <c r="AX376" s="154"/>
      <c r="AY376" s="154"/>
      <c r="AZ376" s="154"/>
      <c r="BA376" s="154"/>
      <c r="BB376" s="154"/>
      <c r="BC376" s="154"/>
      <c r="BD376" s="154"/>
      <c r="BE376" s="154"/>
      <c r="BF376" s="154"/>
      <c r="BG376" s="154"/>
      <c r="BH376" s="154"/>
      <c r="BI376" s="154"/>
      <c r="BJ376" s="154"/>
      <c r="BK376" s="154"/>
      <c r="BL376" s="154"/>
      <c r="BM376" s="154"/>
      <c r="BN376" s="154"/>
      <c r="BO376" s="154"/>
      <c r="BP376" s="154"/>
      <c r="BQ376" s="154"/>
      <c r="BR376" s="154"/>
      <c r="BS376" s="154"/>
      <c r="BT376" s="154"/>
      <c r="BU376" s="154"/>
      <c r="BV376" s="154"/>
      <c r="BW376" s="154"/>
      <c r="BX376" s="154"/>
      <c r="BY376" s="154"/>
      <c r="BZ376" s="154"/>
      <c r="CA376" s="154"/>
      <c r="CB376" s="154"/>
      <c r="CC376" s="154"/>
      <c r="CD376" s="154"/>
      <c r="CE376" s="154"/>
      <c r="CF376" s="154"/>
      <c r="CG376" s="154"/>
      <c r="CH376" s="154"/>
      <c r="CI376" s="154"/>
      <c r="CJ376" s="154"/>
      <c r="CK376" s="154"/>
      <c r="CL376" s="154"/>
    </row>
    <row r="377" spans="5:90" hidden="1" x14ac:dyDescent="0.15">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c r="AA377" s="154"/>
      <c r="AB377" s="154"/>
      <c r="AC377" s="154"/>
      <c r="AD377" s="154"/>
      <c r="AE377" s="154"/>
      <c r="AF377" s="154"/>
      <c r="AG377" s="154"/>
      <c r="AH377" s="154"/>
      <c r="AI377" s="154"/>
      <c r="AJ377" s="154"/>
      <c r="AK377" s="154"/>
      <c r="AL377" s="154"/>
      <c r="AM377" s="154"/>
      <c r="AN377" s="154"/>
      <c r="AO377" s="154"/>
      <c r="AP377" s="154"/>
      <c r="AQ377" s="154"/>
      <c r="AR377" s="154"/>
      <c r="AS377" s="154"/>
      <c r="AT377" s="154"/>
      <c r="AU377" s="154"/>
      <c r="AV377" s="154"/>
      <c r="AW377" s="154"/>
      <c r="AX377" s="154"/>
      <c r="AY377" s="154"/>
      <c r="AZ377" s="154"/>
      <c r="BA377" s="154"/>
      <c r="BB377" s="154"/>
      <c r="BC377" s="154"/>
      <c r="BD377" s="154"/>
      <c r="BE377" s="154"/>
      <c r="BF377" s="154"/>
      <c r="BG377" s="154"/>
      <c r="BH377" s="154"/>
      <c r="BI377" s="154"/>
      <c r="BJ377" s="154"/>
      <c r="BK377" s="154"/>
      <c r="BL377" s="154"/>
      <c r="BM377" s="154"/>
      <c r="BN377" s="154"/>
      <c r="BO377" s="154"/>
      <c r="BP377" s="154"/>
      <c r="BQ377" s="154"/>
      <c r="BR377" s="154"/>
      <c r="BS377" s="154"/>
      <c r="BT377" s="154"/>
      <c r="BU377" s="154"/>
      <c r="BV377" s="154"/>
      <c r="BW377" s="154"/>
      <c r="BX377" s="154"/>
      <c r="BY377" s="154"/>
      <c r="BZ377" s="154"/>
      <c r="CA377" s="154"/>
      <c r="CB377" s="154"/>
      <c r="CC377" s="154"/>
      <c r="CD377" s="154"/>
      <c r="CE377" s="154"/>
      <c r="CF377" s="154"/>
      <c r="CG377" s="154"/>
      <c r="CH377" s="154"/>
      <c r="CI377" s="154"/>
      <c r="CJ377" s="154"/>
      <c r="CK377" s="154"/>
      <c r="CL377" s="154"/>
    </row>
    <row r="378" spans="5:90" hidden="1" x14ac:dyDescent="0.15">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4"/>
      <c r="AC378" s="154"/>
      <c r="AD378" s="154"/>
      <c r="AE378" s="154"/>
      <c r="AF378" s="154"/>
      <c r="AG378" s="154"/>
      <c r="AH378" s="154"/>
      <c r="AI378" s="154"/>
      <c r="AJ378" s="154"/>
      <c r="AK378" s="154"/>
      <c r="AL378" s="154"/>
      <c r="AM378" s="154"/>
      <c r="AN378" s="154"/>
      <c r="AO378" s="154"/>
      <c r="AP378" s="154"/>
      <c r="AQ378" s="154"/>
      <c r="AR378" s="154"/>
      <c r="AS378" s="154"/>
      <c r="AT378" s="154"/>
      <c r="AU378" s="154"/>
      <c r="AV378" s="154"/>
      <c r="AW378" s="154"/>
      <c r="AX378" s="154"/>
      <c r="AY378" s="154"/>
      <c r="AZ378" s="154"/>
      <c r="BA378" s="154"/>
      <c r="BB378" s="154"/>
      <c r="BC378" s="154"/>
      <c r="BD378" s="154"/>
      <c r="BE378" s="154"/>
      <c r="BF378" s="154"/>
      <c r="BG378" s="154"/>
      <c r="BH378" s="154"/>
      <c r="BI378" s="154"/>
      <c r="BJ378" s="154"/>
      <c r="BK378" s="154"/>
      <c r="BL378" s="154"/>
      <c r="BM378" s="154"/>
      <c r="BN378" s="154"/>
      <c r="BO378" s="154"/>
      <c r="BP378" s="154"/>
      <c r="BQ378" s="154"/>
      <c r="BR378" s="154"/>
      <c r="BS378" s="154"/>
      <c r="BT378" s="154"/>
      <c r="BU378" s="154"/>
      <c r="BV378" s="154"/>
      <c r="BW378" s="154"/>
      <c r="BX378" s="154"/>
      <c r="BY378" s="154"/>
      <c r="BZ378" s="154"/>
      <c r="CA378" s="154"/>
      <c r="CB378" s="154"/>
      <c r="CC378" s="154"/>
      <c r="CD378" s="154"/>
      <c r="CE378" s="154"/>
      <c r="CF378" s="154"/>
      <c r="CG378" s="154"/>
      <c r="CH378" s="154"/>
      <c r="CI378" s="154"/>
      <c r="CJ378" s="154"/>
      <c r="CK378" s="154"/>
      <c r="CL378" s="154"/>
    </row>
    <row r="379" spans="5:90" hidden="1" x14ac:dyDescent="0.15">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4"/>
      <c r="AC379" s="154"/>
      <c r="AD379" s="154"/>
      <c r="AE379" s="154"/>
      <c r="AF379" s="154"/>
      <c r="AG379" s="154"/>
      <c r="AH379" s="154"/>
      <c r="AI379" s="154"/>
      <c r="AJ379" s="154"/>
      <c r="AK379" s="154"/>
      <c r="AL379" s="154"/>
      <c r="AM379" s="154"/>
      <c r="AN379" s="154"/>
      <c r="AO379" s="154"/>
      <c r="AP379" s="154"/>
      <c r="AQ379" s="154"/>
      <c r="AR379" s="154"/>
      <c r="AS379" s="154"/>
      <c r="AT379" s="154"/>
      <c r="AU379" s="154"/>
      <c r="AV379" s="154"/>
      <c r="AW379" s="154"/>
      <c r="AX379" s="154"/>
      <c r="AY379" s="154"/>
      <c r="AZ379" s="154"/>
      <c r="BA379" s="154"/>
      <c r="BB379" s="154"/>
      <c r="BC379" s="154"/>
      <c r="BD379" s="154"/>
      <c r="BE379" s="154"/>
      <c r="BF379" s="154"/>
      <c r="BG379" s="154"/>
      <c r="BH379" s="154"/>
      <c r="BI379" s="154"/>
      <c r="BJ379" s="154"/>
      <c r="BK379" s="154"/>
      <c r="BL379" s="154"/>
      <c r="BM379" s="154"/>
      <c r="BN379" s="154"/>
      <c r="BO379" s="154"/>
      <c r="BP379" s="154"/>
      <c r="BQ379" s="154"/>
      <c r="BR379" s="154"/>
      <c r="BS379" s="154"/>
      <c r="BT379" s="154"/>
      <c r="BU379" s="154"/>
      <c r="BV379" s="154"/>
      <c r="BW379" s="154"/>
      <c r="BX379" s="154"/>
      <c r="BY379" s="154"/>
      <c r="BZ379" s="154"/>
      <c r="CA379" s="154"/>
      <c r="CB379" s="154"/>
      <c r="CC379" s="154"/>
      <c r="CD379" s="154"/>
      <c r="CE379" s="154"/>
      <c r="CF379" s="154"/>
      <c r="CG379" s="154"/>
      <c r="CH379" s="154"/>
      <c r="CI379" s="154"/>
      <c r="CJ379" s="154"/>
      <c r="CK379" s="154"/>
      <c r="CL379" s="154"/>
    </row>
    <row r="380" spans="5:90" hidden="1" x14ac:dyDescent="0.15">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c r="AA380" s="154"/>
      <c r="AB380" s="154"/>
      <c r="AC380" s="154"/>
      <c r="AD380" s="154"/>
      <c r="AE380" s="154"/>
      <c r="AF380" s="154"/>
      <c r="AG380" s="154"/>
      <c r="AH380" s="154"/>
      <c r="AI380" s="154"/>
      <c r="AJ380" s="154"/>
      <c r="AK380" s="154"/>
      <c r="AL380" s="154"/>
      <c r="AM380" s="154"/>
      <c r="AN380" s="154"/>
      <c r="AO380" s="154"/>
      <c r="AP380" s="154"/>
      <c r="AQ380" s="154"/>
      <c r="AR380" s="154"/>
      <c r="AS380" s="154"/>
      <c r="AT380" s="154"/>
      <c r="AU380" s="154"/>
      <c r="AV380" s="154"/>
      <c r="AW380" s="154"/>
      <c r="AX380" s="154"/>
      <c r="AY380" s="154"/>
      <c r="AZ380" s="154"/>
      <c r="BA380" s="154"/>
      <c r="BB380" s="154"/>
      <c r="BC380" s="154"/>
      <c r="BD380" s="154"/>
      <c r="BE380" s="154"/>
      <c r="BF380" s="154"/>
      <c r="BG380" s="154"/>
      <c r="BH380" s="154"/>
      <c r="BI380" s="154"/>
      <c r="BJ380" s="154"/>
      <c r="BK380" s="154"/>
      <c r="BL380" s="154"/>
      <c r="BM380" s="154"/>
      <c r="BN380" s="154"/>
      <c r="BO380" s="154"/>
      <c r="BP380" s="154"/>
      <c r="BQ380" s="154"/>
      <c r="BR380" s="154"/>
      <c r="BS380" s="154"/>
      <c r="BT380" s="154"/>
      <c r="BU380" s="154"/>
      <c r="BV380" s="154"/>
      <c r="BW380" s="154"/>
      <c r="BX380" s="154"/>
      <c r="BY380" s="154"/>
      <c r="BZ380" s="154"/>
      <c r="CA380" s="154"/>
      <c r="CB380" s="154"/>
      <c r="CC380" s="154"/>
      <c r="CD380" s="154"/>
      <c r="CE380" s="154"/>
      <c r="CF380" s="154"/>
      <c r="CG380" s="154"/>
      <c r="CH380" s="154"/>
      <c r="CI380" s="154"/>
      <c r="CJ380" s="154"/>
      <c r="CK380" s="154"/>
      <c r="CL380" s="154"/>
    </row>
    <row r="381" spans="5:90" hidden="1" x14ac:dyDescent="0.15">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c r="AA381" s="154"/>
      <c r="AB381" s="154"/>
      <c r="AC381" s="154"/>
      <c r="AD381" s="154"/>
      <c r="AE381" s="154"/>
      <c r="AF381" s="154"/>
      <c r="AG381" s="154"/>
      <c r="AH381" s="154"/>
      <c r="AI381" s="154"/>
      <c r="AJ381" s="154"/>
      <c r="AK381" s="154"/>
      <c r="AL381" s="154"/>
      <c r="AM381" s="154"/>
      <c r="AN381" s="154"/>
      <c r="AO381" s="154"/>
      <c r="AP381" s="154"/>
      <c r="AQ381" s="154"/>
      <c r="AR381" s="154"/>
      <c r="AS381" s="154"/>
      <c r="AT381" s="154"/>
      <c r="AU381" s="154"/>
      <c r="AV381" s="154"/>
      <c r="AW381" s="154"/>
      <c r="AX381" s="154"/>
      <c r="AY381" s="154"/>
      <c r="AZ381" s="154"/>
      <c r="BA381" s="154"/>
      <c r="BB381" s="154"/>
      <c r="BC381" s="154"/>
      <c r="BD381" s="154"/>
      <c r="BE381" s="154"/>
      <c r="BF381" s="154"/>
      <c r="BG381" s="154"/>
      <c r="BH381" s="154"/>
      <c r="BI381" s="154"/>
      <c r="BJ381" s="154"/>
      <c r="BK381" s="154"/>
      <c r="BL381" s="154"/>
      <c r="BM381" s="154"/>
      <c r="BN381" s="154"/>
      <c r="BO381" s="154"/>
      <c r="BP381" s="154"/>
      <c r="BQ381" s="154"/>
      <c r="BR381" s="154"/>
      <c r="BS381" s="154"/>
      <c r="BT381" s="154"/>
      <c r="BU381" s="154"/>
      <c r="BV381" s="154"/>
      <c r="BW381" s="154"/>
      <c r="BX381" s="154"/>
      <c r="BY381" s="154"/>
      <c r="BZ381" s="154"/>
      <c r="CA381" s="154"/>
      <c r="CB381" s="154"/>
      <c r="CC381" s="154"/>
      <c r="CD381" s="154"/>
      <c r="CE381" s="154"/>
      <c r="CF381" s="154"/>
      <c r="CG381" s="154"/>
      <c r="CH381" s="154"/>
      <c r="CI381" s="154"/>
      <c r="CJ381" s="154"/>
      <c r="CK381" s="154"/>
      <c r="CL381" s="154"/>
    </row>
    <row r="382" spans="5:90" hidden="1" x14ac:dyDescent="0.15">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c r="AA382" s="154"/>
      <c r="AB382" s="154"/>
      <c r="AC382" s="154"/>
      <c r="AD382" s="154"/>
      <c r="AE382" s="154"/>
      <c r="AF382" s="154"/>
      <c r="AG382" s="154"/>
      <c r="AH382" s="154"/>
      <c r="AI382" s="154"/>
      <c r="AJ382" s="154"/>
      <c r="AK382" s="154"/>
      <c r="AL382" s="154"/>
      <c r="AM382" s="154"/>
      <c r="AN382" s="154"/>
      <c r="AO382" s="154"/>
      <c r="AP382" s="154"/>
      <c r="AQ382" s="154"/>
      <c r="AR382" s="154"/>
      <c r="AS382" s="154"/>
      <c r="AT382" s="154"/>
      <c r="AU382" s="154"/>
      <c r="AV382" s="154"/>
      <c r="AW382" s="154"/>
      <c r="AX382" s="154"/>
      <c r="AY382" s="154"/>
      <c r="AZ382" s="154"/>
      <c r="BA382" s="154"/>
      <c r="BB382" s="154"/>
      <c r="BC382" s="154"/>
      <c r="BD382" s="154"/>
      <c r="BE382" s="154"/>
      <c r="BF382" s="154"/>
      <c r="BG382" s="154"/>
      <c r="BH382" s="154"/>
      <c r="BI382" s="154"/>
      <c r="BJ382" s="154"/>
      <c r="BK382" s="154"/>
      <c r="BL382" s="154"/>
      <c r="BM382" s="154"/>
      <c r="BN382" s="154"/>
      <c r="BO382" s="154"/>
      <c r="BP382" s="154"/>
      <c r="BQ382" s="154"/>
      <c r="BR382" s="154"/>
      <c r="BS382" s="154"/>
      <c r="BT382" s="154"/>
      <c r="BU382" s="154"/>
      <c r="BV382" s="154"/>
      <c r="BW382" s="154"/>
      <c r="BX382" s="154"/>
      <c r="BY382" s="154"/>
      <c r="BZ382" s="154"/>
      <c r="CA382" s="154"/>
      <c r="CB382" s="154"/>
      <c r="CC382" s="154"/>
      <c r="CD382" s="154"/>
      <c r="CE382" s="154"/>
      <c r="CF382" s="154"/>
      <c r="CG382" s="154"/>
      <c r="CH382" s="154"/>
      <c r="CI382" s="154"/>
      <c r="CJ382" s="154"/>
      <c r="CK382" s="154"/>
      <c r="CL382" s="154"/>
    </row>
    <row r="383" spans="5:90" hidden="1" x14ac:dyDescent="0.15">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c r="AA383" s="154"/>
      <c r="AB383" s="154"/>
      <c r="AC383" s="154"/>
      <c r="AD383" s="154"/>
      <c r="AE383" s="154"/>
      <c r="AF383" s="154"/>
      <c r="AG383" s="154"/>
      <c r="AH383" s="154"/>
      <c r="AI383" s="154"/>
      <c r="AJ383" s="154"/>
      <c r="AK383" s="154"/>
      <c r="AL383" s="154"/>
      <c r="AM383" s="154"/>
      <c r="AN383" s="154"/>
      <c r="AO383" s="154"/>
      <c r="AP383" s="154"/>
      <c r="AQ383" s="154"/>
      <c r="AR383" s="154"/>
      <c r="AS383" s="154"/>
      <c r="AT383" s="154"/>
      <c r="AU383" s="154"/>
      <c r="AV383" s="154"/>
      <c r="AW383" s="154"/>
      <c r="AX383" s="154"/>
      <c r="AY383" s="154"/>
      <c r="AZ383" s="154"/>
      <c r="BA383" s="154"/>
      <c r="BB383" s="154"/>
      <c r="BC383" s="154"/>
      <c r="BD383" s="154"/>
      <c r="BE383" s="154"/>
      <c r="BF383" s="154"/>
      <c r="BG383" s="154"/>
      <c r="BH383" s="154"/>
      <c r="BI383" s="154"/>
      <c r="BJ383" s="154"/>
      <c r="BK383" s="154"/>
      <c r="BL383" s="154"/>
      <c r="BM383" s="154"/>
      <c r="BN383" s="154"/>
      <c r="BO383" s="154"/>
      <c r="BP383" s="154"/>
      <c r="BQ383" s="154"/>
      <c r="BR383" s="154"/>
      <c r="BS383" s="154"/>
      <c r="BT383" s="154"/>
      <c r="BU383" s="154"/>
      <c r="BV383" s="154"/>
      <c r="BW383" s="154"/>
      <c r="BX383" s="154"/>
      <c r="BY383" s="154"/>
      <c r="BZ383" s="154"/>
      <c r="CA383" s="154"/>
      <c r="CB383" s="154"/>
      <c r="CC383" s="154"/>
      <c r="CD383" s="154"/>
      <c r="CE383" s="154"/>
      <c r="CF383" s="154"/>
      <c r="CG383" s="154"/>
      <c r="CH383" s="154"/>
      <c r="CI383" s="154"/>
      <c r="CJ383" s="154"/>
      <c r="CK383" s="154"/>
      <c r="CL383" s="154"/>
    </row>
    <row r="384" spans="5:90" hidden="1" x14ac:dyDescent="0.15">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c r="AA384" s="154"/>
      <c r="AB384" s="154"/>
      <c r="AC384" s="154"/>
      <c r="AD384" s="154"/>
      <c r="AE384" s="154"/>
      <c r="AF384" s="154"/>
      <c r="AG384" s="154"/>
      <c r="AH384" s="154"/>
      <c r="AI384" s="154"/>
      <c r="AJ384" s="154"/>
      <c r="AK384" s="154"/>
      <c r="AL384" s="154"/>
      <c r="AM384" s="154"/>
      <c r="AN384" s="154"/>
      <c r="AO384" s="154"/>
      <c r="AP384" s="154"/>
      <c r="AQ384" s="154"/>
      <c r="AR384" s="154"/>
      <c r="AS384" s="154"/>
      <c r="AT384" s="154"/>
      <c r="AU384" s="154"/>
      <c r="AV384" s="154"/>
      <c r="AW384" s="154"/>
      <c r="AX384" s="154"/>
      <c r="AY384" s="154"/>
      <c r="AZ384" s="154"/>
      <c r="BA384" s="154"/>
      <c r="BB384" s="154"/>
      <c r="BC384" s="154"/>
      <c r="BD384" s="154"/>
      <c r="BE384" s="154"/>
      <c r="BF384" s="154"/>
      <c r="BG384" s="154"/>
      <c r="BH384" s="154"/>
      <c r="BI384" s="154"/>
      <c r="BJ384" s="154"/>
      <c r="BK384" s="154"/>
      <c r="BL384" s="154"/>
      <c r="BM384" s="154"/>
      <c r="BN384" s="154"/>
      <c r="BO384" s="154"/>
      <c r="BP384" s="154"/>
      <c r="BQ384" s="154"/>
      <c r="BR384" s="154"/>
      <c r="BS384" s="154"/>
      <c r="BT384" s="154"/>
      <c r="BU384" s="154"/>
      <c r="BV384" s="154"/>
      <c r="BW384" s="154"/>
      <c r="BX384" s="154"/>
      <c r="BY384" s="154"/>
      <c r="BZ384" s="154"/>
      <c r="CA384" s="154"/>
      <c r="CB384" s="154"/>
      <c r="CC384" s="154"/>
      <c r="CD384" s="154"/>
      <c r="CE384" s="154"/>
      <c r="CF384" s="154"/>
      <c r="CG384" s="154"/>
      <c r="CH384" s="154"/>
      <c r="CI384" s="154"/>
      <c r="CJ384" s="154"/>
      <c r="CK384" s="154"/>
      <c r="CL384" s="154"/>
    </row>
    <row r="385" spans="5:90" hidden="1" x14ac:dyDescent="0.15">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c r="AA385" s="154"/>
      <c r="AB385" s="154"/>
      <c r="AC385" s="154"/>
      <c r="AD385" s="154"/>
      <c r="AE385" s="154"/>
      <c r="AF385" s="154"/>
      <c r="AG385" s="154"/>
      <c r="AH385" s="154"/>
      <c r="AI385" s="154"/>
      <c r="AJ385" s="154"/>
      <c r="AK385" s="154"/>
      <c r="AL385" s="154"/>
      <c r="AM385" s="154"/>
      <c r="AN385" s="154"/>
      <c r="AO385" s="154"/>
      <c r="AP385" s="154"/>
      <c r="AQ385" s="154"/>
      <c r="AR385" s="154"/>
      <c r="AS385" s="154"/>
      <c r="AT385" s="154"/>
      <c r="AU385" s="154"/>
      <c r="AV385" s="154"/>
      <c r="AW385" s="154"/>
      <c r="AX385" s="154"/>
      <c r="AY385" s="154"/>
      <c r="AZ385" s="154"/>
      <c r="BA385" s="154"/>
      <c r="BB385" s="154"/>
      <c r="BC385" s="154"/>
      <c r="BD385" s="154"/>
      <c r="BE385" s="154"/>
      <c r="BF385" s="154"/>
      <c r="BG385" s="154"/>
      <c r="BH385" s="154"/>
      <c r="BI385" s="154"/>
      <c r="BJ385" s="154"/>
      <c r="BK385" s="154"/>
      <c r="BL385" s="154"/>
      <c r="BM385" s="154"/>
      <c r="BN385" s="154"/>
      <c r="BO385" s="154"/>
      <c r="BP385" s="154"/>
      <c r="BQ385" s="154"/>
      <c r="BR385" s="154"/>
      <c r="BS385" s="154"/>
      <c r="BT385" s="154"/>
      <c r="BU385" s="154"/>
      <c r="BV385" s="154"/>
      <c r="BW385" s="154"/>
      <c r="BX385" s="154"/>
      <c r="BY385" s="154"/>
      <c r="BZ385" s="154"/>
      <c r="CA385" s="154"/>
      <c r="CB385" s="154"/>
      <c r="CC385" s="154"/>
      <c r="CD385" s="154"/>
      <c r="CE385" s="154"/>
      <c r="CF385" s="154"/>
      <c r="CG385" s="154"/>
      <c r="CH385" s="154"/>
      <c r="CI385" s="154"/>
      <c r="CJ385" s="154"/>
      <c r="CK385" s="154"/>
      <c r="CL385" s="154"/>
    </row>
    <row r="386" spans="5:90" hidden="1" x14ac:dyDescent="0.15">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c r="AA386" s="154"/>
      <c r="AB386" s="154"/>
      <c r="AC386" s="154"/>
      <c r="AD386" s="154"/>
      <c r="AE386" s="154"/>
      <c r="AF386" s="154"/>
      <c r="AG386" s="154"/>
      <c r="AH386" s="154"/>
      <c r="AI386" s="154"/>
      <c r="AJ386" s="154"/>
      <c r="AK386" s="154"/>
      <c r="AL386" s="154"/>
      <c r="AM386" s="154"/>
      <c r="AN386" s="154"/>
      <c r="AO386" s="154"/>
      <c r="AP386" s="154"/>
      <c r="AQ386" s="154"/>
      <c r="AR386" s="154"/>
      <c r="AS386" s="154"/>
      <c r="AT386" s="154"/>
      <c r="AU386" s="154"/>
      <c r="AV386" s="154"/>
      <c r="AW386" s="154"/>
      <c r="AX386" s="154"/>
      <c r="AY386" s="154"/>
      <c r="AZ386" s="154"/>
      <c r="BA386" s="154"/>
      <c r="BB386" s="154"/>
      <c r="BC386" s="154"/>
      <c r="BD386" s="154"/>
      <c r="BE386" s="154"/>
      <c r="BF386" s="154"/>
      <c r="BG386" s="154"/>
      <c r="BH386" s="154"/>
      <c r="BI386" s="154"/>
      <c r="BJ386" s="154"/>
      <c r="BK386" s="154"/>
      <c r="BL386" s="154"/>
      <c r="BM386" s="154"/>
      <c r="BN386" s="154"/>
      <c r="BO386" s="154"/>
      <c r="BP386" s="154"/>
      <c r="BQ386" s="154"/>
      <c r="BR386" s="154"/>
      <c r="BS386" s="154"/>
      <c r="BT386" s="154"/>
      <c r="BU386" s="154"/>
      <c r="BV386" s="154"/>
      <c r="BW386" s="154"/>
      <c r="BX386" s="154"/>
      <c r="BY386" s="154"/>
      <c r="BZ386" s="154"/>
      <c r="CA386" s="154"/>
      <c r="CB386" s="154"/>
      <c r="CC386" s="154"/>
      <c r="CD386" s="154"/>
      <c r="CE386" s="154"/>
      <c r="CF386" s="154"/>
      <c r="CG386" s="154"/>
      <c r="CH386" s="154"/>
      <c r="CI386" s="154"/>
      <c r="CJ386" s="154"/>
      <c r="CK386" s="154"/>
      <c r="CL386" s="154"/>
    </row>
    <row r="387" spans="5:90" hidden="1" x14ac:dyDescent="0.15">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c r="AA387" s="154"/>
      <c r="AB387" s="154"/>
      <c r="AC387" s="154"/>
      <c r="AD387" s="154"/>
      <c r="AE387" s="154"/>
      <c r="AF387" s="154"/>
      <c r="AG387" s="154"/>
      <c r="AH387" s="154"/>
      <c r="AI387" s="154"/>
      <c r="AJ387" s="154"/>
      <c r="AK387" s="154"/>
      <c r="AL387" s="154"/>
      <c r="AM387" s="154"/>
      <c r="AN387" s="154"/>
      <c r="AO387" s="154"/>
      <c r="AP387" s="154"/>
      <c r="AQ387" s="154"/>
      <c r="AR387" s="154"/>
      <c r="AS387" s="154"/>
      <c r="AT387" s="154"/>
      <c r="AU387" s="154"/>
      <c r="AV387" s="154"/>
      <c r="AW387" s="154"/>
      <c r="AX387" s="154"/>
      <c r="AY387" s="154"/>
      <c r="AZ387" s="154"/>
      <c r="BA387" s="154"/>
      <c r="BB387" s="154"/>
      <c r="BC387" s="154"/>
      <c r="BD387" s="154"/>
      <c r="BE387" s="154"/>
      <c r="BF387" s="154"/>
      <c r="BG387" s="154"/>
      <c r="BH387" s="154"/>
      <c r="BI387" s="154"/>
      <c r="BJ387" s="154"/>
      <c r="BK387" s="154"/>
      <c r="BL387" s="154"/>
      <c r="BM387" s="154"/>
      <c r="BN387" s="154"/>
      <c r="BO387" s="154"/>
      <c r="BP387" s="154"/>
      <c r="BQ387" s="154"/>
      <c r="BR387" s="154"/>
      <c r="BS387" s="154"/>
      <c r="BT387" s="154"/>
      <c r="BU387" s="154"/>
      <c r="BV387" s="154"/>
      <c r="BW387" s="154"/>
      <c r="BX387" s="154"/>
      <c r="BY387" s="154"/>
      <c r="BZ387" s="154"/>
      <c r="CA387" s="154"/>
      <c r="CB387" s="154"/>
      <c r="CC387" s="154"/>
      <c r="CD387" s="154"/>
      <c r="CE387" s="154"/>
      <c r="CF387" s="154"/>
      <c r="CG387" s="154"/>
      <c r="CH387" s="154"/>
      <c r="CI387" s="154"/>
      <c r="CJ387" s="154"/>
      <c r="CK387" s="154"/>
      <c r="CL387" s="154"/>
    </row>
    <row r="388" spans="5:90" hidden="1" x14ac:dyDescent="0.15">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c r="AA388" s="154"/>
      <c r="AB388" s="154"/>
      <c r="AC388" s="154"/>
      <c r="AD388" s="154"/>
      <c r="AE388" s="154"/>
      <c r="AF388" s="154"/>
      <c r="AG388" s="154"/>
      <c r="AH388" s="154"/>
      <c r="AI388" s="154"/>
      <c r="AJ388" s="154"/>
      <c r="AK388" s="154"/>
      <c r="AL388" s="154"/>
      <c r="AM388" s="154"/>
      <c r="AN388" s="154"/>
      <c r="AO388" s="154"/>
      <c r="AP388" s="154"/>
      <c r="AQ388" s="154"/>
      <c r="AR388" s="154"/>
      <c r="AS388" s="154"/>
      <c r="AT388" s="154"/>
      <c r="AU388" s="154"/>
      <c r="AV388" s="154"/>
      <c r="AW388" s="154"/>
      <c r="AX388" s="154"/>
      <c r="AY388" s="154"/>
      <c r="AZ388" s="154"/>
      <c r="BA388" s="154"/>
      <c r="BB388" s="154"/>
      <c r="BC388" s="154"/>
      <c r="BD388" s="154"/>
      <c r="BE388" s="154"/>
      <c r="BF388" s="154"/>
      <c r="BG388" s="154"/>
      <c r="BH388" s="154"/>
      <c r="BI388" s="154"/>
      <c r="BJ388" s="154"/>
      <c r="BK388" s="154"/>
      <c r="BL388" s="154"/>
      <c r="BM388" s="154"/>
      <c r="BN388" s="154"/>
      <c r="BO388" s="154"/>
      <c r="BP388" s="154"/>
      <c r="BQ388" s="154"/>
      <c r="BR388" s="154"/>
      <c r="BS388" s="154"/>
      <c r="BT388" s="154"/>
      <c r="BU388" s="154"/>
      <c r="BV388" s="154"/>
      <c r="BW388" s="154"/>
      <c r="BX388" s="154"/>
      <c r="BY388" s="154"/>
      <c r="BZ388" s="154"/>
      <c r="CA388" s="154"/>
      <c r="CB388" s="154"/>
      <c r="CC388" s="154"/>
      <c r="CD388" s="154"/>
      <c r="CE388" s="154"/>
      <c r="CF388" s="154"/>
      <c r="CG388" s="154"/>
      <c r="CH388" s="154"/>
      <c r="CI388" s="154"/>
      <c r="CJ388" s="154"/>
      <c r="CK388" s="154"/>
      <c r="CL388" s="154"/>
    </row>
    <row r="389" spans="5:90" hidden="1" x14ac:dyDescent="0.15">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c r="AA389" s="154"/>
      <c r="AB389" s="154"/>
      <c r="AC389" s="154"/>
      <c r="AD389" s="154"/>
      <c r="AE389" s="154"/>
      <c r="AF389" s="154"/>
      <c r="AG389" s="154"/>
      <c r="AH389" s="154"/>
      <c r="AI389" s="154"/>
      <c r="AJ389" s="154"/>
      <c r="AK389" s="154"/>
      <c r="AL389" s="154"/>
      <c r="AM389" s="154"/>
      <c r="AN389" s="154"/>
      <c r="AO389" s="154"/>
      <c r="AP389" s="154"/>
      <c r="AQ389" s="154"/>
      <c r="AR389" s="154"/>
      <c r="AS389" s="154"/>
      <c r="AT389" s="154"/>
      <c r="AU389" s="154"/>
      <c r="AV389" s="154"/>
      <c r="AW389" s="154"/>
      <c r="AX389" s="154"/>
      <c r="AY389" s="154"/>
      <c r="AZ389" s="154"/>
      <c r="BA389" s="154"/>
      <c r="BB389" s="154"/>
      <c r="BC389" s="154"/>
      <c r="BD389" s="154"/>
      <c r="BE389" s="154"/>
      <c r="BF389" s="154"/>
      <c r="BG389" s="154"/>
      <c r="BH389" s="154"/>
      <c r="BI389" s="154"/>
      <c r="BJ389" s="154"/>
      <c r="BK389" s="154"/>
      <c r="BL389" s="154"/>
      <c r="BM389" s="154"/>
      <c r="BN389" s="154"/>
      <c r="BO389" s="154"/>
      <c r="BP389" s="154"/>
      <c r="BQ389" s="154"/>
      <c r="BR389" s="154"/>
      <c r="BS389" s="154"/>
      <c r="BT389" s="154"/>
      <c r="BU389" s="154"/>
      <c r="BV389" s="154"/>
      <c r="BW389" s="154"/>
      <c r="BX389" s="154"/>
      <c r="BY389" s="154"/>
      <c r="BZ389" s="154"/>
      <c r="CA389" s="154"/>
      <c r="CB389" s="154"/>
      <c r="CC389" s="154"/>
      <c r="CD389" s="154"/>
      <c r="CE389" s="154"/>
      <c r="CF389" s="154"/>
      <c r="CG389" s="154"/>
      <c r="CH389" s="154"/>
      <c r="CI389" s="154"/>
      <c r="CJ389" s="154"/>
      <c r="CK389" s="154"/>
      <c r="CL389" s="154"/>
    </row>
    <row r="390" spans="5:90" hidden="1" x14ac:dyDescent="0.15">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c r="AA390" s="154"/>
      <c r="AB390" s="154"/>
      <c r="AC390" s="154"/>
      <c r="AD390" s="154"/>
      <c r="AE390" s="154"/>
      <c r="AF390" s="154"/>
      <c r="AG390" s="154"/>
      <c r="AH390" s="154"/>
      <c r="AI390" s="154"/>
      <c r="AJ390" s="154"/>
      <c r="AK390" s="154"/>
      <c r="AL390" s="154"/>
      <c r="AM390" s="154"/>
      <c r="AN390" s="154"/>
      <c r="AO390" s="154"/>
      <c r="AP390" s="154"/>
      <c r="AQ390" s="154"/>
      <c r="AR390" s="154"/>
      <c r="AS390" s="154"/>
      <c r="AT390" s="154"/>
      <c r="AU390" s="154"/>
      <c r="AV390" s="154"/>
      <c r="AW390" s="154"/>
      <c r="AX390" s="154"/>
      <c r="AY390" s="154"/>
      <c r="AZ390" s="154"/>
      <c r="BA390" s="154"/>
      <c r="BB390" s="154"/>
      <c r="BC390" s="154"/>
      <c r="BD390" s="154"/>
      <c r="BE390" s="154"/>
      <c r="BF390" s="154"/>
      <c r="BG390" s="154"/>
      <c r="BH390" s="154"/>
      <c r="BI390" s="154"/>
      <c r="BJ390" s="154"/>
      <c r="BK390" s="154"/>
      <c r="BL390" s="154"/>
      <c r="BM390" s="154"/>
      <c r="BN390" s="154"/>
      <c r="BO390" s="154"/>
      <c r="BP390" s="154"/>
      <c r="BQ390" s="154"/>
      <c r="BR390" s="154"/>
      <c r="BS390" s="154"/>
      <c r="BT390" s="154"/>
      <c r="BU390" s="154"/>
      <c r="BV390" s="154"/>
      <c r="BW390" s="154"/>
      <c r="BX390" s="154"/>
      <c r="BY390" s="154"/>
      <c r="BZ390" s="154"/>
      <c r="CA390" s="154"/>
      <c r="CB390" s="154"/>
      <c r="CC390" s="154"/>
      <c r="CD390" s="154"/>
      <c r="CE390" s="154"/>
      <c r="CF390" s="154"/>
      <c r="CG390" s="154"/>
      <c r="CH390" s="154"/>
      <c r="CI390" s="154"/>
      <c r="CJ390" s="154"/>
      <c r="CK390" s="154"/>
      <c r="CL390" s="154"/>
    </row>
    <row r="391" spans="5:90" hidden="1" x14ac:dyDescent="0.15">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c r="AA391" s="154"/>
      <c r="AB391" s="154"/>
      <c r="AC391" s="154"/>
      <c r="AD391" s="154"/>
      <c r="AE391" s="154"/>
      <c r="AF391" s="154"/>
      <c r="AG391" s="154"/>
      <c r="AH391" s="154"/>
      <c r="AI391" s="154"/>
      <c r="AJ391" s="154"/>
      <c r="AK391" s="154"/>
      <c r="AL391" s="154"/>
      <c r="AM391" s="154"/>
      <c r="AN391" s="154"/>
      <c r="AO391" s="154"/>
      <c r="AP391" s="154"/>
      <c r="AQ391" s="154"/>
      <c r="AR391" s="154"/>
      <c r="AS391" s="154"/>
      <c r="AT391" s="154"/>
      <c r="AU391" s="154"/>
      <c r="AV391" s="154"/>
      <c r="AW391" s="154"/>
      <c r="AX391" s="154"/>
      <c r="AY391" s="154"/>
      <c r="AZ391" s="154"/>
      <c r="BA391" s="154"/>
      <c r="BB391" s="154"/>
      <c r="BC391" s="154"/>
      <c r="BD391" s="154"/>
      <c r="BE391" s="154"/>
      <c r="BF391" s="154"/>
      <c r="BG391" s="154"/>
      <c r="BH391" s="154"/>
      <c r="BI391" s="154"/>
      <c r="BJ391" s="154"/>
      <c r="BK391" s="154"/>
      <c r="BL391" s="154"/>
      <c r="BM391" s="154"/>
      <c r="BN391" s="154"/>
      <c r="BO391" s="154"/>
      <c r="BP391" s="154"/>
      <c r="BQ391" s="154"/>
      <c r="BR391" s="154"/>
      <c r="BS391" s="154"/>
      <c r="BT391" s="154"/>
      <c r="BU391" s="154"/>
      <c r="BV391" s="154"/>
      <c r="BW391" s="154"/>
      <c r="BX391" s="154"/>
      <c r="BY391" s="154"/>
      <c r="BZ391" s="154"/>
      <c r="CA391" s="154"/>
      <c r="CB391" s="154"/>
      <c r="CC391" s="154"/>
      <c r="CD391" s="154"/>
      <c r="CE391" s="154"/>
      <c r="CF391" s="154"/>
      <c r="CG391" s="154"/>
      <c r="CH391" s="154"/>
      <c r="CI391" s="154"/>
      <c r="CJ391" s="154"/>
      <c r="CK391" s="154"/>
      <c r="CL391" s="154"/>
    </row>
    <row r="392" spans="5:90" hidden="1" x14ac:dyDescent="0.15">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4"/>
      <c r="AC392" s="154"/>
      <c r="AD392" s="154"/>
      <c r="AE392" s="154"/>
      <c r="AF392" s="154"/>
      <c r="AG392" s="154"/>
      <c r="AH392" s="154"/>
      <c r="AI392" s="154"/>
      <c r="AJ392" s="154"/>
      <c r="AK392" s="154"/>
      <c r="AL392" s="154"/>
      <c r="AM392" s="154"/>
      <c r="AN392" s="154"/>
      <c r="AO392" s="154"/>
      <c r="AP392" s="154"/>
      <c r="AQ392" s="154"/>
      <c r="AR392" s="154"/>
      <c r="AS392" s="154"/>
      <c r="AT392" s="154"/>
      <c r="AU392" s="154"/>
      <c r="AV392" s="154"/>
      <c r="AW392" s="154"/>
      <c r="AX392" s="154"/>
      <c r="AY392" s="154"/>
      <c r="AZ392" s="154"/>
      <c r="BA392" s="154"/>
      <c r="BB392" s="154"/>
      <c r="BC392" s="154"/>
      <c r="BD392" s="154"/>
      <c r="BE392" s="154"/>
      <c r="BF392" s="154"/>
      <c r="BG392" s="154"/>
      <c r="BH392" s="154"/>
      <c r="BI392" s="154"/>
      <c r="BJ392" s="154"/>
      <c r="BK392" s="154"/>
      <c r="BL392" s="154"/>
      <c r="BM392" s="154"/>
      <c r="BN392" s="154"/>
      <c r="BO392" s="154"/>
      <c r="BP392" s="154"/>
      <c r="BQ392" s="154"/>
      <c r="BR392" s="154"/>
      <c r="BS392" s="154"/>
      <c r="BT392" s="154"/>
      <c r="BU392" s="154"/>
      <c r="BV392" s="154"/>
      <c r="BW392" s="154"/>
      <c r="BX392" s="154"/>
      <c r="BY392" s="154"/>
      <c r="BZ392" s="154"/>
      <c r="CA392" s="154"/>
      <c r="CB392" s="154"/>
      <c r="CC392" s="154"/>
      <c r="CD392" s="154"/>
      <c r="CE392" s="154"/>
      <c r="CF392" s="154"/>
      <c r="CG392" s="154"/>
      <c r="CH392" s="154"/>
      <c r="CI392" s="154"/>
      <c r="CJ392" s="154"/>
      <c r="CK392" s="154"/>
      <c r="CL392" s="154"/>
    </row>
    <row r="393" spans="5:90" hidden="1" x14ac:dyDescent="0.15">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4"/>
      <c r="AC393" s="154"/>
      <c r="AD393" s="154"/>
      <c r="AE393" s="154"/>
      <c r="AF393" s="154"/>
      <c r="AG393" s="154"/>
      <c r="AH393" s="154"/>
      <c r="AI393" s="154"/>
      <c r="AJ393" s="154"/>
      <c r="AK393" s="154"/>
      <c r="AL393" s="154"/>
      <c r="AM393" s="154"/>
      <c r="AN393" s="154"/>
      <c r="AO393" s="154"/>
      <c r="AP393" s="154"/>
      <c r="AQ393" s="154"/>
      <c r="AR393" s="154"/>
      <c r="AS393" s="154"/>
      <c r="AT393" s="154"/>
      <c r="AU393" s="154"/>
      <c r="AV393" s="154"/>
      <c r="AW393" s="154"/>
      <c r="AX393" s="154"/>
      <c r="AY393" s="154"/>
      <c r="AZ393" s="154"/>
      <c r="BA393" s="154"/>
      <c r="BB393" s="154"/>
      <c r="BC393" s="154"/>
      <c r="BD393" s="154"/>
      <c r="BE393" s="154"/>
      <c r="BF393" s="154"/>
      <c r="BG393" s="154"/>
      <c r="BH393" s="154"/>
      <c r="BI393" s="154"/>
      <c r="BJ393" s="154"/>
      <c r="BK393" s="154"/>
      <c r="BL393" s="154"/>
      <c r="BM393" s="154"/>
      <c r="BN393" s="154"/>
      <c r="BO393" s="154"/>
      <c r="BP393" s="154"/>
      <c r="BQ393" s="154"/>
      <c r="BR393" s="154"/>
      <c r="BS393" s="154"/>
      <c r="BT393" s="154"/>
      <c r="BU393" s="154"/>
      <c r="BV393" s="154"/>
      <c r="BW393" s="154"/>
      <c r="BX393" s="154"/>
      <c r="BY393" s="154"/>
      <c r="BZ393" s="154"/>
      <c r="CA393" s="154"/>
      <c r="CB393" s="154"/>
      <c r="CC393" s="154"/>
      <c r="CD393" s="154"/>
      <c r="CE393" s="154"/>
      <c r="CF393" s="154"/>
      <c r="CG393" s="154"/>
      <c r="CH393" s="154"/>
      <c r="CI393" s="154"/>
      <c r="CJ393" s="154"/>
      <c r="CK393" s="154"/>
      <c r="CL393" s="154"/>
    </row>
    <row r="394" spans="5:90" hidden="1" x14ac:dyDescent="0.15">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c r="AA394" s="154"/>
      <c r="AB394" s="154"/>
      <c r="AC394" s="154"/>
      <c r="AD394" s="154"/>
      <c r="AE394" s="154"/>
      <c r="AF394" s="154"/>
      <c r="AG394" s="154"/>
      <c r="AH394" s="154"/>
      <c r="AI394" s="154"/>
      <c r="AJ394" s="154"/>
      <c r="AK394" s="154"/>
      <c r="AL394" s="154"/>
      <c r="AM394" s="154"/>
      <c r="AN394" s="154"/>
      <c r="AO394" s="154"/>
      <c r="AP394" s="154"/>
      <c r="AQ394" s="154"/>
      <c r="AR394" s="154"/>
      <c r="AS394" s="154"/>
      <c r="AT394" s="154"/>
      <c r="AU394" s="154"/>
      <c r="AV394" s="154"/>
      <c r="AW394" s="154"/>
      <c r="AX394" s="154"/>
      <c r="AY394" s="154"/>
      <c r="AZ394" s="154"/>
      <c r="BA394" s="154"/>
      <c r="BB394" s="154"/>
      <c r="BC394" s="154"/>
      <c r="BD394" s="154"/>
      <c r="BE394" s="154"/>
      <c r="BF394" s="154"/>
      <c r="BG394" s="154"/>
      <c r="BH394" s="154"/>
      <c r="BI394" s="154"/>
      <c r="BJ394" s="154"/>
      <c r="BK394" s="154"/>
      <c r="BL394" s="154"/>
      <c r="BM394" s="154"/>
      <c r="BN394" s="154"/>
      <c r="BO394" s="154"/>
      <c r="BP394" s="154"/>
      <c r="BQ394" s="154"/>
      <c r="BR394" s="154"/>
      <c r="BS394" s="154"/>
      <c r="BT394" s="154"/>
      <c r="BU394" s="154"/>
      <c r="BV394" s="154"/>
      <c r="BW394" s="154"/>
      <c r="BX394" s="154"/>
      <c r="BY394" s="154"/>
      <c r="BZ394" s="154"/>
      <c r="CA394" s="154"/>
      <c r="CB394" s="154"/>
      <c r="CC394" s="154"/>
      <c r="CD394" s="154"/>
      <c r="CE394" s="154"/>
      <c r="CF394" s="154"/>
      <c r="CG394" s="154"/>
      <c r="CH394" s="154"/>
      <c r="CI394" s="154"/>
      <c r="CJ394" s="154"/>
      <c r="CK394" s="154"/>
      <c r="CL394" s="154"/>
    </row>
    <row r="395" spans="5:90" hidden="1" x14ac:dyDescent="0.15">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c r="AA395" s="154"/>
      <c r="AB395" s="154"/>
      <c r="AC395" s="154"/>
      <c r="AD395" s="154"/>
      <c r="AE395" s="154"/>
      <c r="AF395" s="154"/>
      <c r="AG395" s="154"/>
      <c r="AH395" s="154"/>
      <c r="AI395" s="154"/>
      <c r="AJ395" s="154"/>
      <c r="AK395" s="154"/>
      <c r="AL395" s="154"/>
      <c r="AM395" s="154"/>
      <c r="AN395" s="154"/>
      <c r="AO395" s="154"/>
      <c r="AP395" s="154"/>
      <c r="AQ395" s="154"/>
      <c r="AR395" s="154"/>
      <c r="AS395" s="154"/>
      <c r="AT395" s="154"/>
      <c r="AU395" s="154"/>
      <c r="AV395" s="154"/>
      <c r="AW395" s="154"/>
      <c r="AX395" s="154"/>
      <c r="AY395" s="154"/>
      <c r="AZ395" s="154"/>
      <c r="BA395" s="154"/>
      <c r="BB395" s="154"/>
      <c r="BC395" s="154"/>
      <c r="BD395" s="154"/>
      <c r="BE395" s="154"/>
      <c r="BF395" s="154"/>
      <c r="BG395" s="154"/>
      <c r="BH395" s="154"/>
      <c r="BI395" s="154"/>
      <c r="BJ395" s="154"/>
      <c r="BK395" s="154"/>
      <c r="BL395" s="154"/>
      <c r="BM395" s="154"/>
      <c r="BN395" s="154"/>
      <c r="BO395" s="154"/>
      <c r="BP395" s="154"/>
      <c r="BQ395" s="154"/>
      <c r="BR395" s="154"/>
      <c r="BS395" s="154"/>
      <c r="BT395" s="154"/>
      <c r="BU395" s="154"/>
      <c r="BV395" s="154"/>
      <c r="BW395" s="154"/>
      <c r="BX395" s="154"/>
      <c r="BY395" s="154"/>
      <c r="BZ395" s="154"/>
      <c r="CA395" s="154"/>
      <c r="CB395" s="154"/>
      <c r="CC395" s="154"/>
      <c r="CD395" s="154"/>
      <c r="CE395" s="154"/>
      <c r="CF395" s="154"/>
      <c r="CG395" s="154"/>
      <c r="CH395" s="154"/>
      <c r="CI395" s="154"/>
      <c r="CJ395" s="154"/>
      <c r="CK395" s="154"/>
      <c r="CL395" s="154"/>
    </row>
    <row r="396" spans="5:90" hidden="1" x14ac:dyDescent="0.15">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c r="AA396" s="154"/>
      <c r="AB396" s="154"/>
      <c r="AC396" s="154"/>
      <c r="AD396" s="154"/>
      <c r="AE396" s="154"/>
      <c r="AF396" s="154"/>
      <c r="AG396" s="154"/>
      <c r="AH396" s="154"/>
      <c r="AI396" s="154"/>
      <c r="AJ396" s="154"/>
      <c r="AK396" s="154"/>
      <c r="AL396" s="154"/>
      <c r="AM396" s="154"/>
      <c r="AN396" s="154"/>
      <c r="AO396" s="154"/>
      <c r="AP396" s="154"/>
      <c r="AQ396" s="154"/>
      <c r="AR396" s="154"/>
      <c r="AS396" s="154"/>
      <c r="AT396" s="154"/>
      <c r="AU396" s="154"/>
      <c r="AV396" s="154"/>
      <c r="AW396" s="154"/>
      <c r="AX396" s="154"/>
      <c r="AY396" s="154"/>
      <c r="AZ396" s="154"/>
      <c r="BA396" s="154"/>
      <c r="BB396" s="154"/>
      <c r="BC396" s="154"/>
      <c r="BD396" s="154"/>
      <c r="BE396" s="154"/>
      <c r="BF396" s="154"/>
      <c r="BG396" s="154"/>
      <c r="BH396" s="154"/>
      <c r="BI396" s="154"/>
      <c r="BJ396" s="154"/>
      <c r="BK396" s="154"/>
      <c r="BL396" s="154"/>
      <c r="BM396" s="154"/>
      <c r="BN396" s="154"/>
      <c r="BO396" s="154"/>
      <c r="BP396" s="154"/>
      <c r="BQ396" s="154"/>
      <c r="BR396" s="154"/>
      <c r="BS396" s="154"/>
      <c r="BT396" s="154"/>
      <c r="BU396" s="154"/>
      <c r="BV396" s="154"/>
      <c r="BW396" s="154"/>
      <c r="BX396" s="154"/>
      <c r="BY396" s="154"/>
      <c r="BZ396" s="154"/>
      <c r="CA396" s="154"/>
      <c r="CB396" s="154"/>
      <c r="CC396" s="154"/>
      <c r="CD396" s="154"/>
      <c r="CE396" s="154"/>
      <c r="CF396" s="154"/>
      <c r="CG396" s="154"/>
      <c r="CH396" s="154"/>
      <c r="CI396" s="154"/>
      <c r="CJ396" s="154"/>
      <c r="CK396" s="154"/>
      <c r="CL396" s="154"/>
    </row>
    <row r="397" spans="5:90" hidden="1" x14ac:dyDescent="0.15">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c r="AA397" s="154"/>
      <c r="AB397" s="154"/>
      <c r="AC397" s="154"/>
      <c r="AD397" s="154"/>
      <c r="AE397" s="154"/>
      <c r="AF397" s="154"/>
      <c r="AG397" s="154"/>
      <c r="AH397" s="154"/>
      <c r="AI397" s="154"/>
      <c r="AJ397" s="154"/>
      <c r="AK397" s="154"/>
      <c r="AL397" s="154"/>
      <c r="AM397" s="154"/>
      <c r="AN397" s="154"/>
      <c r="AO397" s="154"/>
      <c r="AP397" s="154"/>
      <c r="AQ397" s="154"/>
      <c r="AR397" s="154"/>
      <c r="AS397" s="154"/>
      <c r="AT397" s="154"/>
      <c r="AU397" s="154"/>
      <c r="AV397" s="154"/>
      <c r="AW397" s="154"/>
      <c r="AX397" s="154"/>
      <c r="AY397" s="154"/>
      <c r="AZ397" s="154"/>
      <c r="BA397" s="154"/>
      <c r="BB397" s="154"/>
      <c r="BC397" s="154"/>
      <c r="BD397" s="154"/>
      <c r="BE397" s="154"/>
      <c r="BF397" s="154"/>
      <c r="BG397" s="154"/>
      <c r="BH397" s="154"/>
      <c r="BI397" s="154"/>
      <c r="BJ397" s="154"/>
      <c r="BK397" s="154"/>
      <c r="BL397" s="154"/>
      <c r="BM397" s="154"/>
      <c r="BN397" s="154"/>
      <c r="BO397" s="154"/>
      <c r="BP397" s="154"/>
      <c r="BQ397" s="154"/>
      <c r="BR397" s="154"/>
      <c r="BS397" s="154"/>
      <c r="BT397" s="154"/>
      <c r="BU397" s="154"/>
      <c r="BV397" s="154"/>
      <c r="BW397" s="154"/>
      <c r="BX397" s="154"/>
      <c r="BY397" s="154"/>
      <c r="BZ397" s="154"/>
      <c r="CA397" s="154"/>
      <c r="CB397" s="154"/>
      <c r="CC397" s="154"/>
      <c r="CD397" s="154"/>
      <c r="CE397" s="154"/>
      <c r="CF397" s="154"/>
      <c r="CG397" s="154"/>
      <c r="CH397" s="154"/>
      <c r="CI397" s="154"/>
      <c r="CJ397" s="154"/>
      <c r="CK397" s="154"/>
      <c r="CL397" s="154"/>
    </row>
    <row r="398" spans="5:90" hidden="1" x14ac:dyDescent="0.15">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4"/>
      <c r="AC398" s="154"/>
      <c r="AD398" s="154"/>
      <c r="AE398" s="154"/>
      <c r="AF398" s="154"/>
      <c r="AG398" s="154"/>
      <c r="AH398" s="154"/>
      <c r="AI398" s="154"/>
      <c r="AJ398" s="154"/>
      <c r="AK398" s="154"/>
      <c r="AL398" s="154"/>
      <c r="AM398" s="154"/>
      <c r="AN398" s="154"/>
      <c r="AO398" s="154"/>
      <c r="AP398" s="154"/>
      <c r="AQ398" s="154"/>
      <c r="AR398" s="154"/>
      <c r="AS398" s="154"/>
      <c r="AT398" s="154"/>
      <c r="AU398" s="154"/>
      <c r="AV398" s="154"/>
      <c r="AW398" s="154"/>
      <c r="AX398" s="154"/>
      <c r="AY398" s="154"/>
      <c r="AZ398" s="154"/>
      <c r="BA398" s="154"/>
      <c r="BB398" s="154"/>
      <c r="BC398" s="154"/>
      <c r="BD398" s="154"/>
      <c r="BE398" s="154"/>
      <c r="BF398" s="154"/>
      <c r="BG398" s="154"/>
      <c r="BH398" s="154"/>
      <c r="BI398" s="154"/>
      <c r="BJ398" s="154"/>
      <c r="BK398" s="154"/>
      <c r="BL398" s="154"/>
      <c r="BM398" s="154"/>
      <c r="BN398" s="154"/>
      <c r="BO398" s="154"/>
      <c r="BP398" s="154"/>
      <c r="BQ398" s="154"/>
      <c r="BR398" s="154"/>
      <c r="BS398" s="154"/>
      <c r="BT398" s="154"/>
      <c r="BU398" s="154"/>
      <c r="BV398" s="154"/>
      <c r="BW398" s="154"/>
      <c r="BX398" s="154"/>
      <c r="BY398" s="154"/>
      <c r="BZ398" s="154"/>
      <c r="CA398" s="154"/>
      <c r="CB398" s="154"/>
      <c r="CC398" s="154"/>
      <c r="CD398" s="154"/>
      <c r="CE398" s="154"/>
      <c r="CF398" s="154"/>
      <c r="CG398" s="154"/>
      <c r="CH398" s="154"/>
      <c r="CI398" s="154"/>
      <c r="CJ398" s="154"/>
      <c r="CK398" s="154"/>
      <c r="CL398" s="154"/>
    </row>
    <row r="399" spans="5:90" hidden="1" x14ac:dyDescent="0.15">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c r="AA399" s="154"/>
      <c r="AB399" s="154"/>
      <c r="AC399" s="154"/>
      <c r="AD399" s="154"/>
      <c r="AE399" s="154"/>
      <c r="AF399" s="154"/>
      <c r="AG399" s="154"/>
      <c r="AH399" s="154"/>
      <c r="AI399" s="154"/>
      <c r="AJ399" s="154"/>
      <c r="AK399" s="154"/>
      <c r="AL399" s="154"/>
      <c r="AM399" s="154"/>
      <c r="AN399" s="154"/>
      <c r="AO399" s="154"/>
      <c r="AP399" s="154"/>
      <c r="AQ399" s="154"/>
      <c r="AR399" s="154"/>
      <c r="AS399" s="154"/>
      <c r="AT399" s="154"/>
      <c r="AU399" s="154"/>
      <c r="AV399" s="154"/>
      <c r="AW399" s="154"/>
      <c r="AX399" s="154"/>
      <c r="AY399" s="154"/>
      <c r="AZ399" s="154"/>
      <c r="BA399" s="154"/>
      <c r="BB399" s="154"/>
      <c r="BC399" s="154"/>
      <c r="BD399" s="154"/>
      <c r="BE399" s="154"/>
      <c r="BF399" s="154"/>
      <c r="BG399" s="154"/>
      <c r="BH399" s="154"/>
      <c r="BI399" s="154"/>
      <c r="BJ399" s="154"/>
      <c r="BK399" s="154"/>
      <c r="BL399" s="154"/>
      <c r="BM399" s="154"/>
      <c r="BN399" s="154"/>
      <c r="BO399" s="154"/>
      <c r="BP399" s="154"/>
      <c r="BQ399" s="154"/>
      <c r="BR399" s="154"/>
      <c r="BS399" s="154"/>
      <c r="BT399" s="154"/>
      <c r="BU399" s="154"/>
      <c r="BV399" s="154"/>
      <c r="BW399" s="154"/>
      <c r="BX399" s="154"/>
      <c r="BY399" s="154"/>
      <c r="BZ399" s="154"/>
      <c r="CA399" s="154"/>
      <c r="CB399" s="154"/>
      <c r="CC399" s="154"/>
      <c r="CD399" s="154"/>
      <c r="CE399" s="154"/>
      <c r="CF399" s="154"/>
      <c r="CG399" s="154"/>
      <c r="CH399" s="154"/>
      <c r="CI399" s="154"/>
      <c r="CJ399" s="154"/>
      <c r="CK399" s="154"/>
      <c r="CL399" s="154"/>
    </row>
    <row r="400" spans="5:90" hidden="1" x14ac:dyDescent="0.15">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c r="AA400" s="154"/>
      <c r="AB400" s="154"/>
      <c r="AC400" s="154"/>
      <c r="AD400" s="154"/>
      <c r="AE400" s="154"/>
      <c r="AF400" s="154"/>
      <c r="AG400" s="154"/>
      <c r="AH400" s="154"/>
      <c r="AI400" s="154"/>
      <c r="AJ400" s="154"/>
      <c r="AK400" s="154"/>
      <c r="AL400" s="154"/>
      <c r="AM400" s="154"/>
      <c r="AN400" s="154"/>
      <c r="AO400" s="154"/>
      <c r="AP400" s="154"/>
      <c r="AQ400" s="154"/>
      <c r="AR400" s="154"/>
      <c r="AS400" s="154"/>
      <c r="AT400" s="154"/>
      <c r="AU400" s="154"/>
      <c r="AV400" s="154"/>
      <c r="AW400" s="154"/>
      <c r="AX400" s="154"/>
      <c r="AY400" s="154"/>
      <c r="AZ400" s="154"/>
      <c r="BA400" s="154"/>
      <c r="BB400" s="154"/>
      <c r="BC400" s="154"/>
      <c r="BD400" s="154"/>
      <c r="BE400" s="154"/>
      <c r="BF400" s="154"/>
      <c r="BG400" s="154"/>
      <c r="BH400" s="154"/>
      <c r="BI400" s="154"/>
      <c r="BJ400" s="154"/>
      <c r="BK400" s="154"/>
      <c r="BL400" s="154"/>
      <c r="BM400" s="154"/>
      <c r="BN400" s="154"/>
      <c r="BO400" s="154"/>
      <c r="BP400" s="154"/>
      <c r="BQ400" s="154"/>
      <c r="BR400" s="154"/>
      <c r="BS400" s="154"/>
      <c r="BT400" s="154"/>
      <c r="BU400" s="154"/>
      <c r="BV400" s="154"/>
      <c r="BW400" s="154"/>
      <c r="BX400" s="154"/>
      <c r="BY400" s="154"/>
      <c r="BZ400" s="154"/>
      <c r="CA400" s="154"/>
      <c r="CB400" s="154"/>
      <c r="CC400" s="154"/>
      <c r="CD400" s="154"/>
      <c r="CE400" s="154"/>
      <c r="CF400" s="154"/>
      <c r="CG400" s="154"/>
      <c r="CH400" s="154"/>
      <c r="CI400" s="154"/>
      <c r="CJ400" s="154"/>
      <c r="CK400" s="154"/>
      <c r="CL400" s="154"/>
    </row>
    <row r="401" spans="5:90" hidden="1" x14ac:dyDescent="0.15">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4"/>
      <c r="AC401" s="154"/>
      <c r="AD401" s="154"/>
      <c r="AE401" s="154"/>
      <c r="AF401" s="154"/>
      <c r="AG401" s="154"/>
      <c r="AH401" s="154"/>
      <c r="AI401" s="154"/>
      <c r="AJ401" s="154"/>
      <c r="AK401" s="154"/>
      <c r="AL401" s="154"/>
      <c r="AM401" s="154"/>
      <c r="AN401" s="154"/>
      <c r="AO401" s="154"/>
      <c r="AP401" s="154"/>
      <c r="AQ401" s="154"/>
      <c r="AR401" s="154"/>
      <c r="AS401" s="154"/>
      <c r="AT401" s="154"/>
      <c r="AU401" s="154"/>
      <c r="AV401" s="154"/>
      <c r="AW401" s="154"/>
      <c r="AX401" s="154"/>
      <c r="AY401" s="154"/>
      <c r="AZ401" s="154"/>
      <c r="BA401" s="154"/>
      <c r="BB401" s="154"/>
      <c r="BC401" s="154"/>
      <c r="BD401" s="154"/>
      <c r="BE401" s="154"/>
      <c r="BF401" s="154"/>
      <c r="BG401" s="154"/>
      <c r="BH401" s="154"/>
      <c r="BI401" s="154"/>
      <c r="BJ401" s="154"/>
      <c r="BK401" s="154"/>
      <c r="BL401" s="154"/>
      <c r="BM401" s="154"/>
      <c r="BN401" s="154"/>
      <c r="BO401" s="154"/>
      <c r="BP401" s="154"/>
      <c r="BQ401" s="154"/>
      <c r="BR401" s="154"/>
      <c r="BS401" s="154"/>
      <c r="BT401" s="154"/>
      <c r="BU401" s="154"/>
      <c r="BV401" s="154"/>
      <c r="BW401" s="154"/>
      <c r="BX401" s="154"/>
      <c r="BY401" s="154"/>
      <c r="BZ401" s="154"/>
      <c r="CA401" s="154"/>
      <c r="CB401" s="154"/>
      <c r="CC401" s="154"/>
      <c r="CD401" s="154"/>
      <c r="CE401" s="154"/>
      <c r="CF401" s="154"/>
      <c r="CG401" s="154"/>
      <c r="CH401" s="154"/>
      <c r="CI401" s="154"/>
      <c r="CJ401" s="154"/>
      <c r="CK401" s="154"/>
      <c r="CL401" s="154"/>
    </row>
    <row r="402" spans="5:90" hidden="1" x14ac:dyDescent="0.15">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c r="AA402" s="154"/>
      <c r="AB402" s="154"/>
      <c r="AC402" s="154"/>
      <c r="AD402" s="154"/>
      <c r="AE402" s="154"/>
      <c r="AF402" s="154"/>
      <c r="AG402" s="154"/>
      <c r="AH402" s="154"/>
      <c r="AI402" s="154"/>
      <c r="AJ402" s="154"/>
      <c r="AK402" s="154"/>
      <c r="AL402" s="154"/>
      <c r="AM402" s="154"/>
      <c r="AN402" s="154"/>
      <c r="AO402" s="154"/>
      <c r="AP402" s="154"/>
      <c r="AQ402" s="154"/>
      <c r="AR402" s="154"/>
      <c r="AS402" s="154"/>
      <c r="AT402" s="154"/>
      <c r="AU402" s="154"/>
      <c r="AV402" s="154"/>
      <c r="AW402" s="154"/>
      <c r="AX402" s="154"/>
      <c r="AY402" s="154"/>
      <c r="AZ402" s="154"/>
      <c r="BA402" s="154"/>
      <c r="BB402" s="154"/>
      <c r="BC402" s="154"/>
      <c r="BD402" s="154"/>
      <c r="BE402" s="154"/>
      <c r="BF402" s="154"/>
      <c r="BG402" s="154"/>
      <c r="BH402" s="154"/>
      <c r="BI402" s="154"/>
      <c r="BJ402" s="154"/>
      <c r="BK402" s="154"/>
      <c r="BL402" s="154"/>
      <c r="BM402" s="154"/>
      <c r="BN402" s="154"/>
      <c r="BO402" s="154"/>
      <c r="BP402" s="154"/>
      <c r="BQ402" s="154"/>
      <c r="BR402" s="154"/>
      <c r="BS402" s="154"/>
      <c r="BT402" s="154"/>
      <c r="BU402" s="154"/>
      <c r="BV402" s="154"/>
      <c r="BW402" s="154"/>
      <c r="BX402" s="154"/>
      <c r="BY402" s="154"/>
      <c r="BZ402" s="154"/>
      <c r="CA402" s="154"/>
      <c r="CB402" s="154"/>
      <c r="CC402" s="154"/>
      <c r="CD402" s="154"/>
      <c r="CE402" s="154"/>
      <c r="CF402" s="154"/>
      <c r="CG402" s="154"/>
      <c r="CH402" s="154"/>
      <c r="CI402" s="154"/>
      <c r="CJ402" s="154"/>
      <c r="CK402" s="154"/>
      <c r="CL402" s="154"/>
    </row>
    <row r="403" spans="5:90" hidden="1" x14ac:dyDescent="0.15">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c r="AA403" s="154"/>
      <c r="AB403" s="154"/>
      <c r="AC403" s="154"/>
      <c r="AD403" s="154"/>
      <c r="AE403" s="154"/>
      <c r="AF403" s="154"/>
      <c r="AG403" s="154"/>
      <c r="AH403" s="154"/>
      <c r="AI403" s="154"/>
      <c r="AJ403" s="154"/>
      <c r="AK403" s="154"/>
      <c r="AL403" s="154"/>
      <c r="AM403" s="154"/>
      <c r="AN403" s="154"/>
      <c r="AO403" s="154"/>
      <c r="AP403" s="154"/>
      <c r="AQ403" s="154"/>
      <c r="AR403" s="154"/>
      <c r="AS403" s="154"/>
      <c r="AT403" s="154"/>
      <c r="AU403" s="154"/>
      <c r="AV403" s="154"/>
      <c r="AW403" s="154"/>
      <c r="AX403" s="154"/>
      <c r="AY403" s="154"/>
      <c r="AZ403" s="154"/>
      <c r="BA403" s="154"/>
      <c r="BB403" s="154"/>
      <c r="BC403" s="154"/>
      <c r="BD403" s="154"/>
      <c r="BE403" s="154"/>
      <c r="BF403" s="154"/>
      <c r="BG403" s="154"/>
      <c r="BH403" s="154"/>
      <c r="BI403" s="154"/>
      <c r="BJ403" s="154"/>
      <c r="BK403" s="154"/>
      <c r="BL403" s="154"/>
      <c r="BM403" s="154"/>
      <c r="BN403" s="154"/>
      <c r="BO403" s="154"/>
      <c r="BP403" s="154"/>
      <c r="BQ403" s="154"/>
      <c r="BR403" s="154"/>
      <c r="BS403" s="154"/>
      <c r="BT403" s="154"/>
      <c r="BU403" s="154"/>
      <c r="BV403" s="154"/>
      <c r="BW403" s="154"/>
      <c r="BX403" s="154"/>
      <c r="BY403" s="154"/>
      <c r="BZ403" s="154"/>
      <c r="CA403" s="154"/>
      <c r="CB403" s="154"/>
      <c r="CC403" s="154"/>
      <c r="CD403" s="154"/>
      <c r="CE403" s="154"/>
      <c r="CF403" s="154"/>
      <c r="CG403" s="154"/>
      <c r="CH403" s="154"/>
      <c r="CI403" s="154"/>
      <c r="CJ403" s="154"/>
      <c r="CK403" s="154"/>
      <c r="CL403" s="154"/>
    </row>
  </sheetData>
  <sheetProtection algorithmName="SHA-512" hashValue="bydO7Y3Nx8qs0dkwVd68c3eR0pvRLRmDRuc4xBTBlBE9wKzONOYwJPHPQpP8sEpCMTpv5Td8kV2HqUUvi5KAjw==" saltValue="Ntus1h7pxtcjAGckjskgdQ==" spinCount="100000" sheet="1" formatCells="0"/>
  <mergeCells count="324">
    <mergeCell ref="CT213:CT216"/>
    <mergeCell ref="CT217:CT218"/>
    <mergeCell ref="CT219:CT220"/>
    <mergeCell ref="CT221:CT222"/>
    <mergeCell ref="CT223:CT224"/>
    <mergeCell ref="CT225:CT226"/>
    <mergeCell ref="CM28:CO41"/>
    <mergeCell ref="E19:F27"/>
    <mergeCell ref="BX19:CB27"/>
    <mergeCell ref="CC19:CG27"/>
    <mergeCell ref="CH19:CL27"/>
    <mergeCell ref="CM19:CO27"/>
    <mergeCell ref="X28:AK41"/>
    <mergeCell ref="M28:W41"/>
    <mergeCell ref="G28:L47"/>
    <mergeCell ref="G19:L27"/>
    <mergeCell ref="BL45:BO46"/>
    <mergeCell ref="CC42:CG47"/>
    <mergeCell ref="BV43:BW44"/>
    <mergeCell ref="BP45:BR46"/>
    <mergeCell ref="BS43:BU44"/>
    <mergeCell ref="BP43:BR44"/>
    <mergeCell ref="BS45:BU46"/>
    <mergeCell ref="AQ39:BC40"/>
    <mergeCell ref="E57:F67"/>
    <mergeCell ref="M90:W103"/>
    <mergeCell ref="AO53:AS55"/>
    <mergeCell ref="BI54:BM55"/>
    <mergeCell ref="AN97:AR98"/>
    <mergeCell ref="BB99:BE101"/>
    <mergeCell ref="M52:W56"/>
    <mergeCell ref="AL57:BH58"/>
    <mergeCell ref="AL19:BH21"/>
    <mergeCell ref="BI19:BW21"/>
    <mergeCell ref="X19:AK27"/>
    <mergeCell ref="M19:W27"/>
    <mergeCell ref="AL35:BH38"/>
    <mergeCell ref="AL22:BH27"/>
    <mergeCell ref="BI37:BW38"/>
    <mergeCell ref="AL28:BH31"/>
    <mergeCell ref="BI30:BW31"/>
    <mergeCell ref="BI92:BN93"/>
    <mergeCell ref="BJ32:BV33"/>
    <mergeCell ref="E28:F47"/>
    <mergeCell ref="X81:AK83"/>
    <mergeCell ref="AM32:AP33"/>
    <mergeCell ref="AQ32:BD33"/>
    <mergeCell ref="AL63:AQ64"/>
    <mergeCell ref="M61:W64"/>
    <mergeCell ref="BD63:BG64"/>
    <mergeCell ref="AL61:BH62"/>
    <mergeCell ref="AL65:BH67"/>
    <mergeCell ref="X84:AK89"/>
    <mergeCell ref="X68:AK69"/>
    <mergeCell ref="AL81:BH83"/>
    <mergeCell ref="AL50:BH51"/>
    <mergeCell ref="M48:W51"/>
    <mergeCell ref="X61:AK64"/>
    <mergeCell ref="M65:W67"/>
    <mergeCell ref="X57:AK60"/>
    <mergeCell ref="AT53:AW55"/>
    <mergeCell ref="BI90:BN91"/>
    <mergeCell ref="CH128:CL131"/>
    <mergeCell ref="BI129:BM130"/>
    <mergeCell ref="BN129:BT130"/>
    <mergeCell ref="CH90:CL103"/>
    <mergeCell ref="CH104:CL111"/>
    <mergeCell ref="BO97:BS97"/>
    <mergeCell ref="BX90:CB103"/>
    <mergeCell ref="E112:F121"/>
    <mergeCell ref="E84:F111"/>
    <mergeCell ref="AU100:BA101"/>
    <mergeCell ref="AL90:BH96"/>
    <mergeCell ref="AL104:BH107"/>
    <mergeCell ref="X90:AK103"/>
    <mergeCell ref="X112:AK116"/>
    <mergeCell ref="AL108:BH111"/>
    <mergeCell ref="BT94:BV95"/>
    <mergeCell ref="BT91:BV93"/>
    <mergeCell ref="BO92:BS93"/>
    <mergeCell ref="BO101:BS102"/>
    <mergeCell ref="BI97:BN98"/>
    <mergeCell ref="BO99:BS100"/>
    <mergeCell ref="BO90:BS90"/>
    <mergeCell ref="E128:F131"/>
    <mergeCell ref="BO96:BS96"/>
    <mergeCell ref="BJ101:BN102"/>
    <mergeCell ref="AS100:AT101"/>
    <mergeCell ref="BX112:CB116"/>
    <mergeCell ref="CC117:CG121"/>
    <mergeCell ref="BX117:CB121"/>
    <mergeCell ref="BP119:BS120"/>
    <mergeCell ref="BJ117:BO118"/>
    <mergeCell ref="BX128:CB131"/>
    <mergeCell ref="X14:AK18"/>
    <mergeCell ref="X42:AK47"/>
    <mergeCell ref="X48:AK51"/>
    <mergeCell ref="BI14:BW18"/>
    <mergeCell ref="BI43:BL44"/>
    <mergeCell ref="BM56:BT56"/>
    <mergeCell ref="BI27:BW27"/>
    <mergeCell ref="BM43:BO44"/>
    <mergeCell ref="AL48:BH49"/>
    <mergeCell ref="AM39:AP40"/>
    <mergeCell ref="E225:G226"/>
    <mergeCell ref="CE223:CL224"/>
    <mergeCell ref="E223:G224"/>
    <mergeCell ref="BI217:CD218"/>
    <mergeCell ref="CE217:CL218"/>
    <mergeCell ref="CE221:CL222"/>
    <mergeCell ref="AL225:BH226"/>
    <mergeCell ref="AL217:BH218"/>
    <mergeCell ref="E221:G222"/>
    <mergeCell ref="BI219:CD220"/>
    <mergeCell ref="AL219:BH220"/>
    <mergeCell ref="X225:AK226"/>
    <mergeCell ref="BI223:CD224"/>
    <mergeCell ref="X217:AK218"/>
    <mergeCell ref="BI221:CD222"/>
    <mergeCell ref="BI225:CD226"/>
    <mergeCell ref="CE225:CL226"/>
    <mergeCell ref="CE219:CL220"/>
    <mergeCell ref="H217:W218"/>
    <mergeCell ref="H221:W222"/>
    <mergeCell ref="H223:W224"/>
    <mergeCell ref="H225:W226"/>
    <mergeCell ref="H213:W216"/>
    <mergeCell ref="BT65:BV66"/>
    <mergeCell ref="M57:W60"/>
    <mergeCell ref="X65:AK67"/>
    <mergeCell ref="X221:AK222"/>
    <mergeCell ref="AL221:BH222"/>
    <mergeCell ref="X223:AK224"/>
    <mergeCell ref="AL223:BH224"/>
    <mergeCell ref="E217:G218"/>
    <mergeCell ref="E219:G220"/>
    <mergeCell ref="E213:G216"/>
    <mergeCell ref="X213:AK216"/>
    <mergeCell ref="H219:W220"/>
    <mergeCell ref="X219:AK220"/>
    <mergeCell ref="AL213:BH216"/>
    <mergeCell ref="BI213:CD216"/>
    <mergeCell ref="CC104:CG111"/>
    <mergeCell ref="BJ106:BV110"/>
    <mergeCell ref="AL78:BH80"/>
    <mergeCell ref="CC65:CG67"/>
    <mergeCell ref="AL70:BH72"/>
    <mergeCell ref="BL72:BS73"/>
    <mergeCell ref="AL68:BH69"/>
    <mergeCell ref="BI68:BW69"/>
    <mergeCell ref="E3:CL4"/>
    <mergeCell ref="CJ11:CL12"/>
    <mergeCell ref="BX11:CI12"/>
    <mergeCell ref="R7:AO8"/>
    <mergeCell ref="R9:AO10"/>
    <mergeCell ref="AM5:AX6"/>
    <mergeCell ref="BH5:BQ6"/>
    <mergeCell ref="AA5:AL6"/>
    <mergeCell ref="BP11:BW12"/>
    <mergeCell ref="BR5:BT6"/>
    <mergeCell ref="F7:P8"/>
    <mergeCell ref="F9:P10"/>
    <mergeCell ref="Q7:Q8"/>
    <mergeCell ref="Q9:Q10"/>
    <mergeCell ref="BO7:CL8"/>
    <mergeCell ref="AY5:BG6"/>
    <mergeCell ref="E14:L18"/>
    <mergeCell ref="M14:W18"/>
    <mergeCell ref="E48:F56"/>
    <mergeCell ref="G48:L56"/>
    <mergeCell ref="M42:W47"/>
    <mergeCell ref="AL42:BH47"/>
    <mergeCell ref="AL14:BH18"/>
    <mergeCell ref="CM84:CO89"/>
    <mergeCell ref="CH84:CL89"/>
    <mergeCell ref="CH65:CL67"/>
    <mergeCell ref="BX65:CB67"/>
    <mergeCell ref="BX57:CB60"/>
    <mergeCell ref="BN65:BS66"/>
    <mergeCell ref="CM75:CO77"/>
    <mergeCell ref="BJ70:BL71"/>
    <mergeCell ref="BX70:CB74"/>
    <mergeCell ref="CH75:CL77"/>
    <mergeCell ref="CC75:CG77"/>
    <mergeCell ref="M78:W83"/>
    <mergeCell ref="X78:AK80"/>
    <mergeCell ref="E68:F69"/>
    <mergeCell ref="E70:F83"/>
    <mergeCell ref="G57:L67"/>
    <mergeCell ref="X52:AK56"/>
    <mergeCell ref="CM90:CO103"/>
    <mergeCell ref="CM104:CO111"/>
    <mergeCell ref="CE213:CL214"/>
    <mergeCell ref="BX104:CB111"/>
    <mergeCell ref="BU129:BV130"/>
    <mergeCell ref="CC112:CG116"/>
    <mergeCell ref="BT119:BV120"/>
    <mergeCell ref="BT98:BV100"/>
    <mergeCell ref="CC90:CG103"/>
    <mergeCell ref="BT101:BV102"/>
    <mergeCell ref="E132:CL135"/>
    <mergeCell ref="G84:L111"/>
    <mergeCell ref="M112:W116"/>
    <mergeCell ref="AM87:BG88"/>
    <mergeCell ref="AL112:BH116"/>
    <mergeCell ref="M84:W89"/>
    <mergeCell ref="M104:W111"/>
    <mergeCell ref="X104:AK111"/>
    <mergeCell ref="BI99:BN100"/>
    <mergeCell ref="AM100:AR101"/>
    <mergeCell ref="BO94:BS95"/>
    <mergeCell ref="BJ94:BN95"/>
    <mergeCell ref="BJ104:BL105"/>
    <mergeCell ref="BO103:BS103"/>
    <mergeCell ref="CE215:CL216"/>
    <mergeCell ref="AW139:CJ143"/>
    <mergeCell ref="AW178:CJ207"/>
    <mergeCell ref="BJ119:BO120"/>
    <mergeCell ref="CM112:CO116"/>
    <mergeCell ref="CM117:CO121"/>
    <mergeCell ref="CH112:CL116"/>
    <mergeCell ref="AL117:BH121"/>
    <mergeCell ref="G139:AV143"/>
    <mergeCell ref="BI112:BW116"/>
    <mergeCell ref="BT117:BV118"/>
    <mergeCell ref="CM128:CO131"/>
    <mergeCell ref="CC128:CG131"/>
    <mergeCell ref="M117:W121"/>
    <mergeCell ref="CH117:CL121"/>
    <mergeCell ref="AL130:BH131"/>
    <mergeCell ref="BP117:BS118"/>
    <mergeCell ref="G144:AV173"/>
    <mergeCell ref="G174:AV177"/>
    <mergeCell ref="G178:AV207"/>
    <mergeCell ref="AW174:CJ177"/>
    <mergeCell ref="AW144:CJ173"/>
    <mergeCell ref="E210:L212"/>
    <mergeCell ref="M128:W131"/>
    <mergeCell ref="DJ29:DL29"/>
    <mergeCell ref="AL84:BH86"/>
    <mergeCell ref="CM81:CO83"/>
    <mergeCell ref="CM57:CO60"/>
    <mergeCell ref="CM65:CO67"/>
    <mergeCell ref="CM68:CO69"/>
    <mergeCell ref="CH81:CL83"/>
    <mergeCell ref="BX78:CB80"/>
    <mergeCell ref="AL59:BH60"/>
    <mergeCell ref="BU62:BV63"/>
    <mergeCell ref="AR63:BC64"/>
    <mergeCell ref="CC78:CG80"/>
    <mergeCell ref="BI78:BW80"/>
    <mergeCell ref="CH68:CL69"/>
    <mergeCell ref="BJ65:BM66"/>
    <mergeCell ref="CC68:CG69"/>
    <mergeCell ref="BI75:BW77"/>
    <mergeCell ref="BT72:BV73"/>
    <mergeCell ref="BU54:BV55"/>
    <mergeCell ref="BN54:BT55"/>
    <mergeCell ref="BI57:BW60"/>
    <mergeCell ref="BO62:BT63"/>
    <mergeCell ref="AX53:BG55"/>
    <mergeCell ref="CC70:CG74"/>
    <mergeCell ref="DN29:DP29"/>
    <mergeCell ref="DQ29:DR29"/>
    <mergeCell ref="BJ87:BV88"/>
    <mergeCell ref="BJ85:BM86"/>
    <mergeCell ref="CM42:CO47"/>
    <mergeCell ref="CM48:CO51"/>
    <mergeCell ref="CM52:CO56"/>
    <mergeCell ref="CH48:CL51"/>
    <mergeCell ref="CC81:CG83"/>
    <mergeCell ref="BI81:BW83"/>
    <mergeCell ref="CC84:CG89"/>
    <mergeCell ref="BJ62:BN63"/>
    <mergeCell ref="BX81:CB83"/>
    <mergeCell ref="BX84:CB89"/>
    <mergeCell ref="CM78:CO80"/>
    <mergeCell ref="BX68:CB69"/>
    <mergeCell ref="CC57:CG60"/>
    <mergeCell ref="CM70:CO74"/>
    <mergeCell ref="BX61:CB64"/>
    <mergeCell ref="CH78:CL80"/>
    <mergeCell ref="BX75:CB77"/>
    <mergeCell ref="CC61:CG64"/>
    <mergeCell ref="CM61:CO64"/>
    <mergeCell ref="CH61:CL64"/>
    <mergeCell ref="X128:AK131"/>
    <mergeCell ref="AL128:BH129"/>
    <mergeCell ref="M68:W69"/>
    <mergeCell ref="AM73:AP74"/>
    <mergeCell ref="AQ73:BC74"/>
    <mergeCell ref="BD73:BG74"/>
    <mergeCell ref="X117:AK121"/>
    <mergeCell ref="G112:L121"/>
    <mergeCell ref="M75:W77"/>
    <mergeCell ref="AL75:BH77"/>
    <mergeCell ref="X75:AK77"/>
    <mergeCell ref="G68:L69"/>
    <mergeCell ref="G70:L83"/>
    <mergeCell ref="M70:W74"/>
    <mergeCell ref="X70:AK74"/>
    <mergeCell ref="G128:L131"/>
    <mergeCell ref="CH70:CL74"/>
    <mergeCell ref="BX14:CL15"/>
    <mergeCell ref="CC16:CG18"/>
    <mergeCell ref="BX16:CB18"/>
    <mergeCell ref="CH16:CL18"/>
    <mergeCell ref="BU22:BV26"/>
    <mergeCell ref="CC48:CG51"/>
    <mergeCell ref="BJ22:BT26"/>
    <mergeCell ref="BJ39:BV40"/>
    <mergeCell ref="BX42:CB47"/>
    <mergeCell ref="BI48:BW51"/>
    <mergeCell ref="BI45:BK46"/>
    <mergeCell ref="CH57:CL60"/>
    <mergeCell ref="CC52:CG56"/>
    <mergeCell ref="CH52:CL56"/>
    <mergeCell ref="BV45:BW46"/>
    <mergeCell ref="BX52:CB56"/>
    <mergeCell ref="CH42:CL47"/>
    <mergeCell ref="BX48:CB51"/>
    <mergeCell ref="BX28:CB41"/>
    <mergeCell ref="CC28:CG41"/>
    <mergeCell ref="CH28:CL41"/>
  </mergeCells>
  <phoneticPr fontId="20"/>
  <conditionalFormatting sqref="CT35:CT38">
    <cfRule type="duplicateValues" dxfId="1" priority="7"/>
  </conditionalFormatting>
  <conditionalFormatting sqref="DM30:DM43">
    <cfRule type="duplicateValues" dxfId="0" priority="1"/>
  </conditionalFormatting>
  <dataValidations count="15">
    <dataValidation imeMode="off" allowBlank="1" showInputMessage="1" showErrorMessage="1" sqref="BO99 BO92 BP117:BS120 BO94:BS95 BO101:BS102 BN129:BT130 R9 BM43:BO44 BL45:BO46 BS43:BU46 BN54:BT55 BO62:BT63 BN65:BS66" xr:uid="{00000000-0002-0000-0000-000000000000}"/>
    <dataValidation type="list" allowBlank="1" showInputMessage="1" showErrorMessage="1" sqref="BX19:CB27 CH19:CL27 BX48:CB51 CH48:CL51 BX57:CB60 CH57:CL60 BX68:CB69 CH68:CL69 BX75:CB83 CH75:CL83 BX112:CB116 CH112:CL116" xr:uid="{00000000-0002-0000-0000-000005000000}">
      <formula1>$CT$29:$CT$30</formula1>
    </dataValidation>
    <dataValidation type="list" allowBlank="1" showInputMessage="1" showErrorMessage="1" sqref="BJ39:BV40" xr:uid="{00000000-0002-0000-0000-000006000000}">
      <formula1>$CZ$29:$CZ$40</formula1>
    </dataValidation>
    <dataValidation type="list" allowBlank="1" showInputMessage="1" showErrorMessage="1" sqref="BJ32:BV33" xr:uid="{00000000-0002-0000-0000-000009000000}">
      <formula1>$DA$29:$DA$40</formula1>
    </dataValidation>
    <dataValidation type="list" allowBlank="1" showInputMessage="1" showErrorMessage="1" sqref="BJ106:BV110" xr:uid="{00000000-0002-0000-0000-00000A000000}">
      <formula1>$CZ$44:$CZ$47</formula1>
    </dataValidation>
    <dataValidation type="list" allowBlank="1" showInputMessage="1" showErrorMessage="1" sqref="BJ22:BT26" xr:uid="{00000000-0002-0000-0000-00000B000000}">
      <formula1>$CT$34:$CT$37</formula1>
    </dataValidation>
    <dataValidation type="list" allowBlank="1" showInputMessage="1" showErrorMessage="1" sqref="BL72:BS73" xr:uid="{1698C60F-056B-4C8C-A03E-18347793A573}">
      <formula1>$DG$29:$DG$34</formula1>
    </dataValidation>
    <dataValidation type="list" allowBlank="1" showInputMessage="1" showErrorMessage="1" sqref="BJ87:BV88" xr:uid="{D6F675F3-4E37-4B55-ACA4-A6882F78E2FA}">
      <formula1>$DM$29:$DM$32</formula1>
    </dataValidation>
    <dataValidation type="list" allowBlank="1" showInputMessage="1" showErrorMessage="1" sqref="AM5:AX6" xr:uid="{DB71080F-DF19-4862-A938-7216D84465A8}">
      <formula1>$DC$29:$DC$35</formula1>
    </dataValidation>
    <dataValidation type="list" allowBlank="1" showInputMessage="1" showErrorMessage="1" sqref="X217:AK218" xr:uid="{2D53C5B6-DEF6-4A62-82D7-DC15F0AAD1A0}">
      <formula1>$CV$224:$CV$226</formula1>
    </dataValidation>
    <dataValidation type="list" allowBlank="1" showInputMessage="1" showErrorMessage="1" sqref="X219:AK220" xr:uid="{ACA166D6-15D7-484A-A794-232F8DB829D5}">
      <formula1>$CW$224:$CW$226</formula1>
    </dataValidation>
    <dataValidation type="list" allowBlank="1" showInputMessage="1" showErrorMessage="1" sqref="X221:AK222" xr:uid="{07F86F95-CB63-4731-8F06-5F9D6DA0DD0D}">
      <formula1>$CX$224:$CX$226</formula1>
    </dataValidation>
    <dataValidation type="list" allowBlank="1" showInputMessage="1" showErrorMessage="1" sqref="X223:AK224" xr:uid="{8D51D769-711B-4927-93BB-D51F9018B078}">
      <formula1>$CY$224:$CY$226</formula1>
    </dataValidation>
    <dataValidation type="list" allowBlank="1" showInputMessage="1" showErrorMessage="1" sqref="X225:AK226" xr:uid="{71BB93B1-3F5D-4688-8E3B-508DDBA0C08C}">
      <formula1>$CZ$224:$CZ$226</formula1>
    </dataValidation>
    <dataValidation type="list" allowBlank="1" showInputMessage="1" showErrorMessage="1" sqref="E217:G226" xr:uid="{079D601A-FC6D-4786-9205-40A8377A8601}">
      <formula1>$CU$214:$CU$222</formula1>
    </dataValidation>
  </dataValidations>
  <printOptions horizontalCentered="1"/>
  <pageMargins left="0.51" right="0.31" top="0.31" bottom="0.31" header="0.24" footer="0.1"/>
  <pageSetup paperSize="9" scale="87" orientation="portrait" r:id="rId1"/>
  <headerFooter alignWithMargins="0">
    <oddFooter>&amp;C版権所有：日本オーチス・エレベータ株式会社</oddFooter>
  </headerFooter>
  <rowBreaks count="1" manualBreakCount="1">
    <brk id="124" min="4" max="88" man="1"/>
  </rowBreaks>
  <ignoredErrors>
    <ignoredError sqref="CH42 BX118:CL121 BY117:CL117"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UCMP-AMOD_Ver.5_S</vt:lpstr>
      <vt:lpstr>'UCMP-AMOD_Ver.5_S'!Print_Area</vt:lpstr>
      <vt:lpstr>'UCMP-AMOD_Ver.5_S'!Print_Titles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2023-11-02T02:51:43Z</cp:lastPrinted>
  <dcterms:created xsi:type="dcterms:W3CDTF">2009-08-17T04:44:12Z</dcterms:created>
  <dcterms:modified xsi:type="dcterms:W3CDTF">2024-08-26T01:54:21Z</dcterms:modified>
</cp:coreProperties>
</file>