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Digital Inspection_個人フォルダ/UCMPシート見直し/●B3_完/"/>
    </mc:Choice>
  </mc:AlternateContent>
  <xr:revisionPtr revIDLastSave="1418" documentId="13_ncr:20001_{FA0E05A8-29C6-42CC-97FC-DF1546443618}" xr6:coauthVersionLast="47" xr6:coauthVersionMax="47" xr10:uidLastSave="{FBA08CFD-5C76-4BDD-A74B-3D8103A7CC96}"/>
  <bookViews>
    <workbookView xWindow="20370" yWindow="-120" windowWidth="20730" windowHeight="11160" tabRatio="814" xr2:uid="{F71EFDD8-024D-4073-854B-36DA54986B24}"/>
  </bookViews>
  <sheets>
    <sheet name="UCMP-B3_Ver.4_S" sheetId="51" r:id="rId1"/>
  </sheets>
  <definedNames>
    <definedName name="_xlnm.Print_Area" localSheetId="0">'UCMP-B3_Ver.4_S'!$E$3:$CK$240</definedName>
    <definedName name="_xlnm.Print_Titles" localSheetId="0">'UCMP-B3_Ver.4_S'!$3:$17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G49" i="51" l="1"/>
  <c r="BW49" i="51"/>
  <c r="I221" i="51"/>
  <c r="AK75" i="51"/>
  <c r="AK70" i="51"/>
  <c r="DE53" i="51"/>
  <c r="I237" i="51"/>
  <c r="I233" i="51"/>
  <c r="I229" i="51"/>
  <c r="I225" i="51"/>
  <c r="DM63" i="51"/>
  <c r="BW89" i="51"/>
  <c r="BW41" i="51"/>
  <c r="CG41" i="51"/>
  <c r="X119" i="51"/>
  <c r="X126" i="51"/>
  <c r="X98" i="51"/>
  <c r="AK62" i="51"/>
  <c r="AK60" i="51"/>
  <c r="X89" i="51"/>
  <c r="AS31" i="51"/>
  <c r="AM51" i="51"/>
  <c r="AK23" i="51"/>
  <c r="X112" i="51"/>
  <c r="X105" i="51"/>
  <c r="BJ5" i="51"/>
  <c r="CG28" i="51"/>
  <c r="BW28" i="51"/>
  <c r="DJ230" i="51"/>
  <c r="DJ229" i="51"/>
  <c r="DJ228" i="51"/>
  <c r="DJ227" i="51"/>
  <c r="DI230" i="51"/>
  <c r="DI229" i="51"/>
  <c r="DI228" i="51"/>
  <c r="DI227" i="51"/>
  <c r="DH230" i="51"/>
  <c r="DH229" i="51"/>
  <c r="DH228" i="51"/>
  <c r="DH227" i="51"/>
  <c r="DG230" i="51"/>
  <c r="DG229" i="51"/>
  <c r="DG228" i="51"/>
  <c r="DG227" i="51"/>
  <c r="DF230" i="51"/>
  <c r="DF229" i="51"/>
  <c r="DF228" i="51"/>
  <c r="DF227" i="51"/>
  <c r="DH231" i="51"/>
  <c r="DG231" i="51"/>
  <c r="DF231" i="51"/>
  <c r="BW98" i="51"/>
  <c r="DO63" i="51"/>
  <c r="DM65" i="51"/>
  <c r="BW70" i="51"/>
  <c r="DO65" i="51"/>
  <c r="DN65" i="51"/>
  <c r="CG70" i="51"/>
  <c r="DN63" i="51"/>
  <c r="CB70" i="51"/>
  <c r="DI76" i="51"/>
  <c r="DI74" i="51"/>
  <c r="DH76" i="51"/>
  <c r="DH74" i="51"/>
  <c r="DJ74" i="51" s="1"/>
  <c r="DI75" i="51"/>
  <c r="DI73" i="51"/>
  <c r="DJ73" i="51" s="1"/>
  <c r="DH75" i="51"/>
  <c r="DH73" i="51"/>
  <c r="BW126" i="51"/>
  <c r="BW119" i="51"/>
  <c r="BW112" i="51"/>
  <c r="BW105" i="51"/>
  <c r="CG126" i="51"/>
  <c r="CG119" i="51"/>
  <c r="CG112" i="51"/>
  <c r="CG105" i="51"/>
  <c r="CG98" i="51"/>
  <c r="CG89" i="51"/>
  <c r="DE54" i="51"/>
  <c r="DL311" i="51"/>
  <c r="DL310" i="51"/>
  <c r="DE55" i="51"/>
  <c r="BW55" i="51" l="1"/>
  <c r="CG55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  <author>koyashit</author>
  </authors>
  <commentList>
    <comment ref="AH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リストより番号を選択する</t>
        </r>
      </text>
    </comment>
    <comment ref="Q1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書式設定変更可</t>
        </r>
      </text>
    </comment>
    <comment ref="AW1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巻上機のタイプをリストより選択
BOMCO3</t>
        </r>
      </text>
    </comment>
    <comment ref="BW1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記入</t>
        </r>
      </text>
    </comment>
    <comment ref="AS4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銘板記載最小値を記入する。</t>
        </r>
      </text>
    </comment>
    <comment ref="BL42" authorId="2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J7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実測した場合は測定値を記入
</t>
        </r>
      </text>
    </comment>
    <comment ref="BH7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ゲージを使用し測定した場合は測定結果を選択</t>
        </r>
      </text>
    </comment>
    <comment ref="X77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確認方法選択
専用ゲージ
実寸測定</t>
        </r>
      </text>
    </comment>
    <comment ref="AK89" authorId="2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制御盤銘板に記載される最大値及び最小値を記載</t>
        </r>
      </text>
    </comment>
    <comment ref="BN9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N100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制御盤銘板に記載される最大値を記載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N102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N107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制御盤銘板に記載される最小値を記載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N109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N114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銘板記載　運転方向を記載
定格負荷下降
無負荷上昇</t>
        </r>
      </text>
    </comment>
    <comment ref="BN116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N123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使用ブレーキの個数を選択
3,4,5</t>
        </r>
      </text>
    </comment>
    <comment ref="BN123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BN130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G145" authorId="2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制御盤ブレーキ停止距離基準値の写真を貼り付け</t>
        </r>
      </text>
    </comment>
  </commentList>
</comments>
</file>

<file path=xl/sharedStrings.xml><?xml version="1.0" encoding="utf-8"?>
<sst xmlns="http://schemas.openxmlformats.org/spreadsheetml/2006/main" count="368" uniqueCount="231">
  <si>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</si>
  <si>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</si>
  <si>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</si>
  <si>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</si>
  <si>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</si>
  <si>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</si>
  <si>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</si>
  <si>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</si>
  <si>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</si>
  <si>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</si>
  <si>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</si>
  <si>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動作確認</t>
    <rPh sb="0" eb="2">
      <t>ドウサ</t>
    </rPh>
    <rPh sb="2" eb="4">
      <t>カクニン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</si>
  <si>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</si>
  <si>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</si>
  <si>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(2)</t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</si>
  <si>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</si>
  <si>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</si>
  <si>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</si>
  <si>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</si>
  <si>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</si>
  <si>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</si>
  <si>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</si>
  <si>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</si>
  <si>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</si>
  <si>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規定値 :</t>
    <rPh sb="0" eb="2">
      <t>キテイ</t>
    </rPh>
    <rPh sb="2" eb="3">
      <t>チ</t>
    </rPh>
    <phoneticPr fontId="20"/>
  </si>
  <si>
    <t>:</t>
    <phoneticPr fontId="20"/>
  </si>
  <si>
    <t>(1)</t>
    <phoneticPr fontId="20"/>
  </si>
  <si>
    <t>(4)</t>
    <phoneticPr fontId="20"/>
  </si>
  <si>
    <t>(5)</t>
    <phoneticPr fontId="20"/>
  </si>
  <si>
    <t>mm</t>
    <phoneticPr fontId="20"/>
  </si>
  <si>
    <t>mm</t>
    <phoneticPr fontId="20"/>
  </si>
  <si>
    <t>設定無</t>
    <rPh sb="0" eb="2">
      <t>セッテイ</t>
    </rPh>
    <rPh sb="2" eb="3">
      <t>ム</t>
    </rPh>
    <phoneticPr fontId="20"/>
  </si>
  <si>
    <t>(3)</t>
    <phoneticPr fontId="20"/>
  </si>
  <si>
    <t>判定は手動で入力する｡</t>
    <rPh sb="0" eb="2">
      <t>ハンテイ</t>
    </rPh>
    <rPh sb="3" eb="5">
      <t>シュドウ</t>
    </rPh>
    <rPh sb="6" eb="8">
      <t>ニュウリョク</t>
    </rPh>
    <phoneticPr fontId="20"/>
  </si>
  <si>
    <t>測定値を入力する事により
自動で判定される｡</t>
    <rPh sb="0" eb="3">
      <t>ソクテイチ</t>
    </rPh>
    <rPh sb="4" eb="6">
      <t>ニュウリョク</t>
    </rPh>
    <rPh sb="8" eb="9">
      <t>コト</t>
    </rPh>
    <rPh sb="13" eb="15">
      <t>ジドウ</t>
    </rPh>
    <rPh sb="16" eb="18">
      <t>ハンテイ</t>
    </rPh>
    <phoneticPr fontId="20"/>
  </si>
  <si>
    <t>制動距離を入力する事により
自動で判定される｡</t>
    <rPh sb="0" eb="2">
      <t>セイドウ</t>
    </rPh>
    <rPh sb="2" eb="4">
      <t>キョリ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</si>
  <si>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号機</t>
    <rPh sb="0" eb="2">
      <t>ゴウキ</t>
    </rPh>
    <phoneticPr fontId="20"/>
  </si>
  <si>
    <t>最大値:</t>
    <rPh sb="0" eb="2">
      <t>サイダイ</t>
    </rPh>
    <rPh sb="2" eb="3">
      <t>チ</t>
    </rPh>
    <phoneticPr fontId="20"/>
  </si>
  <si>
    <t>下限値:</t>
    <rPh sb="0" eb="2">
      <t>カゲン</t>
    </rPh>
    <rPh sb="2" eb="3">
      <t>チ</t>
    </rPh>
    <phoneticPr fontId="20"/>
  </si>
  <si>
    <t>下記ﾊﾞｰｼﾞｮﾝと同一でないこと。</t>
    <rPh sb="0" eb="2">
      <t>カキ</t>
    </rPh>
    <rPh sb="10" eb="12">
      <t>ドウイツ</t>
    </rPh>
    <phoneticPr fontId="20"/>
  </si>
  <si>
    <t>｢バージョン｣を入力する事により自動で判定される｡</t>
    <rPh sb="8" eb="10">
      <t>ニュウリョク</t>
    </rPh>
    <rPh sb="12" eb="13">
      <t>コト</t>
    </rPh>
    <rPh sb="16" eb="18">
      <t>ジドウ</t>
    </rPh>
    <rPh sb="19" eb="21">
      <t>ハンテイ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</si>
  <si>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</si>
  <si>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</si>
  <si>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</si>
  <si>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mm</t>
    <phoneticPr fontId="20"/>
  </si>
  <si>
    <t>要重点点検</t>
    <rPh sb="0" eb="1">
      <t>ヨウ</t>
    </rPh>
    <rPh sb="1" eb="3">
      <t>ジュウテン</t>
    </rPh>
    <rPh sb="3" eb="5">
      <t>テンケン</t>
    </rPh>
    <phoneticPr fontId="20"/>
  </si>
  <si>
    <t>巻上機</t>
    <rPh sb="0" eb="2">
      <t>マキアゲ</t>
    </rPh>
    <rPh sb="2" eb="3">
      <t>キ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</si>
  <si>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</si>
  <si>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(6)</t>
    <phoneticPr fontId="20"/>
  </si>
  <si>
    <t>ー</t>
    <phoneticPr fontId="20"/>
  </si>
  <si>
    <t>ー</t>
    <phoneticPr fontId="20"/>
  </si>
  <si>
    <t>○</t>
    <phoneticPr fontId="20"/>
  </si>
  <si>
    <t>：</t>
    <phoneticPr fontId="20"/>
  </si>
  <si>
    <t>平成</t>
    <rPh sb="0" eb="2">
      <t>ヘイセイ</t>
    </rPh>
    <phoneticPr fontId="20"/>
  </si>
  <si>
    <t>年</t>
    <rPh sb="0" eb="1">
      <t>ネン</t>
    </rPh>
    <phoneticPr fontId="20"/>
  </si>
  <si>
    <t>型</t>
    <rPh sb="0" eb="1">
      <t>カタ</t>
    </rPh>
    <phoneticPr fontId="20"/>
  </si>
  <si>
    <t>UCMP形式</t>
    <rPh sb="4" eb="5">
      <t>カタ</t>
    </rPh>
    <rPh sb="5" eb="6">
      <t>シキ</t>
    </rPh>
    <phoneticPr fontId="20"/>
  </si>
  <si>
    <t>マシン</t>
    <phoneticPr fontId="20"/>
  </si>
  <si>
    <t xml:space="preserve"> 重寸</t>
    <rPh sb="1" eb="2">
      <t>ジュウ</t>
    </rPh>
    <rPh sb="2" eb="3">
      <t>スン</t>
    </rPh>
    <phoneticPr fontId="20"/>
  </si>
  <si>
    <t>是寸</t>
    <rPh sb="0" eb="1">
      <t>ゼ</t>
    </rPh>
    <rPh sb="1" eb="2">
      <t>スン</t>
    </rPh>
    <phoneticPr fontId="20"/>
  </si>
  <si>
    <t>方法</t>
    <rPh sb="0" eb="2">
      <t>ホウホウ</t>
    </rPh>
    <phoneticPr fontId="20"/>
  </si>
  <si>
    <t>残存厚みの確認</t>
    <rPh sb="0" eb="2">
      <t>ザンゾン</t>
    </rPh>
    <rPh sb="2" eb="3">
      <t>アツ</t>
    </rPh>
    <rPh sb="5" eb="7">
      <t>カクニン</t>
    </rPh>
    <phoneticPr fontId="20"/>
  </si>
  <si>
    <t>制動面の状況</t>
    <rPh sb="0" eb="2">
      <t>セイドウ</t>
    </rPh>
    <rPh sb="2" eb="3">
      <t>メン</t>
    </rPh>
    <rPh sb="4" eb="6">
      <t>ジョウキョウ</t>
    </rPh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</si>
  <si>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</si>
  <si>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ソフト</t>
    <phoneticPr fontId="20"/>
  </si>
  <si>
    <t>残存厚みが3.5mm以上でないこと（要重点点検）</t>
    <rPh sb="0" eb="2">
      <t>ザンゾン</t>
    </rPh>
    <rPh sb="2" eb="3">
      <t>アツ</t>
    </rPh>
    <rPh sb="10" eb="12">
      <t>イジョウ</t>
    </rPh>
    <rPh sb="18" eb="19">
      <t>ヨウ</t>
    </rPh>
    <rPh sb="19" eb="21">
      <t>ジュウテン</t>
    </rPh>
    <rPh sb="21" eb="23">
      <t>テンケン</t>
    </rPh>
    <phoneticPr fontId="20"/>
  </si>
  <si>
    <t>残存厚みが3.0mm以上でないこと（要是正）</t>
    <rPh sb="0" eb="2">
      <t>ザンゾン</t>
    </rPh>
    <rPh sb="2" eb="3">
      <t>アツ</t>
    </rPh>
    <rPh sb="10" eb="12">
      <t>イジョウ</t>
    </rPh>
    <rPh sb="18" eb="19">
      <t>ヨウ</t>
    </rPh>
    <rPh sb="19" eb="21">
      <t>ゼセイ</t>
    </rPh>
    <phoneticPr fontId="20"/>
  </si>
  <si>
    <t>指定ﾊﾞｰｼﾞｮﾝ :</t>
    <rPh sb="0" eb="2">
      <t>シテイ</t>
    </rPh>
    <phoneticPr fontId="20"/>
  </si>
  <si>
    <t>特定距離監視装置</t>
    <rPh sb="0" eb="2">
      <t>トクテイ</t>
    </rPh>
    <rPh sb="2" eb="4">
      <t>キョリ</t>
    </rPh>
    <rPh sb="4" eb="6">
      <t>カンシ</t>
    </rPh>
    <rPh sb="6" eb="8">
      <t>ソウチ</t>
    </rPh>
    <phoneticPr fontId="20"/>
  </si>
  <si>
    <t>規定位置で動作しないこと。</t>
    <rPh sb="0" eb="2">
      <t>キテイ</t>
    </rPh>
    <rPh sb="2" eb="4">
      <t>イチ</t>
    </rPh>
    <rPh sb="5" eb="7">
      <t>ドウサ</t>
    </rPh>
    <phoneticPr fontId="20"/>
  </si>
  <si>
    <t>上限</t>
    <rPh sb="0" eb="2">
      <t>ジョウゲン</t>
    </rPh>
    <phoneticPr fontId="20"/>
  </si>
  <si>
    <t>下限</t>
    <rPh sb="0" eb="2">
      <t>カゲン</t>
    </rPh>
    <phoneticPr fontId="20"/>
  </si>
  <si>
    <t>方法１</t>
    <rPh sb="0" eb="2">
      <t>ホウホウ</t>
    </rPh>
    <phoneticPr fontId="20"/>
  </si>
  <si>
    <t>方法２</t>
    <rPh sb="0" eb="2">
      <t>ホウホウ</t>
    </rPh>
    <phoneticPr fontId="20"/>
  </si>
  <si>
    <t>JAA31487AAB</t>
    <phoneticPr fontId="20"/>
  </si>
  <si>
    <t>JAA31487AAD</t>
    <phoneticPr fontId="20"/>
  </si>
  <si>
    <t>JAA31487AAE</t>
    <phoneticPr fontId="20"/>
  </si>
  <si>
    <t>mm以上である事｡</t>
    <rPh sb="2" eb="4">
      <t>イジョウ</t>
    </rPh>
    <rPh sb="7" eb="8">
      <t>コト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</si>
  <si>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</si>
  <si>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個</t>
    <rPh sb="0" eb="1">
      <t>コ</t>
    </rPh>
    <phoneticPr fontId="20"/>
  </si>
  <si>
    <t>?</t>
    <phoneticPr fontId="20"/>
  </si>
  <si>
    <t>確認方法</t>
    <rPh sb="0" eb="2">
      <t>カクニン</t>
    </rPh>
    <rPh sb="2" eb="4">
      <t>ホウホウ</t>
    </rPh>
    <phoneticPr fontId="20"/>
  </si>
  <si>
    <t>残存厚みが3.5mm以上でないこと（要重点点検）</t>
  </si>
  <si>
    <t>残存厚みが3.0mm以上でないこと（要是正）</t>
  </si>
  <si>
    <t>ー</t>
    <phoneticPr fontId="20"/>
  </si>
  <si>
    <t>3.5mmが入る</t>
    <rPh sb="6" eb="7">
      <t>ハイ</t>
    </rPh>
    <phoneticPr fontId="20"/>
  </si>
  <si>
    <t>3.0mmが入らない。（要是正）</t>
    <rPh sb="6" eb="7">
      <t>ハイ</t>
    </rPh>
    <rPh sb="12" eb="13">
      <t>ヨウ</t>
    </rPh>
    <rPh sb="13" eb="15">
      <t>ゼセイ</t>
    </rPh>
    <phoneticPr fontId="20"/>
  </si>
  <si>
    <t>3.0mmが入るが3.5mmが入らない。(要重点点検）</t>
    <rPh sb="6" eb="7">
      <t>ハイ</t>
    </rPh>
    <rPh sb="15" eb="16">
      <t>ハイ</t>
    </rPh>
    <rPh sb="21" eb="22">
      <t>ヨウ</t>
    </rPh>
    <rPh sb="22" eb="24">
      <t>ジュウテン</t>
    </rPh>
    <rPh sb="24" eb="26">
      <t>テンケン</t>
    </rPh>
    <phoneticPr fontId="20"/>
  </si>
  <si>
    <t>要重</t>
    <rPh sb="0" eb="1">
      <t>ヨウ</t>
    </rPh>
    <rPh sb="1" eb="2">
      <t>ジュウ</t>
    </rPh>
    <phoneticPr fontId="20"/>
  </si>
  <si>
    <t>要是</t>
    <rPh sb="0" eb="1">
      <t>ヨウ</t>
    </rPh>
    <rPh sb="1" eb="2">
      <t>ゼ</t>
    </rPh>
    <phoneticPr fontId="20"/>
  </si>
  <si>
    <t>ゲージ</t>
    <phoneticPr fontId="20"/>
  </si>
  <si>
    <t>厚み</t>
    <rPh sb="0" eb="1">
      <t>アツ</t>
    </rPh>
    <phoneticPr fontId="20"/>
  </si>
  <si>
    <t>mm</t>
    <phoneticPr fontId="20"/>
  </si>
  <si>
    <t>残存厚みの測定</t>
    <rPh sb="0" eb="2">
      <t>ザンゾン</t>
    </rPh>
    <rPh sb="2" eb="3">
      <t>アツ</t>
    </rPh>
    <rPh sb="5" eb="7">
      <t>ソクテイ</t>
    </rPh>
    <phoneticPr fontId="20"/>
  </si>
  <si>
    <t>下限値（n-1）</t>
    <rPh sb="0" eb="3">
      <t>カゲンチ</t>
    </rPh>
    <phoneticPr fontId="20"/>
  </si>
  <si>
    <t>最大値（n-1）</t>
    <rPh sb="0" eb="3">
      <t>サイダイチ</t>
    </rPh>
    <phoneticPr fontId="20"/>
  </si>
  <si>
    <t>前回</t>
    <rPh sb="0" eb="2">
      <t>ゼンカイ</t>
    </rPh>
    <phoneticPr fontId="20"/>
  </si>
  <si>
    <t>制動距離</t>
    <rPh sb="0" eb="2">
      <t>セイドウ</t>
    </rPh>
    <rPh sb="2" eb="4">
      <t>キョリ</t>
    </rPh>
    <phoneticPr fontId="20"/>
  </si>
  <si>
    <t>?</t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</si>
  <si>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</si>
  <si>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</si>
  <si>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初期値測定方向</t>
    <rPh sb="0" eb="3">
      <t>ショキチ</t>
    </rPh>
    <rPh sb="3" eb="5">
      <t>ソクテイ</t>
    </rPh>
    <rPh sb="5" eb="7">
      <t>ホウコウ</t>
    </rPh>
    <phoneticPr fontId="20"/>
  </si>
  <si>
    <t>無負荷上昇</t>
    <rPh sb="0" eb="3">
      <t>ムフカ</t>
    </rPh>
    <rPh sb="3" eb="5">
      <t>ジョウショウ</t>
    </rPh>
    <phoneticPr fontId="20"/>
  </si>
  <si>
    <t>定格負荷下降</t>
    <rPh sb="0" eb="2">
      <t>テイカク</t>
    </rPh>
    <rPh sb="2" eb="4">
      <t>フカ</t>
    </rPh>
    <rPh sb="4" eb="6">
      <t>カコウ</t>
    </rPh>
    <phoneticPr fontId="20"/>
  </si>
  <si>
    <t>？</t>
    <phoneticPr fontId="20"/>
  </si>
  <si>
    <t>元号</t>
    <rPh sb="0" eb="2">
      <t>ゲンゴウ</t>
    </rPh>
    <phoneticPr fontId="20"/>
  </si>
  <si>
    <t>指定速度</t>
    <rPh sb="0" eb="2">
      <t>シテイ</t>
    </rPh>
    <rPh sb="2" eb="4">
      <t>ソクド</t>
    </rPh>
    <phoneticPr fontId="20"/>
  </si>
  <si>
    <t>m/min</t>
    <phoneticPr fontId="20"/>
  </si>
  <si>
    <t>?</t>
    <phoneticPr fontId="20"/>
  </si>
  <si>
    <t>銘板写真貼り付け</t>
    <rPh sb="0" eb="2">
      <t>メイバン</t>
    </rPh>
    <rPh sb="2" eb="4">
      <t>シャシン</t>
    </rPh>
    <rPh sb="4" eb="5">
      <t>ハ</t>
    </rPh>
    <rPh sb="6" eb="7">
      <t>ツ</t>
    </rPh>
    <phoneticPr fontId="20"/>
  </si>
  <si>
    <t>ENNNUN-2287</t>
    <phoneticPr fontId="20"/>
  </si>
  <si>
    <t>AAA31384AAD</t>
    <phoneticPr fontId="20"/>
  </si>
  <si>
    <t>-160</t>
    <phoneticPr fontId="20"/>
  </si>
  <si>
    <t>ENNNUN-2288</t>
    <phoneticPr fontId="20"/>
  </si>
  <si>
    <t>DBGMH-2-A</t>
    <phoneticPr fontId="20"/>
  </si>
  <si>
    <t>REL1,REL2</t>
    <phoneticPr fontId="20"/>
  </si>
  <si>
    <t>万回</t>
    <rPh sb="0" eb="2">
      <t>マンカイ</t>
    </rPh>
    <phoneticPr fontId="20"/>
  </si>
  <si>
    <t>UCM</t>
    <phoneticPr fontId="20"/>
  </si>
  <si>
    <t>DBGMH-1-A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</si>
  <si>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</si>
  <si>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</si>
  <si>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規定部品の動作回数又は経過時間が規定値を超えていること｡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phoneticPr fontId="20"/>
  </si>
  <si>
    <t>動作回数及び経過時間を入力すると自動で判定される。</t>
    <rPh sb="0" eb="2">
      <t>ドウサ</t>
    </rPh>
    <rPh sb="2" eb="4">
      <t>カイスウ</t>
    </rPh>
    <rPh sb="4" eb="5">
      <t>オヨ</t>
    </rPh>
    <rPh sb="6" eb="8">
      <t>ケイカ</t>
    </rPh>
    <rPh sb="8" eb="10">
      <t>ジカン</t>
    </rPh>
    <rPh sb="11" eb="13">
      <t>ニュウリョク</t>
    </rPh>
    <rPh sb="16" eb="18">
      <t>ジドウ</t>
    </rPh>
    <rPh sb="19" eb="21">
      <t>ハンテイ</t>
    </rPh>
    <phoneticPr fontId="20"/>
  </si>
  <si>
    <t>走行中戸開時の動作確認</t>
    <rPh sb="0" eb="3">
      <t>ソウコウチュウ</t>
    </rPh>
    <rPh sb="3" eb="4">
      <t>ト</t>
    </rPh>
    <rPh sb="4" eb="5">
      <t>カイ</t>
    </rPh>
    <rPh sb="5" eb="6">
      <t>ジ</t>
    </rPh>
    <rPh sb="7" eb="9">
      <t>ドウサ</t>
    </rPh>
    <rPh sb="9" eb="11">
      <t>カクニン</t>
    </rPh>
    <phoneticPr fontId="20"/>
  </si>
  <si>
    <t>規定部品の型式</t>
    <rPh sb="0" eb="2">
      <t>キテイ</t>
    </rPh>
    <rPh sb="2" eb="4">
      <t>ブヒン</t>
    </rPh>
    <rPh sb="5" eb="7">
      <t>カタシキ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</si>
  <si>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</si>
  <si>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戸開走行保護回路</t>
    <rPh sb="0" eb="1">
      <t>ト</t>
    </rPh>
    <rPh sb="1" eb="2">
      <t>カイ</t>
    </rPh>
    <rPh sb="2" eb="4">
      <t>ソウコウ</t>
    </rPh>
    <rPh sb="4" eb="6">
      <t>ホゴ</t>
    </rPh>
    <rPh sb="6" eb="8">
      <t>カイロ</t>
    </rPh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</si>
  <si>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</si>
  <si>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</si>
  <si>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要重点　　点検</t>
    <rPh sb="0" eb="1">
      <t>ヨウ</t>
    </rPh>
    <rPh sb="1" eb="3">
      <t>ジュウテン</t>
    </rPh>
    <rPh sb="5" eb="7">
      <t>テンケン</t>
    </rPh>
    <phoneticPr fontId="20"/>
  </si>
  <si>
    <t>令和</t>
    <rPh sb="0" eb="1">
      <t>レイ</t>
    </rPh>
    <rPh sb="1" eb="2">
      <t>ワ</t>
    </rPh>
    <phoneticPr fontId="20"/>
  </si>
  <si>
    <t>ENNNUN-2513</t>
    <phoneticPr fontId="20"/>
  </si>
  <si>
    <t>DBGMH-1B</t>
    <phoneticPr fontId="20"/>
  </si>
  <si>
    <t>AAA31384AAF</t>
    <phoneticPr fontId="20"/>
  </si>
  <si>
    <t>DBGMH-2B</t>
    <phoneticPr fontId="20"/>
  </si>
  <si>
    <t>AAA31384AAF</t>
    <phoneticPr fontId="20"/>
  </si>
  <si>
    <t>ENNNUN-2514</t>
    <phoneticPr fontId="20"/>
  </si>
  <si>
    <t>REL1,REL2: 1000万回（到達）/10年（経過）</t>
  </si>
  <si>
    <t>UCM: 1000万回（到達）/10年（経過）</t>
  </si>
  <si>
    <t>電基</t>
    <rPh sb="0" eb="1">
      <t>デン</t>
    </rPh>
    <rPh sb="1" eb="2">
      <t>モト</t>
    </rPh>
    <phoneticPr fontId="20"/>
  </si>
  <si>
    <t>B基</t>
    <rPh sb="1" eb="2">
      <t>キ</t>
    </rPh>
    <phoneticPr fontId="20"/>
  </si>
  <si>
    <t>電動機電源遮断</t>
    <rPh sb="0" eb="3">
      <t>デンドウキ</t>
    </rPh>
    <rPh sb="3" eb="5">
      <t>デンゲン</t>
    </rPh>
    <rPh sb="5" eb="7">
      <t>シャダン</t>
    </rPh>
    <phoneticPr fontId="20"/>
  </si>
  <si>
    <t>ﾌﾟﾛｸﾞﾗﾑﾊﾞｰｼﾞｮﾝ</t>
    <phoneticPr fontId="20"/>
  </si>
  <si>
    <t>ｴﾚﾍﾞｰﾀｰがﾄﾞｱｿﾞｰﾝ外にいる時に乗場戸の錠を外す｡</t>
    <rPh sb="15" eb="16">
      <t>ソト</t>
    </rPh>
    <rPh sb="19" eb="20">
      <t>トキ</t>
    </rPh>
    <rPh sb="21" eb="23">
      <t>ノリバ</t>
    </rPh>
    <rPh sb="23" eb="24">
      <t>ト</t>
    </rPh>
    <rPh sb="25" eb="26">
      <t>ジョウ</t>
    </rPh>
    <rPh sb="27" eb="28">
      <t>ハズ</t>
    </rPh>
    <phoneticPr fontId="20"/>
  </si>
  <si>
    <t>保守ﾂｰﾙ又は目視にてﾌﾟﾛｸﾞﾗﾑﾊﾞｰｼﾞｮﾝを確認する。</t>
    <rPh sb="0" eb="2">
      <t>ホシュ</t>
    </rPh>
    <rPh sb="5" eb="6">
      <t>マタ</t>
    </rPh>
    <rPh sb="7" eb="9">
      <t>モクシ</t>
    </rPh>
    <rPh sb="26" eb="28">
      <t>カクニン</t>
    </rPh>
    <phoneticPr fontId="20"/>
  </si>
  <si>
    <t>ﾌﾞﾚｰｷ動作感知装置の故障を模擬した場合の動作を確認する。</t>
    <rPh sb="5" eb="7">
      <t>ドウサ</t>
    </rPh>
    <rPh sb="7" eb="9">
      <t>カンチ</t>
    </rPh>
    <rPh sb="9" eb="11">
      <t>ソウチ</t>
    </rPh>
    <rPh sb="12" eb="14">
      <t>コショウ</t>
    </rPh>
    <rPh sb="15" eb="17">
      <t>モギ</t>
    </rPh>
    <rPh sb="19" eb="21">
      <t>バアイ</t>
    </rPh>
    <rPh sb="22" eb="24">
      <t>ドウサ</t>
    </rPh>
    <rPh sb="25" eb="27">
      <t>カクニン</t>
    </rPh>
    <phoneticPr fontId="20"/>
  </si>
  <si>
    <t>直接ﾊﾟｯﾄﾞの厚みを測定もしくは専用ｹﾞｰｼﾞにて測定する。</t>
    <rPh sb="0" eb="2">
      <t>チョクセツ</t>
    </rPh>
    <rPh sb="8" eb="9">
      <t>アツ</t>
    </rPh>
    <rPh sb="11" eb="13">
      <t>ソクテイ</t>
    </rPh>
    <rPh sb="17" eb="19">
      <t>センヨウ</t>
    </rPh>
    <rPh sb="26" eb="28">
      <t>ソクテイ</t>
    </rPh>
    <phoneticPr fontId="20"/>
  </si>
  <si>
    <t>ﾊﾟｯﾄﾞの厚さの状況</t>
    <rPh sb="6" eb="7">
      <t>アツ</t>
    </rPh>
    <rPh sb="9" eb="11">
      <t>ジョウキョウ</t>
    </rPh>
    <phoneticPr fontId="20"/>
  </si>
  <si>
    <t>ﾊﾟｯﾄﾞの状況</t>
    <rPh sb="6" eb="8">
      <t>ジョウキョウ</t>
    </rPh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</si>
  <si>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</si>
  <si>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ﾌﾞﾚｰｷ数</t>
    <rPh sb="5" eb="6">
      <t>スウ</t>
    </rPh>
    <phoneticPr fontId="20"/>
  </si>
  <si>
    <t>ﾌﾞﾚｰｷが制動しないこと又はかごが規定範囲から外れていること。</t>
    <rPh sb="6" eb="8">
      <t>セイドウ</t>
    </rPh>
    <rPh sb="13" eb="14">
      <t>マタ</t>
    </rPh>
    <rPh sb="18" eb="20">
      <t>キテイ</t>
    </rPh>
    <rPh sb="20" eb="22">
      <t>ハンイ</t>
    </rPh>
    <rPh sb="24" eb="25">
      <t>ハズ</t>
    </rPh>
    <phoneticPr fontId="20"/>
  </si>
  <si>
    <t>ﾌﾞﾚｰｷが制動しないこと又はかごが規定範囲から外れていること。</t>
    <phoneticPr fontId="20"/>
  </si>
  <si>
    <t>専用ｹﾞｰｼﾞでの確認</t>
    <rPh sb="0" eb="2">
      <t>センヨウ</t>
    </rPh>
    <rPh sb="9" eb="11">
      <t>カクニン</t>
    </rPh>
    <phoneticPr fontId="20"/>
  </si>
  <si>
    <t>専用ｹﾞｰｼﾞでの測定</t>
    <rPh sb="0" eb="2">
      <t>センヨウ</t>
    </rPh>
    <rPh sb="9" eb="11">
      <t>ソクテイ</t>
    </rPh>
    <phoneticPr fontId="20"/>
  </si>
  <si>
    <t>ｹﾞｰｼﾞの3.5mm部分が入らないこと（要重点点検）</t>
    <rPh sb="11" eb="13">
      <t>ブブン</t>
    </rPh>
    <rPh sb="14" eb="15">
      <t>ハイ</t>
    </rPh>
    <rPh sb="21" eb="22">
      <t>ヨウ</t>
    </rPh>
    <rPh sb="22" eb="24">
      <t>ジュウテン</t>
    </rPh>
    <rPh sb="24" eb="26">
      <t>テンケン</t>
    </rPh>
    <phoneticPr fontId="20"/>
  </si>
  <si>
    <t>ｹﾞｰｼﾞの3.0mm部分が入らないこと（要是正）</t>
    <rPh sb="11" eb="13">
      <t>ブブン</t>
    </rPh>
    <rPh sb="14" eb="15">
      <t>ハイ</t>
    </rPh>
    <rPh sb="21" eb="22">
      <t>ヨウ</t>
    </rPh>
    <rPh sb="22" eb="24">
      <t>ゼセイ</t>
    </rPh>
    <phoneticPr fontId="20"/>
  </si>
  <si>
    <t>安全制御ﾌﾟﾛｸﾞﾗﾑﾊﾞｰｼﾞｮﾝ</t>
    <rPh sb="0" eb="2">
      <t>アンゼン</t>
    </rPh>
    <rPh sb="2" eb="4">
      <t>セイギョ</t>
    </rPh>
    <phoneticPr fontId="20"/>
  </si>
  <si>
    <t>安全制御ﾌﾟﾛｸﾞﾗﾑ作動の状況</t>
    <rPh sb="0" eb="2">
      <t>アンゼン</t>
    </rPh>
    <rPh sb="2" eb="4">
      <t>セイギョ</t>
    </rPh>
    <rPh sb="11" eb="13">
      <t>サドウ</t>
    </rPh>
    <rPh sb="14" eb="16">
      <t>ジョウキョウ</t>
    </rPh>
    <phoneticPr fontId="20"/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</si>
  <si>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</si>
  <si>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ｼｰﾙ部から油が流出していること。　　　　　　</t>
    <rPh sb="3" eb="4">
      <t>ブ</t>
    </rPh>
    <rPh sb="6" eb="7">
      <t>アブラ</t>
    </rPh>
    <rPh sb="8" eb="10">
      <t>リュウシュツ</t>
    </rPh>
    <phoneticPr fontId="20"/>
  </si>
  <si>
    <t>ﾊﾟｯﾄﾞに欠損､割れがあること。又は剥離していること｡</t>
    <rPh sb="6" eb="8">
      <t>ケッソン</t>
    </rPh>
    <rPh sb="9" eb="10">
      <t>ワ</t>
    </rPh>
    <rPh sb="17" eb="18">
      <t>マタ</t>
    </rPh>
    <rPh sb="19" eb="21">
      <t>ハクリ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</si>
  <si>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</si>
  <si>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ﾊﾟｯﾄﾞの厚みを測定</t>
    <rPh sb="6" eb="7">
      <t>アツ</t>
    </rPh>
    <rPh sb="9" eb="11">
      <t>ソクテイ</t>
    </rPh>
    <phoneticPr fontId="20"/>
  </si>
  <si>
    <t>電動機動力電源及びﾌﾞﾚｰｷの励磁ｺｲﾙ電源を遮断するﾘﾚｰ(REL1,REL2,UCM)が消磁しないこと｡ｴﾚﾍﾞｰﾀｰが停止しないこと｡</t>
  </si>
  <si>
    <t>電動機動力電源及びﾌﾞﾚｰｷの励磁ｺｲﾙ電源を遮断するﾘﾚｰ(REL1,REL2,UCM)が消磁しないこと｡ｴﾚﾍﾞｰﾀｰが停止しないこと｡</t>
    <phoneticPr fontId="20"/>
  </si>
  <si>
    <t>全ﾌﾞﾚｰｷによる、かご停止距離を測定する。</t>
    <rPh sb="0" eb="1">
      <t>ゼン</t>
    </rPh>
    <rPh sb="12" eb="14">
      <t>テイシ</t>
    </rPh>
    <rPh sb="14" eb="16">
      <t>キョリ</t>
    </rPh>
    <rPh sb="17" eb="19">
      <t>ソクテイ</t>
    </rPh>
    <phoneticPr fontId="20"/>
  </si>
  <si>
    <t>（n-1）ﾌﾞﾚｰｷによる、かご停止距離を測定する。</t>
    <rPh sb="16" eb="18">
      <t>テイシ</t>
    </rPh>
    <rPh sb="18" eb="20">
      <t>キョリ</t>
    </rPh>
    <rPh sb="21" eb="23">
      <t>ソクテイ</t>
    </rPh>
    <phoneticPr fontId="20"/>
  </si>
  <si>
    <t>ﾌﾞﾚｰｷ電源遮断</t>
    <rPh sb="5" eb="7">
      <t>デンゲン</t>
    </rPh>
    <rPh sb="7" eb="9">
      <t>シャダン</t>
    </rPh>
    <phoneticPr fontId="20"/>
  </si>
  <si>
    <t>制止しないこと。                               　　     (n-1)ﾌﾞﾚｰｷ制動時にUCMにならないこと。</t>
    <rPh sb="0" eb="2">
      <t>セイシ</t>
    </rPh>
    <phoneticPr fontId="20"/>
  </si>
  <si>
    <t>ﾌﾞﾚｰｷ停止距離基準値</t>
    <rPh sb="5" eb="7">
      <t>テイシ</t>
    </rPh>
    <rPh sb="7" eb="9">
      <t>キョリ</t>
    </rPh>
    <rPh sb="9" eb="12">
      <t>キジュンチ</t>
    </rPh>
    <phoneticPr fontId="20"/>
  </si>
  <si>
    <t>ﾌﾞﾚｰｷ</t>
    <phoneticPr fontId="20"/>
  </si>
  <si>
    <t>発行 :令和　3年　1月　6日Ver.4</t>
    <rPh sb="4" eb="5">
      <t>レイ</t>
    </rPh>
    <rPh sb="5" eb="6">
      <t>ワ</t>
    </rPh>
    <phoneticPr fontId="20"/>
  </si>
  <si>
    <t>制動面の状況</t>
  </si>
  <si>
    <t>油排出場所の油の流出状況</t>
  </si>
  <si>
    <t>ﾊﾟｯﾄﾞの状況</t>
  </si>
  <si>
    <t>ﾌﾞﾚｰｷﾊﾟｯﾄﾞの動作感知装置</t>
  </si>
  <si>
    <t>通番</t>
    <rPh sb="0" eb="2">
      <t>ツウバン</t>
    </rPh>
    <phoneticPr fontId="29"/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</si>
  <si>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</si>
  <si>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</si>
  <si>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</si>
  <si>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</si>
  <si>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</si>
  <si>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検査事項4</t>
  </si>
  <si>
    <t>なし</t>
    <phoneticPr fontId="20"/>
  </si>
  <si>
    <t>(3)</t>
  </si>
  <si>
    <t>(4)</t>
  </si>
  <si>
    <t>部品</t>
  </si>
  <si>
    <t>規定部品の交換基準</t>
  </si>
  <si>
    <t>(5)</t>
  </si>
  <si>
    <t>巻上機</t>
  </si>
  <si>
    <t>(6)</t>
  </si>
  <si>
    <t>ﾊﾟｯﾄﾞの厚さの状況</t>
  </si>
  <si>
    <t>制動力の状況</t>
  </si>
  <si>
    <t>検査項目プルダウン(1)</t>
    <phoneticPr fontId="20"/>
  </si>
  <si>
    <t>検査項目プルダウン(2)</t>
    <phoneticPr fontId="20"/>
  </si>
  <si>
    <t>検査項目プルダウン(3)</t>
    <phoneticPr fontId="20"/>
  </si>
  <si>
    <t>DBGMH-1</t>
    <phoneticPr fontId="20"/>
  </si>
  <si>
    <t>±150mm(±10mm）</t>
    <phoneticPr fontId="20"/>
  </si>
  <si>
    <t>DBGMH-2</t>
    <phoneticPr fontId="20"/>
  </si>
  <si>
    <t>戸開走行保護回路</t>
  </si>
  <si>
    <t>走行中戸開時の動作確認</t>
  </si>
  <si>
    <t>つま先保護板</t>
  </si>
  <si>
    <t>取付けの状況</t>
  </si>
  <si>
    <t>長さ</t>
  </si>
  <si>
    <t>なし</t>
  </si>
  <si>
    <t>特定距離感知装置</t>
  </si>
  <si>
    <t>動作確認</t>
  </si>
  <si>
    <t>ﾌﾞﾚｰｷ</t>
  </si>
  <si>
    <t>検査項目プルダウン(4)</t>
    <phoneticPr fontId="20"/>
  </si>
  <si>
    <t>検査項目プルダウン(5)</t>
    <phoneticPr fontId="20"/>
  </si>
  <si>
    <t>安全制御ﾌﾟﾛｸﾞﾗﾑ作動の状況</t>
    <phoneticPr fontId="20"/>
  </si>
  <si>
    <t>ENNNUN-1964</t>
    <phoneticPr fontId="20"/>
  </si>
  <si>
    <t>ENNNUN-1965</t>
    <phoneticPr fontId="20"/>
  </si>
  <si>
    <t>UCM: 500万回（到達）/10年（経過）</t>
    <phoneticPr fontId="20"/>
  </si>
  <si>
    <t>安全制御ﾌﾟﾛｸﾞﾗﾑﾊﾞｰｼﾞｮﾝ</t>
    <phoneticPr fontId="20"/>
  </si>
  <si>
    <t>規定部品の型式</t>
    <phoneticPr fontId="20"/>
  </si>
  <si>
    <t>mm/s</t>
    <phoneticPr fontId="20"/>
  </si>
  <si>
    <t>GPT</t>
    <phoneticPr fontId="20"/>
  </si>
  <si>
    <t>PVT</t>
    <phoneticPr fontId="20"/>
  </si>
  <si>
    <t>BOMCO3</t>
    <phoneticPr fontId="20"/>
  </si>
  <si>
    <t>3.0</t>
    <phoneticPr fontId="20"/>
  </si>
  <si>
    <t>GeN2 P</t>
    <phoneticPr fontId="20"/>
  </si>
  <si>
    <t>GeN2 B</t>
    <phoneticPr fontId="20"/>
  </si>
  <si>
    <t>45m/m</t>
    <phoneticPr fontId="20"/>
  </si>
  <si>
    <t>60m/m</t>
    <phoneticPr fontId="20"/>
  </si>
  <si>
    <t>90m/m</t>
    <phoneticPr fontId="20"/>
  </si>
  <si>
    <t>105m/m</t>
    <phoneticPr fontId="20"/>
  </si>
  <si>
    <t>上記(1)～(6))の検査結果で｢要是正｣又は｢要重点点検｣および別記第一号1－(14)･3－(3)･4－(11)の検査結果で｢要是正｣又は｢要重点点検｣の判定がある場合は､別記第一号2－(9)｢｣の検査結果を｢要是正｣又は｢要重点点検｣と判定する｡</t>
    <rPh sb="0" eb="2">
      <t>ジョウキ</t>
    </rPh>
    <rPh sb="11" eb="13">
      <t>ケンサ</t>
    </rPh>
    <rPh sb="13" eb="15">
      <t>ケッカ</t>
    </rPh>
    <rPh sb="33" eb="35">
      <t>ベッキ</t>
    </rPh>
    <rPh sb="35" eb="36">
      <t>ダイ</t>
    </rPh>
    <rPh sb="36" eb="38">
      <t>イチゴウ</t>
    </rPh>
    <rPh sb="58" eb="60">
      <t>ケンサ</t>
    </rPh>
    <rPh sb="60" eb="62">
      <t>ケッカ</t>
    </rPh>
    <rPh sb="64" eb="65">
      <t>ヨウ</t>
    </rPh>
    <rPh sb="65" eb="67">
      <t>ゼセイ</t>
    </rPh>
    <rPh sb="68" eb="69">
      <t>マタ</t>
    </rPh>
    <rPh sb="71" eb="72">
      <t>ヨウ</t>
    </rPh>
    <rPh sb="72" eb="74">
      <t>ジュウテン</t>
    </rPh>
    <rPh sb="74" eb="76">
      <t>テンケン</t>
    </rPh>
    <rPh sb="78" eb="80">
      <t>ハンテイ</t>
    </rPh>
    <rPh sb="83" eb="85">
      <t>バアイ</t>
    </rPh>
    <rPh sb="87" eb="89">
      <t>ベッキ</t>
    </rPh>
    <rPh sb="89" eb="90">
      <t>ダイ</t>
    </rPh>
    <rPh sb="90" eb="92">
      <t>イチゴウ</t>
    </rPh>
    <rPh sb="100" eb="102">
      <t>ケンサ</t>
    </rPh>
    <rPh sb="102" eb="104">
      <t>ケッカ</t>
    </rPh>
    <rPh sb="106" eb="107">
      <t>ヨウ</t>
    </rPh>
    <rPh sb="107" eb="109">
      <t>ゼセイ</t>
    </rPh>
    <rPh sb="110" eb="111">
      <t>マタ</t>
    </rPh>
    <rPh sb="113" eb="114">
      <t>ヨウ</t>
    </rPh>
    <rPh sb="114" eb="116">
      <t>ジュウテン</t>
    </rPh>
    <rPh sb="116" eb="118">
      <t>テンケン</t>
    </rPh>
    <rPh sb="120" eb="122">
      <t>ハンテイ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</si>
  <si>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8">
      <t>ホゴソウチ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</si>
  <si>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戸開走行保護装置</t>
    <rPh sb="0" eb="8">
      <t>トカイソウコウホゴソウチ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</si>
</sst>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\(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  <scheme val="minor"/>
    </font>
    <font>
      <u/>
      <sz val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0" borderId="0"/>
    <xf numFmtId="0" fontId="1" fillId="0" borderId="0">
      <alignment vertical="center"/>
    </xf>
    <xf numFmtId="0" fontId="28" fillId="0" borderId="0"/>
  </cellStyleXfs>
  <cellXfs count="5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0" fillId="0" borderId="0" xfId="0" applyFill="1">
      <alignment vertical="center"/>
    </xf>
    <xf numFmtId="0" fontId="21" fillId="0" borderId="0" xfId="0" applyFont="1" applyFill="1">
      <alignment vertical="center"/>
    </xf>
    <xf numFmtId="3" fontId="1" fillId="0" borderId="0" xfId="0" applyNumberFormat="1" applyFont="1" applyFill="1">
      <alignment vertical="center"/>
    </xf>
    <xf numFmtId="0" fontId="20" fillId="0" borderId="21" xfId="0" applyFont="1" applyFill="1" applyBorder="1">
      <alignment vertical="center"/>
    </xf>
    <xf numFmtId="0" fontId="20" fillId="0" borderId="22" xfId="0" applyFont="1" applyFill="1" applyBorder="1">
      <alignment vertical="center"/>
    </xf>
    <xf numFmtId="49" fontId="20" fillId="0" borderId="21" xfId="0" applyNumberFormat="1" applyFont="1" applyFill="1" applyBorder="1">
      <alignment vertical="center"/>
    </xf>
    <xf numFmtId="0" fontId="20" fillId="0" borderId="24" xfId="0" applyFont="1" applyFill="1" applyBorder="1">
      <alignment vertical="center"/>
    </xf>
    <xf numFmtId="0" fontId="1" fillId="0" borderId="0" xfId="0" applyFont="1" applyFill="1" applyAlignment="1">
      <alignment horizontal="left" vertical="center"/>
    </xf>
    <xf numFmtId="49" fontId="20" fillId="0" borderId="0" xfId="0" applyNumberFormat="1" applyFont="1" applyFill="1">
      <alignment vertical="center"/>
    </xf>
    <xf numFmtId="49" fontId="0" fillId="0" borderId="0" xfId="0" applyNumberFormat="1" applyFill="1">
      <alignment vertical="center"/>
    </xf>
    <xf numFmtId="49" fontId="20" fillId="0" borderId="22" xfId="0" applyNumberFormat="1" applyFont="1" applyFill="1" applyBorder="1">
      <alignment vertical="center"/>
    </xf>
    <xf numFmtId="0" fontId="30" fillId="0" borderId="21" xfId="0" applyFont="1" applyFill="1" applyBorder="1">
      <alignment vertical="center"/>
    </xf>
    <xf numFmtId="0" fontId="31" fillId="0" borderId="21" xfId="0" applyFont="1" applyFill="1" applyBorder="1">
      <alignment vertical="center"/>
    </xf>
    <xf numFmtId="0" fontId="30" fillId="0" borderId="44" xfId="0" applyFont="1" applyFill="1" applyBorder="1">
      <alignment vertical="center"/>
    </xf>
    <xf numFmtId="0" fontId="30" fillId="0" borderId="24" xfId="0" applyFont="1" applyFill="1" applyBorder="1">
      <alignment vertical="center"/>
    </xf>
    <xf numFmtId="0" fontId="32" fillId="0" borderId="44" xfId="0" applyFont="1" applyFill="1" applyBorder="1">
      <alignment vertical="center"/>
    </xf>
    <xf numFmtId="0" fontId="32" fillId="0" borderId="24" xfId="0" applyFont="1" applyFill="1" applyBorder="1">
      <alignment vertical="center"/>
    </xf>
    <xf numFmtId="0" fontId="20" fillId="0" borderId="0" xfId="43" applyFont="1" applyFill="1">
      <alignment vertical="center"/>
    </xf>
    <xf numFmtId="0" fontId="30" fillId="0" borderId="0" xfId="0" applyFont="1" applyFill="1">
      <alignment vertical="center"/>
    </xf>
    <xf numFmtId="176" fontId="20" fillId="0" borderId="0" xfId="0" applyNumberFormat="1" applyFont="1" applyFill="1">
      <alignment vertical="center"/>
    </xf>
    <xf numFmtId="3" fontId="20" fillId="0" borderId="0" xfId="0" applyNumberFormat="1" applyFont="1" applyFill="1">
      <alignment vertical="center"/>
    </xf>
    <xf numFmtId="0" fontId="0" fillId="0" borderId="0" xfId="0" applyFill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right" vertical="center"/>
      <protection hidden="1"/>
    </xf>
    <xf numFmtId="0" fontId="1" fillId="0" borderId="0" xfId="0" applyFont="1" applyFill="1" applyProtection="1">
      <alignment vertical="center"/>
      <protection locked="0" hidden="1"/>
    </xf>
    <xf numFmtId="0" fontId="21" fillId="0" borderId="0" xfId="0" applyFont="1" applyFill="1" applyProtection="1">
      <alignment vertical="center"/>
      <protection locked="0" hidden="1"/>
    </xf>
    <xf numFmtId="0" fontId="7" fillId="0" borderId="0" xfId="0" applyFont="1" applyFill="1" applyProtection="1">
      <alignment vertical="center"/>
      <protection locked="0" hidden="1"/>
    </xf>
    <xf numFmtId="0" fontId="1" fillId="0" borderId="0" xfId="0" applyFont="1" applyFill="1" applyBorder="1" applyProtection="1">
      <alignment vertical="center"/>
      <protection locked="0" hidden="1"/>
    </xf>
    <xf numFmtId="0" fontId="21" fillId="0" borderId="12" xfId="0" applyFont="1" applyFill="1" applyBorder="1" applyAlignment="1" applyProtection="1">
      <alignment vertical="center" wrapText="1"/>
      <protection locked="0" hidden="1"/>
    </xf>
    <xf numFmtId="0" fontId="21" fillId="0" borderId="0" xfId="0" applyFont="1" applyFill="1" applyAlignment="1" applyProtection="1">
      <alignment vertical="center" wrapText="1"/>
      <protection locked="0" hidden="1"/>
    </xf>
    <xf numFmtId="0" fontId="21" fillId="0" borderId="0" xfId="0" applyFont="1" applyFill="1" applyBorder="1" applyProtection="1">
      <alignment vertical="center"/>
      <protection locked="0" hidden="1"/>
    </xf>
    <xf numFmtId="0" fontId="21" fillId="0" borderId="0" xfId="0" applyFont="1" applyFill="1" applyBorder="1" applyAlignment="1" applyProtection="1">
      <alignment vertical="center" wrapText="1"/>
      <protection locked="0" hidden="1"/>
    </xf>
    <xf numFmtId="0" fontId="25" fillId="0" borderId="0" xfId="0" applyFont="1" applyFill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protection hidden="1"/>
    </xf>
    <xf numFmtId="0" fontId="21" fillId="0" borderId="0" xfId="0" applyFont="1" applyFill="1" applyAlignment="1" applyProtection="1">
      <protection hidden="1"/>
    </xf>
    <xf numFmtId="0" fontId="1" fillId="0" borderId="0" xfId="0" applyFont="1" applyFill="1" applyAlignment="1" applyProtection="1">
      <protection hidden="1"/>
    </xf>
    <xf numFmtId="0" fontId="21" fillId="0" borderId="0" xfId="0" applyFont="1" applyFill="1" applyAlignment="1" applyProtection="1">
      <alignment horizontal="right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Protection="1">
      <alignment vertical="center"/>
      <protection hidden="1"/>
    </xf>
    <xf numFmtId="0" fontId="21" fillId="0" borderId="0" xfId="0" applyFont="1" applyFill="1" applyProtection="1">
      <alignment vertical="center"/>
      <protection hidden="1"/>
    </xf>
    <xf numFmtId="0" fontId="21" fillId="0" borderId="3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1" fillId="0" borderId="16" xfId="0" applyFont="1" applyFill="1" applyBorder="1" applyProtection="1">
      <alignment vertical="center"/>
      <protection hidden="1"/>
    </xf>
    <xf numFmtId="0" fontId="21" fillId="0" borderId="16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Protection="1">
      <alignment vertical="center"/>
      <protection hidden="1"/>
    </xf>
    <xf numFmtId="0" fontId="23" fillId="0" borderId="0" xfId="0" applyFont="1" applyFill="1" applyProtection="1">
      <alignment vertical="center"/>
      <protection hidden="1"/>
    </xf>
    <xf numFmtId="0" fontId="23" fillId="0" borderId="13" xfId="0" applyFont="1" applyFill="1" applyBorder="1" applyProtection="1">
      <alignment vertical="center"/>
      <protection hidden="1"/>
    </xf>
    <xf numFmtId="0" fontId="23" fillId="0" borderId="19" xfId="0" applyFont="1" applyFill="1" applyBorder="1" applyProtection="1">
      <alignment vertical="center"/>
      <protection hidden="1"/>
    </xf>
    <xf numFmtId="0" fontId="23" fillId="0" borderId="20" xfId="0" applyFont="1" applyFill="1" applyBorder="1" applyProtection="1">
      <alignment vertical="center"/>
      <protection hidden="1"/>
    </xf>
    <xf numFmtId="0" fontId="21" fillId="0" borderId="14" xfId="0" applyFont="1" applyFill="1" applyBorder="1" applyProtection="1">
      <alignment vertical="center"/>
      <protection hidden="1"/>
    </xf>
    <xf numFmtId="0" fontId="21" fillId="0" borderId="10" xfId="0" applyFont="1" applyFill="1" applyBorder="1" applyProtection="1">
      <alignment vertical="center"/>
      <protection hidden="1"/>
    </xf>
    <xf numFmtId="0" fontId="21" fillId="0" borderId="11" xfId="0" applyFont="1" applyFill="1" applyBorder="1" applyProtection="1">
      <alignment vertical="center"/>
      <protection hidden="1"/>
    </xf>
    <xf numFmtId="0" fontId="21" fillId="0" borderId="12" xfId="0" applyFont="1" applyFill="1" applyBorder="1" applyProtection="1">
      <alignment vertical="center"/>
      <protection hidden="1"/>
    </xf>
    <xf numFmtId="0" fontId="21" fillId="0" borderId="13" xfId="0" applyFont="1" applyFill="1" applyBorder="1" applyProtection="1">
      <alignment vertical="center"/>
      <protection hidden="1"/>
    </xf>
    <xf numFmtId="0" fontId="1" fillId="0" borderId="12" xfId="0" applyFont="1" applyFill="1" applyBorder="1" applyProtection="1">
      <alignment vertical="center"/>
      <protection hidden="1"/>
    </xf>
    <xf numFmtId="0" fontId="23" fillId="0" borderId="13" xfId="0" applyFont="1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21" fillId="0" borderId="12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Alignment="1" applyProtection="1">
      <alignment vertical="center" wrapText="1"/>
      <protection hidden="1"/>
    </xf>
    <xf numFmtId="0" fontId="21" fillId="0" borderId="13" xfId="0" applyFont="1" applyFill="1" applyBorder="1" applyAlignment="1" applyProtection="1">
      <alignment vertical="center" wrapText="1"/>
      <protection hidden="1"/>
    </xf>
    <xf numFmtId="0" fontId="21" fillId="0" borderId="15" xfId="0" applyFont="1" applyFill="1" applyBorder="1" applyAlignment="1" applyProtection="1">
      <alignment vertical="center" wrapText="1"/>
      <protection hidden="1"/>
    </xf>
    <xf numFmtId="0" fontId="21" fillId="0" borderId="16" xfId="0" applyFont="1" applyFill="1" applyBorder="1" applyAlignment="1" applyProtection="1">
      <alignment vertical="center" wrapText="1"/>
      <protection hidden="1"/>
    </xf>
    <xf numFmtId="0" fontId="21" fillId="0" borderId="17" xfId="0" applyFont="1" applyFill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" fillId="0" borderId="13" xfId="0" applyFont="1" applyFill="1" applyBorder="1" applyProtection="1">
      <alignment vertical="center"/>
      <protection hidden="1"/>
    </xf>
    <xf numFmtId="0" fontId="21" fillId="0" borderId="18" xfId="0" applyFont="1" applyFill="1" applyBorder="1" applyProtection="1">
      <alignment vertical="center"/>
      <protection hidden="1"/>
    </xf>
    <xf numFmtId="0" fontId="21" fillId="0" borderId="19" xfId="0" applyFont="1" applyFill="1" applyBorder="1" applyProtection="1">
      <alignment vertical="center"/>
      <protection hidden="1"/>
    </xf>
    <xf numFmtId="0" fontId="1" fillId="0" borderId="19" xfId="0" applyFont="1" applyFill="1" applyBorder="1" applyProtection="1">
      <alignment vertical="center"/>
      <protection hidden="1"/>
    </xf>
    <xf numFmtId="0" fontId="7" fillId="0" borderId="19" xfId="0" applyFont="1" applyFill="1" applyBorder="1" applyProtection="1">
      <alignment vertical="center"/>
      <protection hidden="1"/>
    </xf>
    <xf numFmtId="0" fontId="7" fillId="0" borderId="23" xfId="0" applyFont="1" applyFill="1" applyBorder="1" applyProtection="1">
      <alignment vertical="center"/>
      <protection hidden="1"/>
    </xf>
    <xf numFmtId="0" fontId="24" fillId="0" borderId="23" xfId="0" applyFont="1" applyFill="1" applyBorder="1" applyProtection="1">
      <alignment vertical="center"/>
      <protection hidden="1"/>
    </xf>
    <xf numFmtId="0" fontId="21" fillId="0" borderId="20" xfId="0" applyFont="1" applyFill="1" applyBorder="1" applyProtection="1">
      <alignment vertical="center"/>
      <protection hidden="1"/>
    </xf>
    <xf numFmtId="0" fontId="21" fillId="0" borderId="13" xfId="0" applyFont="1" applyFill="1" applyBorder="1" applyAlignment="1" applyProtection="1">
      <protection hidden="1"/>
    </xf>
    <xf numFmtId="0" fontId="1" fillId="0" borderId="11" xfId="0" applyFont="1" applyFill="1" applyBorder="1" applyProtection="1">
      <alignment vertical="center"/>
      <protection hidden="1"/>
    </xf>
    <xf numFmtId="0" fontId="1" fillId="0" borderId="10" xfId="0" applyFont="1" applyFill="1" applyBorder="1" applyProtection="1">
      <alignment vertical="center"/>
      <protection hidden="1"/>
    </xf>
    <xf numFmtId="0" fontId="1" fillId="0" borderId="0" xfId="0" applyFont="1" applyFill="1" applyAlignment="1" applyProtection="1">
      <alignment horizontal="right"/>
      <protection hidden="1"/>
    </xf>
    <xf numFmtId="0" fontId="1" fillId="0" borderId="15" xfId="0" applyFont="1" applyFill="1" applyBorder="1" applyProtection="1">
      <alignment vertical="center"/>
      <protection hidden="1"/>
    </xf>
    <xf numFmtId="0" fontId="1" fillId="0" borderId="17" xfId="0" applyFont="1" applyFill="1" applyBorder="1" applyProtection="1">
      <alignment vertical="center"/>
      <protection hidden="1"/>
    </xf>
    <xf numFmtId="0" fontId="1" fillId="0" borderId="14" xfId="0" applyFont="1" applyFill="1" applyBorder="1" applyProtection="1">
      <alignment vertical="center"/>
      <protection hidden="1"/>
    </xf>
    <xf numFmtId="0" fontId="1" fillId="0" borderId="0" xfId="0" applyFont="1" applyFill="1" applyBorder="1" applyProtection="1">
      <alignment vertical="center"/>
      <protection hidden="1"/>
    </xf>
    <xf numFmtId="0" fontId="21" fillId="0" borderId="15" xfId="0" applyFont="1" applyFill="1" applyBorder="1" applyProtection="1">
      <alignment vertical="center"/>
      <protection hidden="1"/>
    </xf>
    <xf numFmtId="0" fontId="21" fillId="0" borderId="16" xfId="0" applyFont="1" applyFill="1" applyBorder="1" applyProtection="1">
      <alignment vertical="center"/>
      <protection hidden="1"/>
    </xf>
    <xf numFmtId="0" fontId="21" fillId="0" borderId="17" xfId="0" applyFont="1" applyFill="1" applyBorder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top"/>
      <protection hidden="1"/>
    </xf>
    <xf numFmtId="0" fontId="21" fillId="0" borderId="0" xfId="0" applyFont="1" applyFill="1" applyAlignment="1" applyProtection="1">
      <alignment vertical="top"/>
      <protection hidden="1"/>
    </xf>
    <xf numFmtId="0" fontId="21" fillId="0" borderId="13" xfId="0" applyFont="1" applyFill="1" applyBorder="1" applyAlignment="1" applyProtection="1">
      <alignment vertical="top"/>
      <protection hidden="1"/>
    </xf>
    <xf numFmtId="0" fontId="21" fillId="0" borderId="18" xfId="0" applyFont="1" applyFill="1" applyBorder="1" applyAlignment="1" applyProtection="1">
      <alignment vertical="top"/>
      <protection hidden="1"/>
    </xf>
    <xf numFmtId="0" fontId="21" fillId="0" borderId="19" xfId="0" applyFont="1" applyFill="1" applyBorder="1" applyAlignment="1" applyProtection="1">
      <protection hidden="1"/>
    </xf>
    <xf numFmtId="0" fontId="21" fillId="0" borderId="23" xfId="0" applyFont="1" applyFill="1" applyBorder="1" applyAlignment="1" applyProtection="1">
      <protection hidden="1"/>
    </xf>
    <xf numFmtId="0" fontId="22" fillId="0" borderId="19" xfId="0" applyFont="1" applyFill="1" applyBorder="1" applyAlignment="1" applyProtection="1">
      <protection hidden="1"/>
    </xf>
    <xf numFmtId="0" fontId="21" fillId="0" borderId="19" xfId="0" applyFont="1" applyFill="1" applyBorder="1" applyAlignment="1" applyProtection="1">
      <alignment vertical="top"/>
      <protection hidden="1"/>
    </xf>
    <xf numFmtId="0" fontId="21" fillId="0" borderId="20" xfId="0" applyFont="1" applyFill="1" applyBorder="1" applyAlignment="1" applyProtection="1">
      <alignment vertical="top"/>
      <protection hidden="1"/>
    </xf>
    <xf numFmtId="0" fontId="7" fillId="0" borderId="11" xfId="0" applyFont="1" applyFill="1" applyBorder="1" applyAlignment="1" applyProtection="1">
      <alignment horizontal="center" vertical="center"/>
      <protection hidden="1"/>
    </xf>
    <xf numFmtId="0" fontId="7" fillId="0" borderId="13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23" fillId="0" borderId="10" xfId="0" applyFont="1" applyFill="1" applyBorder="1" applyAlignment="1" applyProtection="1">
      <alignment horizontal="center" vertical="center"/>
      <protection hidden="1"/>
    </xf>
    <xf numFmtId="0" fontId="23" fillId="0" borderId="10" xfId="0" applyFont="1" applyFill="1" applyBorder="1" applyProtection="1">
      <alignment vertical="center"/>
      <protection hidden="1"/>
    </xf>
    <xf numFmtId="0" fontId="21" fillId="0" borderId="11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center" vertical="center"/>
      <protection hidden="1"/>
    </xf>
    <xf numFmtId="0" fontId="23" fillId="0" borderId="1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right"/>
      <protection hidden="1"/>
    </xf>
    <xf numFmtId="176" fontId="21" fillId="0" borderId="0" xfId="0" applyNumberFormat="1" applyFont="1" applyFill="1" applyBorder="1" applyAlignment="1" applyProtection="1">
      <protection hidden="1"/>
    </xf>
    <xf numFmtId="0" fontId="22" fillId="0" borderId="0" xfId="0" applyFont="1" applyFill="1" applyBorder="1" applyAlignment="1" applyProtection="1">
      <protection hidden="1"/>
    </xf>
    <xf numFmtId="0" fontId="21" fillId="0" borderId="12" xfId="0" applyFont="1" applyFill="1" applyBorder="1" applyAlignment="1" applyProtection="1">
      <protection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21" fillId="0" borderId="19" xfId="0" applyFont="1" applyFill="1" applyBorder="1" applyAlignment="1" applyProtection="1">
      <alignment horizontal="right" vertical="center"/>
      <protection hidden="1"/>
    </xf>
    <xf numFmtId="0" fontId="21" fillId="0" borderId="19" xfId="0" applyFont="1" applyFill="1" applyBorder="1" applyAlignment="1" applyProtection="1">
      <alignment horizontal="center" vertical="center"/>
      <protection hidden="1"/>
    </xf>
    <xf numFmtId="0" fontId="22" fillId="0" borderId="19" xfId="0" applyFont="1" applyFill="1" applyBorder="1" applyAlignment="1" applyProtection="1">
      <alignment horizontal="center" vertical="center"/>
      <protection hidden="1"/>
    </xf>
    <xf numFmtId="0" fontId="21" fillId="0" borderId="20" xfId="0" applyFont="1" applyFill="1" applyBorder="1" applyAlignment="1" applyProtection="1">
      <alignment horizontal="center" vertical="center"/>
      <protection hidden="1"/>
    </xf>
    <xf numFmtId="0" fontId="23" fillId="0" borderId="10" xfId="0" applyFont="1" applyFill="1" applyBorder="1" applyAlignment="1" applyProtection="1">
      <alignment horizontal="right" vertical="center"/>
      <protection hidden="1"/>
    </xf>
    <xf numFmtId="0" fontId="33" fillId="0" borderId="10" xfId="0" applyFont="1" applyFill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protection hidden="1"/>
    </xf>
    <xf numFmtId="0" fontId="21" fillId="0" borderId="19" xfId="0" applyFont="1" applyFill="1" applyBorder="1" applyAlignment="1" applyProtection="1">
      <alignment horizontal="right"/>
      <protection hidden="1"/>
    </xf>
    <xf numFmtId="176" fontId="21" fillId="0" borderId="19" xfId="0" applyNumberFormat="1" applyFont="1" applyFill="1" applyBorder="1" applyAlignment="1" applyProtection="1">
      <protection hidden="1"/>
    </xf>
    <xf numFmtId="0" fontId="23" fillId="0" borderId="0" xfId="0" applyFont="1" applyFill="1" applyBorder="1" applyAlignment="1" applyProtection="1">
      <alignment horizontal="right" vertical="center"/>
      <protection hidden="1"/>
    </xf>
    <xf numFmtId="0" fontId="23" fillId="0" borderId="0" xfId="0" applyFont="1" applyFill="1" applyBorder="1" applyProtection="1">
      <alignment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horizontal="center" vertical="center"/>
      <protection hidden="1"/>
    </xf>
    <xf numFmtId="176" fontId="21" fillId="0" borderId="0" xfId="0" applyNumberFormat="1" applyFont="1" applyFill="1" applyAlignment="1" applyProtection="1">
      <protection hidden="1"/>
    </xf>
    <xf numFmtId="0" fontId="20" fillId="0" borderId="44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1" fillId="0" borderId="0" xfId="0" applyFont="1" applyFill="1" applyAlignment="1" applyProtection="1">
      <alignment horizontal="center" vertical="center"/>
      <protection locked="0" hidden="1"/>
    </xf>
    <xf numFmtId="0" fontId="21" fillId="0" borderId="16" xfId="0" applyFont="1" applyFill="1" applyBorder="1" applyAlignment="1" applyProtection="1">
      <alignment horizontal="center" vertical="center"/>
      <protection locked="0" hidden="1"/>
    </xf>
    <xf numFmtId="0" fontId="21" fillId="0" borderId="21" xfId="0" applyFont="1" applyFill="1" applyBorder="1" applyProtection="1">
      <alignment vertical="center"/>
      <protection locked="0" hidden="1"/>
    </xf>
    <xf numFmtId="0" fontId="0" fillId="0" borderId="25" xfId="0" applyFill="1" applyBorder="1" applyAlignment="1" applyProtection="1">
      <alignment horizontal="center" vertical="center"/>
      <protection hidden="1"/>
    </xf>
    <xf numFmtId="0" fontId="0" fillId="0" borderId="10" xfId="0" applyFill="1" applyBorder="1" applyAlignment="1" applyProtection="1">
      <alignment horizontal="center" vertical="center"/>
      <protection hidden="1"/>
    </xf>
    <xf numFmtId="0" fontId="0" fillId="0" borderId="26" xfId="0" applyFill="1" applyBorder="1" applyAlignment="1" applyProtection="1">
      <alignment horizontal="center" vertical="center"/>
      <protection hidden="1"/>
    </xf>
    <xf numFmtId="0" fontId="0" fillId="0" borderId="27" xfId="0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28" xfId="0" applyFill="1" applyBorder="1" applyAlignment="1" applyProtection="1">
      <alignment horizontal="center" vertical="center"/>
      <protection hidden="1"/>
    </xf>
    <xf numFmtId="0" fontId="0" fillId="0" borderId="29" xfId="0" applyFill="1" applyBorder="1" applyAlignment="1" applyProtection="1">
      <alignment horizontal="center" vertical="center"/>
      <protection hidden="1"/>
    </xf>
    <xf numFmtId="0" fontId="0" fillId="0" borderId="16" xfId="0" applyFill="1" applyBorder="1" applyAlignment="1" applyProtection="1">
      <alignment horizontal="center" vertical="center"/>
      <protection hidden="1"/>
    </xf>
    <xf numFmtId="0" fontId="0" fillId="0" borderId="30" xfId="0" applyFill="1" applyBorder="1" applyAlignment="1" applyProtection="1">
      <alignment horizontal="center" vertical="center"/>
      <protection hidden="1"/>
    </xf>
    <xf numFmtId="0" fontId="0" fillId="0" borderId="11" xfId="0" applyFill="1" applyBorder="1" applyAlignment="1" applyProtection="1">
      <alignment horizontal="center" vertical="center"/>
      <protection hidden="1"/>
    </xf>
    <xf numFmtId="0" fontId="0" fillId="0" borderId="13" xfId="0" applyFill="1" applyBorder="1" applyAlignment="1" applyProtection="1">
      <alignment horizontal="center" vertical="center"/>
      <protection hidden="1"/>
    </xf>
    <xf numFmtId="0" fontId="0" fillId="0" borderId="17" xfId="0" applyFill="1" applyBorder="1" applyAlignment="1" applyProtection="1">
      <alignment horizontal="center" vertical="center"/>
      <protection hidden="1"/>
    </xf>
    <xf numFmtId="0" fontId="21" fillId="0" borderId="31" xfId="0" applyFont="1" applyFill="1" applyBorder="1" applyAlignment="1" applyProtection="1">
      <alignment horizontal="left" vertical="center" wrapText="1"/>
      <protection locked="0" hidden="1"/>
    </xf>
    <xf numFmtId="0" fontId="21" fillId="0" borderId="32" xfId="0" applyFont="1" applyFill="1" applyBorder="1" applyAlignment="1" applyProtection="1">
      <alignment horizontal="left" vertical="center" wrapText="1"/>
      <protection locked="0" hidden="1"/>
    </xf>
    <xf numFmtId="0" fontId="21" fillId="0" borderId="33" xfId="0" applyFont="1" applyFill="1" applyBorder="1" applyAlignment="1" applyProtection="1">
      <alignment horizontal="left" vertical="center" wrapText="1"/>
      <protection locked="0" hidden="1"/>
    </xf>
    <xf numFmtId="0" fontId="21" fillId="0" borderId="12" xfId="0" applyFont="1" applyFill="1" applyBorder="1" applyAlignment="1" applyProtection="1">
      <alignment horizontal="left" vertical="center" wrapText="1"/>
      <protection locked="0" hidden="1"/>
    </xf>
    <xf numFmtId="0" fontId="21" fillId="0" borderId="0" xfId="0" applyFont="1" applyFill="1" applyAlignment="1" applyProtection="1">
      <alignment horizontal="left" vertical="center" wrapText="1"/>
      <protection locked="0" hidden="1"/>
    </xf>
    <xf numFmtId="0" fontId="21" fillId="0" borderId="13" xfId="0" applyFont="1" applyFill="1" applyBorder="1" applyAlignment="1" applyProtection="1">
      <alignment horizontal="left" vertical="center" wrapText="1"/>
      <protection locked="0" hidden="1"/>
    </xf>
    <xf numFmtId="0" fontId="21" fillId="0" borderId="15" xfId="0" applyFont="1" applyFill="1" applyBorder="1" applyAlignment="1" applyProtection="1">
      <alignment horizontal="left" vertical="center" wrapText="1"/>
      <protection locked="0" hidden="1"/>
    </xf>
    <xf numFmtId="0" fontId="21" fillId="0" borderId="16" xfId="0" applyFont="1" applyFill="1" applyBorder="1" applyAlignment="1" applyProtection="1">
      <alignment horizontal="left" vertical="center" wrapText="1"/>
      <protection locked="0" hidden="1"/>
    </xf>
    <xf numFmtId="0" fontId="21" fillId="0" borderId="17" xfId="0" applyFont="1" applyFill="1" applyBorder="1" applyAlignment="1" applyProtection="1">
      <alignment horizontal="left" vertical="center" wrapText="1"/>
      <protection locked="0" hidden="1"/>
    </xf>
    <xf numFmtId="0" fontId="21" fillId="0" borderId="1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center" vertical="center" shrinkToFit="1"/>
      <protection locked="0" hidden="1"/>
    </xf>
    <xf numFmtId="0" fontId="21" fillId="0" borderId="16" xfId="0" applyFont="1" applyFill="1" applyBorder="1" applyAlignment="1" applyProtection="1">
      <alignment horizontal="center" vertical="center" shrinkToFit="1"/>
      <protection locked="0" hidden="1"/>
    </xf>
    <xf numFmtId="0" fontId="0" fillId="0" borderId="33" xfId="0" applyFill="1" applyBorder="1" applyAlignment="1" applyProtection="1">
      <alignment horizontal="center" vertical="center"/>
      <protection locked="0" hidden="1"/>
    </xf>
    <xf numFmtId="0" fontId="0" fillId="0" borderId="44" xfId="0" applyFill="1" applyBorder="1" applyAlignment="1" applyProtection="1">
      <alignment horizontal="center" vertical="center"/>
      <protection locked="0" hidden="1"/>
    </xf>
    <xf numFmtId="0" fontId="0" fillId="0" borderId="20" xfId="0" applyFill="1" applyBorder="1" applyAlignment="1" applyProtection="1">
      <alignment horizontal="center" vertical="center"/>
      <protection locked="0" hidden="1"/>
    </xf>
    <xf numFmtId="0" fontId="0" fillId="0" borderId="52" xfId="0" applyFill="1" applyBorder="1" applyAlignment="1" applyProtection="1">
      <alignment horizontal="center" vertical="center"/>
      <protection locked="0" hidden="1"/>
    </xf>
    <xf numFmtId="0" fontId="0" fillId="0" borderId="14" xfId="0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0" fillId="0" borderId="15" xfId="0" applyFill="1" applyBorder="1" applyAlignment="1" applyProtection="1">
      <alignment horizontal="center" vertical="center"/>
      <protection hidden="1"/>
    </xf>
    <xf numFmtId="0" fontId="0" fillId="0" borderId="42" xfId="0" applyFill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hidden="1"/>
    </xf>
    <xf numFmtId="0" fontId="1" fillId="0" borderId="41" xfId="0" applyFont="1" applyFill="1" applyBorder="1" applyAlignment="1" applyProtection="1">
      <alignment horizontal="center" vertical="center"/>
      <protection hidden="1"/>
    </xf>
    <xf numFmtId="0" fontId="1" fillId="0" borderId="39" xfId="0" applyFont="1" applyFill="1" applyBorder="1" applyAlignment="1" applyProtection="1">
      <alignment horizontal="center" vertical="center"/>
      <protection hidden="1"/>
    </xf>
    <xf numFmtId="0" fontId="1" fillId="0" borderId="19" xfId="0" applyFont="1" applyFill="1" applyBorder="1" applyAlignment="1" applyProtection="1">
      <alignment horizontal="center" vertical="center"/>
      <protection hidden="1"/>
    </xf>
    <xf numFmtId="0" fontId="1" fillId="0" borderId="40" xfId="0" applyFont="1" applyFill="1" applyBorder="1" applyAlignment="1" applyProtection="1">
      <alignment horizontal="center" vertical="center"/>
      <protection hidden="1"/>
    </xf>
    <xf numFmtId="0" fontId="21" fillId="0" borderId="31" xfId="0" applyFont="1" applyFill="1" applyBorder="1" applyAlignment="1" applyProtection="1">
      <alignment horizontal="center" vertical="center" wrapText="1"/>
      <protection locked="0" hidden="1"/>
    </xf>
    <xf numFmtId="0" fontId="21" fillId="0" borderId="32" xfId="0" applyFont="1" applyFill="1" applyBorder="1" applyAlignment="1" applyProtection="1">
      <alignment horizontal="center" vertical="center" wrapText="1"/>
      <protection locked="0" hidden="1"/>
    </xf>
    <xf numFmtId="0" fontId="21" fillId="0" borderId="33" xfId="0" applyFont="1" applyFill="1" applyBorder="1" applyAlignment="1" applyProtection="1">
      <alignment horizontal="center" vertical="center" wrapText="1"/>
      <protection locked="0" hidden="1"/>
    </xf>
    <xf numFmtId="0" fontId="21" fillId="0" borderId="12" xfId="0" applyFont="1" applyFill="1" applyBorder="1" applyAlignment="1" applyProtection="1">
      <alignment horizontal="center" vertical="center" wrapText="1"/>
      <protection locked="0" hidden="1"/>
    </xf>
    <xf numFmtId="0" fontId="21" fillId="0" borderId="0" xfId="0" applyFont="1" applyFill="1" applyAlignment="1" applyProtection="1">
      <alignment horizontal="center" vertical="center" wrapText="1"/>
      <protection locked="0" hidden="1"/>
    </xf>
    <xf numFmtId="0" fontId="21" fillId="0" borderId="13" xfId="0" applyFont="1" applyFill="1" applyBorder="1" applyAlignment="1" applyProtection="1">
      <alignment horizontal="center" vertical="center" wrapText="1"/>
      <protection locked="0" hidden="1"/>
    </xf>
    <xf numFmtId="0" fontId="21" fillId="0" borderId="15" xfId="0" applyFont="1" applyFill="1" applyBorder="1" applyAlignment="1" applyProtection="1">
      <alignment horizontal="center" vertical="center" wrapText="1"/>
      <protection locked="0" hidden="1"/>
    </xf>
    <xf numFmtId="0" fontId="21" fillId="0" borderId="16" xfId="0" applyFont="1" applyFill="1" applyBorder="1" applyAlignment="1" applyProtection="1">
      <alignment horizontal="center" vertical="center" wrapText="1"/>
      <protection locked="0" hidden="1"/>
    </xf>
    <xf numFmtId="0" fontId="21" fillId="0" borderId="17" xfId="0" applyFont="1" applyFill="1" applyBorder="1" applyAlignment="1" applyProtection="1">
      <alignment horizontal="center" vertical="center" wrapText="1"/>
      <protection locked="0" hidden="1"/>
    </xf>
    <xf numFmtId="0" fontId="21" fillId="0" borderId="12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left" vertical="center"/>
      <protection hidden="1"/>
    </xf>
    <xf numFmtId="0" fontId="21" fillId="0" borderId="15" xfId="0" applyFont="1" applyFill="1" applyBorder="1" applyAlignment="1" applyProtection="1">
      <alignment horizontal="left" vertical="center"/>
      <protection hidden="1"/>
    </xf>
    <xf numFmtId="0" fontId="21" fillId="0" borderId="16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 wrapText="1"/>
      <protection hidden="1"/>
    </xf>
    <xf numFmtId="0" fontId="21" fillId="0" borderId="10" xfId="0" applyFont="1" applyFill="1" applyBorder="1" applyAlignment="1" applyProtection="1">
      <alignment horizontal="left" vertical="center" wrapText="1"/>
      <protection hidden="1"/>
    </xf>
    <xf numFmtId="0" fontId="21" fillId="0" borderId="11" xfId="0" applyFont="1" applyFill="1" applyBorder="1" applyAlignment="1" applyProtection="1">
      <alignment horizontal="left" vertical="center" wrapText="1"/>
      <protection hidden="1"/>
    </xf>
    <xf numFmtId="0" fontId="21" fillId="0" borderId="12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Alignment="1" applyProtection="1">
      <alignment horizontal="left" vertical="center" wrapText="1"/>
      <protection hidden="1"/>
    </xf>
    <xf numFmtId="0" fontId="21" fillId="0" borderId="13" xfId="0" applyFont="1" applyFill="1" applyBorder="1" applyAlignment="1" applyProtection="1">
      <alignment horizontal="left" vertical="center" wrapText="1"/>
      <protection hidden="1"/>
    </xf>
    <xf numFmtId="0" fontId="21" fillId="0" borderId="15" xfId="0" applyFont="1" applyFill="1" applyBorder="1" applyAlignment="1" applyProtection="1">
      <alignment horizontal="left" vertical="center" wrapText="1"/>
      <protection hidden="1"/>
    </xf>
    <xf numFmtId="0" fontId="21" fillId="0" borderId="16" xfId="0" applyFont="1" applyFill="1" applyBorder="1" applyAlignment="1" applyProtection="1">
      <alignment horizontal="left" vertical="center" wrapText="1"/>
      <protection hidden="1"/>
    </xf>
    <xf numFmtId="0" fontId="21" fillId="0" borderId="17" xfId="0" applyFont="1" applyFill="1" applyBorder="1" applyAlignment="1" applyProtection="1">
      <alignment horizontal="left" vertical="center" wrapText="1"/>
      <protection hidden="1"/>
    </xf>
    <xf numFmtId="0" fontId="21" fillId="0" borderId="21" xfId="0" applyFont="1" applyFill="1" applyBorder="1" applyAlignment="1" applyProtection="1">
      <alignment horizontal="left" vertical="center"/>
      <protection locked="0" hidden="1"/>
    </xf>
    <xf numFmtId="0" fontId="0" fillId="0" borderId="42" xfId="0" applyFill="1" applyBorder="1" applyAlignment="1" applyProtection="1">
      <alignment horizontal="center" vertical="center"/>
      <protection locked="0" hidden="1"/>
    </xf>
    <xf numFmtId="0" fontId="0" fillId="0" borderId="32" xfId="0" applyFill="1" applyBorder="1" applyAlignment="1" applyProtection="1">
      <alignment horizontal="center" vertical="center"/>
      <protection locked="0" hidden="1"/>
    </xf>
    <xf numFmtId="0" fontId="0" fillId="0" borderId="39" xfId="0" applyFill="1" applyBorder="1" applyAlignment="1" applyProtection="1">
      <alignment horizontal="center" vertical="center"/>
      <protection locked="0" hidden="1"/>
    </xf>
    <xf numFmtId="0" fontId="0" fillId="0" borderId="19" xfId="0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 applyProtection="1">
      <alignment horizontal="center" vertical="center"/>
      <protection hidden="1"/>
    </xf>
    <xf numFmtId="0" fontId="21" fillId="0" borderId="15" xfId="0" applyFont="1" applyFill="1" applyBorder="1" applyAlignment="1" applyProtection="1">
      <alignment horizontal="center" vertical="center"/>
      <protection hidden="1"/>
    </xf>
    <xf numFmtId="0" fontId="21" fillId="0" borderId="16" xfId="0" applyFont="1" applyFill="1" applyBorder="1" applyAlignment="1" applyProtection="1">
      <alignment horizontal="center" vertical="center"/>
      <protection hidden="1"/>
    </xf>
    <xf numFmtId="0" fontId="21" fillId="0" borderId="17" xfId="0" applyFont="1" applyFill="1" applyBorder="1" applyAlignment="1" applyProtection="1">
      <alignment horizontal="center" vertical="center"/>
      <protection hidden="1"/>
    </xf>
    <xf numFmtId="0" fontId="0" fillId="0" borderId="41" xfId="0" applyFill="1" applyBorder="1" applyAlignment="1" applyProtection="1">
      <alignment horizontal="center" vertical="center"/>
      <protection locked="0" hidden="1"/>
    </xf>
    <xf numFmtId="0" fontId="0" fillId="0" borderId="40" xfId="0" applyFill="1" applyBorder="1" applyAlignment="1" applyProtection="1">
      <alignment horizontal="center" vertical="center"/>
      <protection locked="0" hidden="1"/>
    </xf>
    <xf numFmtId="0" fontId="0" fillId="0" borderId="19" xfId="0" applyFill="1" applyBorder="1" applyAlignment="1" applyProtection="1">
      <alignment horizontal="center" vertical="center"/>
      <protection hidden="1"/>
    </xf>
    <xf numFmtId="0" fontId="0" fillId="0" borderId="40" xfId="0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locked="0" hidden="1"/>
    </xf>
    <xf numFmtId="0" fontId="0" fillId="0" borderId="13" xfId="0" applyFill="1" applyBorder="1" applyAlignment="1" applyProtection="1">
      <alignment horizontal="center" vertical="center"/>
      <protection locked="0" hidden="1"/>
    </xf>
    <xf numFmtId="0" fontId="0" fillId="0" borderId="16" xfId="0" applyFill="1" applyBorder="1" applyAlignment="1" applyProtection="1">
      <alignment horizontal="center" vertical="center"/>
      <protection locked="0" hidden="1"/>
    </xf>
    <xf numFmtId="0" fontId="0" fillId="0" borderId="17" xfId="0" applyFill="1" applyBorder="1" applyAlignment="1" applyProtection="1">
      <alignment horizontal="center" vertical="center"/>
      <protection locked="0" hidden="1"/>
    </xf>
    <xf numFmtId="0" fontId="0" fillId="0" borderId="28" xfId="0" applyFill="1" applyBorder="1" applyAlignment="1" applyProtection="1">
      <alignment horizontal="center" vertical="center"/>
      <protection locked="0" hidden="1"/>
    </xf>
    <xf numFmtId="0" fontId="0" fillId="0" borderId="30" xfId="0" applyFill="1" applyBorder="1" applyAlignment="1" applyProtection="1">
      <alignment horizontal="center" vertical="center"/>
      <protection locked="0" hidden="1"/>
    </xf>
    <xf numFmtId="0" fontId="22" fillId="0" borderId="0" xfId="0" applyFont="1" applyFill="1" applyBorder="1" applyAlignment="1" applyProtection="1">
      <alignment horizontal="center"/>
      <protection hidden="1"/>
    </xf>
    <xf numFmtId="176" fontId="21" fillId="0" borderId="0" xfId="0" applyNumberFormat="1" applyFont="1" applyFill="1" applyBorder="1" applyAlignment="1" applyProtection="1">
      <alignment horizontal="center"/>
      <protection locked="0" hidden="1"/>
    </xf>
    <xf numFmtId="176" fontId="21" fillId="0" borderId="16" xfId="0" applyNumberFormat="1" applyFont="1" applyFill="1" applyBorder="1" applyAlignment="1" applyProtection="1">
      <alignment horizontal="center"/>
      <protection locked="0" hidden="1"/>
    </xf>
    <xf numFmtId="0" fontId="0" fillId="0" borderId="66" xfId="0" applyFill="1" applyBorder="1" applyAlignment="1" applyProtection="1">
      <alignment horizontal="center" vertical="center"/>
      <protection locked="0" hidden="1"/>
    </xf>
    <xf numFmtId="0" fontId="0" fillId="0" borderId="56" xfId="0" applyFill="1" applyBorder="1" applyAlignment="1" applyProtection="1">
      <alignment horizontal="center" vertical="center"/>
      <protection locked="0" hidden="1"/>
    </xf>
    <xf numFmtId="0" fontId="0" fillId="0" borderId="67" xfId="0" applyFill="1" applyBorder="1" applyAlignment="1" applyProtection="1">
      <alignment horizontal="center" vertical="center"/>
      <protection locked="0" hidden="1"/>
    </xf>
    <xf numFmtId="0" fontId="0" fillId="0" borderId="45" xfId="0" applyFill="1" applyBorder="1" applyAlignment="1" applyProtection="1">
      <alignment horizontal="center" vertical="center"/>
      <protection locked="0" hidden="1"/>
    </xf>
    <xf numFmtId="0" fontId="0" fillId="0" borderId="68" xfId="0" applyFill="1" applyBorder="1" applyAlignment="1" applyProtection="1">
      <alignment horizontal="center" vertical="center"/>
      <protection locked="0" hidden="1"/>
    </xf>
    <xf numFmtId="0" fontId="0" fillId="0" borderId="69" xfId="0" applyFill="1" applyBorder="1" applyAlignment="1" applyProtection="1">
      <alignment horizontal="center" vertical="center"/>
      <protection locked="0" hidden="1"/>
    </xf>
    <xf numFmtId="0" fontId="21" fillId="0" borderId="31" xfId="0" applyFont="1" applyFill="1" applyBorder="1" applyAlignment="1" applyProtection="1">
      <alignment vertical="top"/>
      <protection hidden="1"/>
    </xf>
    <xf numFmtId="0" fontId="21" fillId="0" borderId="32" xfId="0" applyFont="1" applyFill="1" applyBorder="1" applyAlignment="1" applyProtection="1">
      <alignment vertical="top"/>
      <protection hidden="1"/>
    </xf>
    <xf numFmtId="0" fontId="21" fillId="0" borderId="33" xfId="0" applyFont="1" applyFill="1" applyBorder="1" applyAlignment="1" applyProtection="1">
      <alignment vertical="top"/>
      <protection hidden="1"/>
    </xf>
    <xf numFmtId="0" fontId="21" fillId="0" borderId="12" xfId="0" applyFont="1" applyFill="1" applyBorder="1" applyAlignment="1" applyProtection="1">
      <alignment vertical="top"/>
      <protection hidden="1"/>
    </xf>
    <xf numFmtId="0" fontId="21" fillId="0" borderId="0" xfId="0" applyFont="1" applyFill="1" applyAlignment="1" applyProtection="1">
      <alignment vertical="top"/>
      <protection hidden="1"/>
    </xf>
    <xf numFmtId="0" fontId="21" fillId="0" borderId="13" xfId="0" applyFont="1" applyFill="1" applyBorder="1" applyAlignment="1" applyProtection="1">
      <alignment vertical="top"/>
      <protection hidden="1"/>
    </xf>
    <xf numFmtId="0" fontId="21" fillId="0" borderId="0" xfId="0" applyFont="1" applyFill="1" applyBorder="1" applyAlignment="1" applyProtection="1">
      <alignment horizontal="right"/>
      <protection hidden="1"/>
    </xf>
    <xf numFmtId="0" fontId="21" fillId="0" borderId="14" xfId="0" applyFont="1" applyFill="1" applyBorder="1" applyAlignment="1" applyProtection="1">
      <alignment horizontal="center" vertical="top"/>
      <protection hidden="1"/>
    </xf>
    <xf numFmtId="0" fontId="21" fillId="0" borderId="10" xfId="0" applyFont="1" applyFill="1" applyBorder="1" applyAlignment="1" applyProtection="1">
      <alignment horizontal="center" vertical="top"/>
      <protection hidden="1"/>
    </xf>
    <xf numFmtId="0" fontId="21" fillId="0" borderId="11" xfId="0" applyFont="1" applyFill="1" applyBorder="1" applyAlignment="1" applyProtection="1">
      <alignment horizontal="center" vertical="top"/>
      <protection hidden="1"/>
    </xf>
    <xf numFmtId="0" fontId="21" fillId="0" borderId="12" xfId="0" applyFont="1" applyFill="1" applyBorder="1" applyAlignment="1" applyProtection="1">
      <alignment horizontal="center" vertical="top"/>
      <protection hidden="1"/>
    </xf>
    <xf numFmtId="0" fontId="21" fillId="0" borderId="0" xfId="0" applyFont="1" applyFill="1" applyAlignment="1" applyProtection="1">
      <alignment horizontal="center" vertical="top"/>
      <protection hidden="1"/>
    </xf>
    <xf numFmtId="0" fontId="21" fillId="0" borderId="13" xfId="0" applyFont="1" applyFill="1" applyBorder="1" applyAlignment="1" applyProtection="1">
      <alignment horizontal="center" vertical="top"/>
      <protection hidden="1"/>
    </xf>
    <xf numFmtId="0" fontId="21" fillId="0" borderId="18" xfId="0" applyFont="1" applyFill="1" applyBorder="1" applyAlignment="1" applyProtection="1">
      <alignment horizontal="center" vertical="top"/>
      <protection hidden="1"/>
    </xf>
    <xf numFmtId="0" fontId="21" fillId="0" borderId="19" xfId="0" applyFont="1" applyFill="1" applyBorder="1" applyAlignment="1" applyProtection="1">
      <alignment horizontal="center" vertical="top"/>
      <protection hidden="1"/>
    </xf>
    <xf numFmtId="0" fontId="21" fillId="0" borderId="20" xfId="0" applyFont="1" applyFill="1" applyBorder="1" applyAlignment="1" applyProtection="1">
      <alignment horizontal="center" vertical="top"/>
      <protection hidden="1"/>
    </xf>
    <xf numFmtId="0" fontId="0" fillId="0" borderId="39" xfId="0" applyFill="1" applyBorder="1" applyAlignment="1" applyProtection="1">
      <alignment horizontal="center" vertical="center"/>
      <protection hidden="1"/>
    </xf>
    <xf numFmtId="0" fontId="0" fillId="0" borderId="20" xfId="0" applyFill="1" applyBorder="1" applyAlignment="1" applyProtection="1">
      <alignment horizontal="center" vertical="center"/>
      <protection hidden="1"/>
    </xf>
    <xf numFmtId="0" fontId="0" fillId="0" borderId="10" xfId="0" applyFill="1" applyBorder="1" applyAlignment="1" applyProtection="1">
      <alignment horizontal="center" vertical="center"/>
      <protection locked="0" hidden="1"/>
    </xf>
    <xf numFmtId="0" fontId="0" fillId="0" borderId="26" xfId="0" applyFill="1" applyBorder="1" applyAlignment="1" applyProtection="1">
      <alignment horizontal="center" vertical="center"/>
      <protection locked="0"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hidden="1"/>
    </xf>
    <xf numFmtId="0" fontId="1" fillId="0" borderId="27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28" xfId="0" applyFont="1" applyFill="1" applyBorder="1" applyAlignment="1" applyProtection="1">
      <alignment horizontal="center" vertical="center"/>
      <protection hidden="1"/>
    </xf>
    <xf numFmtId="0" fontId="21" fillId="0" borderId="21" xfId="0" applyFont="1" applyFill="1" applyBorder="1" applyAlignment="1" applyProtection="1">
      <alignment vertical="center" wrapText="1"/>
      <protection locked="0" hidden="1"/>
    </xf>
    <xf numFmtId="0" fontId="21" fillId="0" borderId="25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center" vertical="center"/>
      <protection hidden="1"/>
    </xf>
    <xf numFmtId="0" fontId="21" fillId="0" borderId="26" xfId="0" applyFont="1" applyFill="1" applyBorder="1" applyAlignment="1" applyProtection="1">
      <alignment horizontal="center" vertical="center"/>
      <protection hidden="1"/>
    </xf>
    <xf numFmtId="0" fontId="21" fillId="0" borderId="27" xfId="0" applyFont="1" applyFill="1" applyBorder="1" applyAlignment="1" applyProtection="1">
      <alignment horizontal="center" vertical="center"/>
      <protection hidden="1"/>
    </xf>
    <xf numFmtId="0" fontId="21" fillId="0" borderId="28" xfId="0" applyFont="1" applyFill="1" applyBorder="1" applyAlignment="1" applyProtection="1">
      <alignment horizontal="center" vertical="center"/>
      <protection hidden="1"/>
    </xf>
    <xf numFmtId="0" fontId="21" fillId="0" borderId="39" xfId="0" applyFont="1" applyFill="1" applyBorder="1" applyAlignment="1" applyProtection="1">
      <alignment horizontal="center" vertical="center"/>
      <protection hidden="1"/>
    </xf>
    <xf numFmtId="0" fontId="21" fillId="0" borderId="19" xfId="0" applyFont="1" applyFill="1" applyBorder="1" applyAlignment="1" applyProtection="1">
      <alignment horizontal="center" vertical="center"/>
      <protection hidden="1"/>
    </xf>
    <xf numFmtId="0" fontId="21" fillId="0" borderId="4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center" vertical="center" wrapText="1"/>
      <protection hidden="1"/>
    </xf>
    <xf numFmtId="0" fontId="21" fillId="0" borderId="16" xfId="0" applyFont="1" applyFill="1" applyBorder="1" applyAlignment="1" applyProtection="1">
      <alignment horizontal="center" vertical="center" wrapText="1"/>
      <protection hidden="1"/>
    </xf>
    <xf numFmtId="0" fontId="21" fillId="0" borderId="31" xfId="0" applyFont="1" applyFill="1" applyBorder="1" applyAlignment="1" applyProtection="1">
      <alignment horizontal="left" vertical="center"/>
      <protection hidden="1"/>
    </xf>
    <xf numFmtId="0" fontId="21" fillId="0" borderId="32" xfId="0" applyFont="1" applyFill="1" applyBorder="1" applyAlignment="1" applyProtection="1">
      <alignment horizontal="left" vertical="center"/>
      <protection hidden="1"/>
    </xf>
    <xf numFmtId="0" fontId="21" fillId="0" borderId="33" xfId="0" applyFont="1" applyFill="1" applyBorder="1" applyAlignment="1" applyProtection="1">
      <alignment horizontal="left" vertical="center"/>
      <protection hidden="1"/>
    </xf>
    <xf numFmtId="0" fontId="21" fillId="0" borderId="18" xfId="0" applyFont="1" applyFill="1" applyBorder="1" applyAlignment="1" applyProtection="1">
      <alignment horizontal="left" vertical="center"/>
      <protection hidden="1"/>
    </xf>
    <xf numFmtId="0" fontId="21" fillId="0" borderId="19" xfId="0" applyFont="1" applyFill="1" applyBorder="1" applyAlignment="1" applyProtection="1">
      <alignment horizontal="left" vertical="center"/>
      <protection hidden="1"/>
    </xf>
    <xf numFmtId="0" fontId="21" fillId="0" borderId="20" xfId="0" applyFont="1" applyFill="1" applyBorder="1" applyAlignment="1" applyProtection="1">
      <alignment horizontal="left" vertical="center"/>
      <protection hidden="1"/>
    </xf>
    <xf numFmtId="0" fontId="0" fillId="0" borderId="51" xfId="0" applyFill="1" applyBorder="1" applyAlignment="1" applyProtection="1">
      <alignment horizontal="center" vertical="center"/>
      <protection locked="0" hidden="1"/>
    </xf>
    <xf numFmtId="0" fontId="0" fillId="0" borderId="53" xfId="0" applyFill="1" applyBorder="1" applyAlignment="1" applyProtection="1">
      <alignment horizontal="center" vertical="center"/>
      <protection locked="0" hidden="1"/>
    </xf>
    <xf numFmtId="0" fontId="0" fillId="0" borderId="25" xfId="0" applyFill="1" applyBorder="1" applyAlignment="1" applyProtection="1">
      <alignment horizontal="center" vertical="center"/>
      <protection locked="0" hidden="1"/>
    </xf>
    <xf numFmtId="0" fontId="0" fillId="0" borderId="11" xfId="0" applyFill="1" applyBorder="1" applyAlignment="1" applyProtection="1">
      <alignment horizontal="center" vertical="center"/>
      <protection locked="0" hidden="1"/>
    </xf>
    <xf numFmtId="0" fontId="0" fillId="0" borderId="27" xfId="0" applyFill="1" applyBorder="1" applyAlignment="1" applyProtection="1">
      <alignment horizontal="center" vertical="center"/>
      <protection locked="0" hidden="1"/>
    </xf>
    <xf numFmtId="0" fontId="21" fillId="0" borderId="12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Alignment="1" applyProtection="1">
      <alignment vertical="center" wrapText="1"/>
      <protection hidden="1"/>
    </xf>
    <xf numFmtId="0" fontId="21" fillId="0" borderId="13" xfId="0" applyFont="1" applyFill="1" applyBorder="1" applyAlignment="1" applyProtection="1">
      <alignment vertical="center" wrapText="1"/>
      <protection hidden="1"/>
    </xf>
    <xf numFmtId="0" fontId="21" fillId="0" borderId="18" xfId="0" applyFont="1" applyFill="1" applyBorder="1" applyAlignment="1" applyProtection="1">
      <alignment vertical="center" wrapText="1"/>
      <protection hidden="1"/>
    </xf>
    <xf numFmtId="0" fontId="21" fillId="0" borderId="19" xfId="0" applyFont="1" applyFill="1" applyBorder="1" applyAlignment="1" applyProtection="1">
      <alignment vertical="center" wrapText="1"/>
      <protection hidden="1"/>
    </xf>
    <xf numFmtId="0" fontId="21" fillId="0" borderId="20" xfId="0" applyFont="1" applyFill="1" applyBorder="1" applyAlignment="1" applyProtection="1">
      <alignment vertical="center" wrapText="1"/>
      <protection hidden="1"/>
    </xf>
    <xf numFmtId="0" fontId="1" fillId="0" borderId="31" xfId="0" applyFont="1" applyFill="1" applyBorder="1" applyProtection="1">
      <alignment vertical="center"/>
      <protection hidden="1"/>
    </xf>
    <xf numFmtId="0" fontId="1" fillId="0" borderId="32" xfId="0" applyFont="1" applyFill="1" applyBorder="1" applyProtection="1">
      <alignment vertical="center"/>
      <protection hidden="1"/>
    </xf>
    <xf numFmtId="0" fontId="1" fillId="0" borderId="33" xfId="0" applyFont="1" applyFill="1" applyBorder="1" applyProtection="1">
      <alignment vertical="center"/>
      <protection hidden="1"/>
    </xf>
    <xf numFmtId="0" fontId="1" fillId="0" borderId="12" xfId="0" applyFont="1" applyFill="1" applyBorder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1" fillId="0" borderId="13" xfId="0" applyFont="1" applyFill="1" applyBorder="1" applyProtection="1">
      <alignment vertical="center"/>
      <protection hidden="1"/>
    </xf>
    <xf numFmtId="0" fontId="1" fillId="0" borderId="18" xfId="0" applyFont="1" applyFill="1" applyBorder="1" applyProtection="1">
      <alignment vertical="center"/>
      <protection hidden="1"/>
    </xf>
    <xf numFmtId="0" fontId="1" fillId="0" borderId="19" xfId="0" applyFont="1" applyFill="1" applyBorder="1" applyProtection="1">
      <alignment vertical="center"/>
      <protection hidden="1"/>
    </xf>
    <xf numFmtId="0" fontId="1" fillId="0" borderId="20" xfId="0" applyFont="1" applyFill="1" applyBorder="1" applyProtection="1">
      <alignment vertical="center"/>
      <protection hidden="1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7" xfId="0" applyFont="1" applyFill="1" applyBorder="1" applyAlignment="1" applyProtection="1">
      <alignment horizontal="left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30" xfId="0" applyFont="1" applyFill="1" applyBorder="1" applyAlignment="1" applyProtection="1">
      <alignment horizontal="center" vertical="center"/>
      <protection hidden="1"/>
    </xf>
    <xf numFmtId="0" fontId="0" fillId="0" borderId="54" xfId="0" applyFill="1" applyBorder="1" applyAlignment="1" applyProtection="1">
      <alignment horizontal="center" vertical="center"/>
      <protection hidden="1"/>
    </xf>
    <xf numFmtId="0" fontId="0" fillId="0" borderId="70" xfId="0" applyFill="1" applyBorder="1" applyAlignment="1" applyProtection="1">
      <alignment horizontal="center" vertical="center"/>
      <protection hidden="1"/>
    </xf>
    <xf numFmtId="0" fontId="0" fillId="0" borderId="24" xfId="0" applyFill="1" applyBorder="1" applyAlignment="1" applyProtection="1">
      <alignment horizontal="center" vertical="center"/>
      <protection hidden="1"/>
    </xf>
    <xf numFmtId="0" fontId="0" fillId="0" borderId="55" xfId="0" applyFill="1" applyBorder="1" applyAlignment="1" applyProtection="1">
      <alignment horizontal="center" vertical="center"/>
      <protection hidden="1"/>
    </xf>
    <xf numFmtId="0" fontId="0" fillId="0" borderId="46" xfId="0" applyFill="1" applyBorder="1" applyAlignment="1" applyProtection="1">
      <alignment horizontal="center" vertical="center"/>
      <protection hidden="1"/>
    </xf>
    <xf numFmtId="0" fontId="0" fillId="0" borderId="71" xfId="0" applyFill="1" applyBorder="1" applyAlignment="1" applyProtection="1">
      <alignment horizontal="center" vertical="center"/>
      <protection hidden="1"/>
    </xf>
    <xf numFmtId="0" fontId="0" fillId="0" borderId="32" xfId="0" applyFill="1" applyBorder="1" applyAlignment="1" applyProtection="1">
      <alignment horizontal="center" vertical="center"/>
      <protection hidden="1"/>
    </xf>
    <xf numFmtId="0" fontId="21" fillId="0" borderId="31" xfId="0" applyFont="1" applyFill="1" applyBorder="1" applyAlignment="1" applyProtection="1">
      <alignment vertical="center" wrapText="1"/>
      <protection hidden="1"/>
    </xf>
    <xf numFmtId="0" fontId="21" fillId="0" borderId="32" xfId="0" applyFont="1" applyFill="1" applyBorder="1" applyAlignment="1" applyProtection="1">
      <alignment vertical="center" wrapText="1"/>
      <protection hidden="1"/>
    </xf>
    <xf numFmtId="0" fontId="21" fillId="0" borderId="33" xfId="0" applyFont="1" applyFill="1" applyBorder="1" applyAlignment="1" applyProtection="1">
      <alignment vertical="center" wrapText="1"/>
      <protection hidden="1"/>
    </xf>
    <xf numFmtId="0" fontId="0" fillId="0" borderId="56" xfId="0" applyFill="1" applyBorder="1" applyAlignment="1" applyProtection="1">
      <alignment horizontal="center" vertical="center"/>
      <protection hidden="1"/>
    </xf>
    <xf numFmtId="0" fontId="0" fillId="0" borderId="45" xfId="0" applyFill="1" applyBorder="1" applyAlignment="1" applyProtection="1">
      <alignment horizontal="center" vertical="center"/>
      <protection hidden="1"/>
    </xf>
    <xf numFmtId="0" fontId="0" fillId="0" borderId="57" xfId="0" applyFill="1" applyBorder="1" applyAlignment="1" applyProtection="1">
      <alignment horizontal="center" vertical="center"/>
      <protection hidden="1"/>
    </xf>
    <xf numFmtId="0" fontId="21" fillId="0" borderId="31" xfId="0" applyFont="1" applyFill="1" applyBorder="1" applyAlignment="1" applyProtection="1">
      <alignment horizontal="left" vertical="center" wrapText="1"/>
      <protection hidden="1"/>
    </xf>
    <xf numFmtId="0" fontId="21" fillId="0" borderId="32" xfId="0" applyFont="1" applyFill="1" applyBorder="1" applyAlignment="1" applyProtection="1">
      <alignment horizontal="left" vertical="center" wrapText="1"/>
      <protection hidden="1"/>
    </xf>
    <xf numFmtId="0" fontId="21" fillId="0" borderId="33" xfId="0" applyFont="1" applyFill="1" applyBorder="1" applyAlignment="1" applyProtection="1">
      <alignment horizontal="left" vertical="center" wrapText="1"/>
      <protection hidden="1"/>
    </xf>
    <xf numFmtId="0" fontId="21" fillId="0" borderId="12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21" fillId="0" borderId="18" xfId="0" applyFont="1" applyFill="1" applyBorder="1" applyAlignment="1" applyProtection="1">
      <alignment horizontal="center" vertical="center"/>
      <protection locked="0" hidden="1"/>
    </xf>
    <xf numFmtId="0" fontId="21" fillId="0" borderId="19" xfId="0" applyFont="1" applyFill="1" applyBorder="1" applyAlignment="1" applyProtection="1">
      <alignment horizontal="center" vertical="center"/>
      <protection locked="0" hidden="1"/>
    </xf>
    <xf numFmtId="0" fontId="21" fillId="0" borderId="20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Alignment="1" applyProtection="1">
      <alignment horizontal="center" vertical="center"/>
      <protection locked="0" hidden="1"/>
    </xf>
    <xf numFmtId="0" fontId="1" fillId="0" borderId="28" xfId="0" applyFont="1" applyFill="1" applyBorder="1" applyAlignment="1" applyProtection="1">
      <alignment horizontal="center" vertical="center"/>
      <protection locked="0" hidden="1"/>
    </xf>
    <xf numFmtId="0" fontId="1" fillId="0" borderId="29" xfId="0" applyFont="1" applyFill="1" applyBorder="1" applyAlignment="1" applyProtection="1">
      <alignment horizontal="center" vertical="center"/>
      <protection locked="0" hidden="1"/>
    </xf>
    <xf numFmtId="0" fontId="1" fillId="0" borderId="16" xfId="0" applyFont="1" applyFill="1" applyBorder="1" applyAlignment="1" applyProtection="1">
      <alignment horizontal="center" vertical="center"/>
      <protection locked="0" hidden="1"/>
    </xf>
    <xf numFmtId="0" fontId="1" fillId="0" borderId="30" xfId="0" applyFont="1" applyFill="1" applyBorder="1" applyAlignment="1" applyProtection="1">
      <alignment horizontal="center" vertical="center"/>
      <protection locked="0" hidden="1"/>
    </xf>
    <xf numFmtId="0" fontId="21" fillId="0" borderId="31" xfId="0" applyFont="1" applyFill="1" applyBorder="1" applyProtection="1">
      <alignment vertical="center"/>
      <protection hidden="1"/>
    </xf>
    <xf numFmtId="0" fontId="21" fillId="0" borderId="32" xfId="0" applyFont="1" applyFill="1" applyBorder="1" applyProtection="1">
      <alignment vertical="center"/>
      <protection hidden="1"/>
    </xf>
    <xf numFmtId="0" fontId="21" fillId="0" borderId="33" xfId="0" applyFont="1" applyFill="1" applyBorder="1" applyProtection="1">
      <alignment vertical="center"/>
      <protection hidden="1"/>
    </xf>
    <xf numFmtId="0" fontId="21" fillId="0" borderId="18" xfId="0" applyFont="1" applyFill="1" applyBorder="1" applyProtection="1">
      <alignment vertical="center"/>
      <protection hidden="1"/>
    </xf>
    <xf numFmtId="0" fontId="21" fillId="0" borderId="19" xfId="0" applyFont="1" applyFill="1" applyBorder="1" applyProtection="1">
      <alignment vertical="center"/>
      <protection hidden="1"/>
    </xf>
    <xf numFmtId="0" fontId="21" fillId="0" borderId="20" xfId="0" applyFont="1" applyFill="1" applyBorder="1" applyProtection="1">
      <alignment vertical="center"/>
      <protection hidden="1"/>
    </xf>
    <xf numFmtId="0" fontId="21" fillId="0" borderId="44" xfId="0" applyFont="1" applyFill="1" applyBorder="1" applyAlignment="1" applyProtection="1">
      <alignment vertical="center" wrapText="1"/>
      <protection hidden="1"/>
    </xf>
    <xf numFmtId="0" fontId="21" fillId="0" borderId="44" xfId="0" applyFont="1" applyFill="1" applyBorder="1" applyProtection="1">
      <alignment vertical="center"/>
      <protection hidden="1"/>
    </xf>
    <xf numFmtId="0" fontId="21" fillId="0" borderId="24" xfId="0" applyFont="1" applyFill="1" applyBorder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center"/>
      <protection locked="0" hidden="1"/>
    </xf>
    <xf numFmtId="0" fontId="21" fillId="0" borderId="16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protection hidden="1"/>
    </xf>
    <xf numFmtId="0" fontId="21" fillId="0" borderId="16" xfId="0" applyFont="1" applyFill="1" applyBorder="1" applyAlignment="1" applyProtection="1">
      <protection hidden="1"/>
    </xf>
    <xf numFmtId="0" fontId="25" fillId="0" borderId="0" xfId="0" applyFont="1" applyFill="1" applyAlignment="1" applyProtection="1">
      <alignment horizontal="center"/>
      <protection hidden="1"/>
    </xf>
    <xf numFmtId="0" fontId="25" fillId="0" borderId="16" xfId="0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left"/>
      <protection locked="0" hidden="1"/>
    </xf>
    <xf numFmtId="0" fontId="1" fillId="0" borderId="16" xfId="0" applyFont="1" applyFill="1" applyBorder="1" applyAlignment="1" applyProtection="1">
      <alignment horizontal="left"/>
      <protection locked="0" hidden="1"/>
    </xf>
    <xf numFmtId="0" fontId="21" fillId="0" borderId="0" xfId="0" applyFont="1" applyFill="1" applyAlignment="1" applyProtection="1">
      <alignment horizontal="right" vertical="center"/>
      <protection hidden="1"/>
    </xf>
    <xf numFmtId="0" fontId="21" fillId="0" borderId="0" xfId="0" applyFont="1" applyFill="1" applyAlignment="1" applyProtection="1">
      <alignment horizontal="center"/>
      <protection hidden="1"/>
    </xf>
    <xf numFmtId="0" fontId="21" fillId="0" borderId="16" xfId="0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left" shrinkToFit="1"/>
      <protection locked="0" hidden="1"/>
    </xf>
    <xf numFmtId="0" fontId="1" fillId="0" borderId="16" xfId="0" applyFont="1" applyFill="1" applyBorder="1" applyAlignment="1" applyProtection="1">
      <alignment horizontal="left" shrinkToFit="1"/>
      <protection locked="0" hidden="1"/>
    </xf>
    <xf numFmtId="0" fontId="7" fillId="0" borderId="44" xfId="0" applyFont="1" applyFill="1" applyBorder="1" applyAlignment="1" applyProtection="1">
      <alignment horizontal="center" vertical="center"/>
      <protection locked="0" hidden="1"/>
    </xf>
    <xf numFmtId="0" fontId="1" fillId="0" borderId="44" xfId="0" applyFont="1" applyFill="1" applyBorder="1" applyProtection="1">
      <alignment vertical="center"/>
      <protection locked="0" hidden="1"/>
    </xf>
    <xf numFmtId="0" fontId="1" fillId="0" borderId="24" xfId="0" applyFont="1" applyFill="1" applyBorder="1" applyProtection="1">
      <alignment vertical="center"/>
      <protection locked="0" hidden="1"/>
    </xf>
    <xf numFmtId="0" fontId="1" fillId="0" borderId="46" xfId="0" applyFont="1" applyFill="1" applyBorder="1" applyProtection="1">
      <alignment vertical="center"/>
      <protection locked="0" hidden="1"/>
    </xf>
    <xf numFmtId="0" fontId="0" fillId="0" borderId="0" xfId="0" applyFill="1" applyAlignment="1" applyProtection="1">
      <protection hidden="1"/>
    </xf>
    <xf numFmtId="0" fontId="0" fillId="0" borderId="43" xfId="0" applyFill="1" applyBorder="1" applyAlignment="1" applyProtection="1">
      <alignment horizontal="center" vertical="center"/>
      <protection locked="0" hidden="1"/>
    </xf>
    <xf numFmtId="0" fontId="0" fillId="0" borderId="24" xfId="0" applyFill="1" applyBorder="1" applyAlignment="1" applyProtection="1">
      <alignment horizontal="center" vertical="center"/>
      <protection locked="0" hidden="1"/>
    </xf>
    <xf numFmtId="0" fontId="1" fillId="0" borderId="44" xfId="0" applyFont="1" applyFill="1" applyBorder="1" applyProtection="1">
      <alignment vertical="center"/>
      <protection hidden="1"/>
    </xf>
    <xf numFmtId="0" fontId="1" fillId="0" borderId="24" xfId="0" applyFont="1" applyFill="1" applyBorder="1" applyProtection="1">
      <alignment vertical="center"/>
      <protection hidden="1"/>
    </xf>
    <xf numFmtId="0" fontId="0" fillId="0" borderId="55" xfId="0" applyFill="1" applyBorder="1" applyAlignment="1" applyProtection="1">
      <alignment horizontal="center" vertical="center"/>
      <protection locked="0" hidden="1"/>
    </xf>
    <xf numFmtId="0" fontId="22" fillId="0" borderId="0" xfId="0" applyFont="1" applyFill="1" applyAlignment="1" applyProtection="1">
      <alignment horizontal="left"/>
      <protection hidden="1"/>
    </xf>
    <xf numFmtId="0" fontId="22" fillId="0" borderId="0" xfId="0" applyFont="1" applyFill="1" applyAlignment="1" applyProtection="1">
      <protection hidden="1"/>
    </xf>
    <xf numFmtId="0" fontId="22" fillId="0" borderId="0" xfId="0" applyFont="1" applyFill="1" applyAlignment="1" applyProtection="1">
      <alignment horizontal="center"/>
      <protection hidden="1"/>
    </xf>
    <xf numFmtId="0" fontId="21" fillId="0" borderId="14" xfId="0" applyFont="1" applyFill="1" applyBorder="1" applyAlignment="1" applyProtection="1">
      <alignment horizontal="center" vertical="center"/>
      <protection hidden="1"/>
    </xf>
    <xf numFmtId="0" fontId="21" fillId="0" borderId="11" xfId="0" applyFont="1" applyFill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21" fillId="0" borderId="20" xfId="0" applyFont="1" applyFill="1" applyBorder="1" applyAlignment="1" applyProtection="1">
      <alignment horizontal="center" vertical="center"/>
      <protection hidden="1"/>
    </xf>
    <xf numFmtId="0" fontId="21" fillId="0" borderId="14" xfId="0" applyFont="1" applyFill="1" applyBorder="1" applyProtection="1">
      <alignment vertical="center"/>
      <protection hidden="1"/>
    </xf>
    <xf numFmtId="0" fontId="21" fillId="0" borderId="10" xfId="0" applyFont="1" applyFill="1" applyBorder="1" applyProtection="1">
      <alignment vertical="center"/>
      <protection hidden="1"/>
    </xf>
    <xf numFmtId="0" fontId="21" fillId="0" borderId="11" xfId="0" applyFont="1" applyFill="1" applyBorder="1" applyProtection="1">
      <alignment vertical="center"/>
      <protection hidden="1"/>
    </xf>
    <xf numFmtId="0" fontId="21" fillId="0" borderId="12" xfId="0" applyFont="1" applyFill="1" applyBorder="1" applyProtection="1">
      <alignment vertical="center"/>
      <protection hidden="1"/>
    </xf>
    <xf numFmtId="0" fontId="21" fillId="0" borderId="0" xfId="0" applyFont="1" applyFill="1" applyProtection="1">
      <alignment vertical="center"/>
      <protection hidden="1"/>
    </xf>
    <xf numFmtId="0" fontId="21" fillId="0" borderId="13" xfId="0" applyFont="1" applyFill="1" applyBorder="1" applyProtection="1">
      <alignment vertical="center"/>
      <protection hidden="1"/>
    </xf>
    <xf numFmtId="0" fontId="21" fillId="0" borderId="52" xfId="0" applyFont="1" applyFill="1" applyBorder="1" applyProtection="1">
      <alignment vertical="center"/>
      <protection hidden="1"/>
    </xf>
    <xf numFmtId="0" fontId="0" fillId="0" borderId="18" xfId="0" applyFill="1" applyBorder="1" applyAlignment="1" applyProtection="1">
      <alignment horizontal="center" vertical="center"/>
      <protection hidden="1"/>
    </xf>
    <xf numFmtId="0" fontId="21" fillId="0" borderId="31" xfId="0" applyFont="1" applyFill="1" applyBorder="1" applyAlignment="1" applyProtection="1">
      <alignment horizontal="left" vertical="center"/>
      <protection locked="0" hidden="1"/>
    </xf>
    <xf numFmtId="0" fontId="21" fillId="0" borderId="32" xfId="0" applyFont="1" applyFill="1" applyBorder="1" applyAlignment="1" applyProtection="1">
      <alignment horizontal="left" vertical="center"/>
      <protection locked="0" hidden="1"/>
    </xf>
    <xf numFmtId="0" fontId="21" fillId="0" borderId="33" xfId="0" applyFont="1" applyFill="1" applyBorder="1" applyAlignment="1" applyProtection="1">
      <alignment horizontal="left" vertical="center"/>
      <protection locked="0" hidden="1"/>
    </xf>
    <xf numFmtId="0" fontId="21" fillId="0" borderId="12" xfId="0" applyFont="1" applyFill="1" applyBorder="1" applyAlignment="1" applyProtection="1">
      <alignment horizontal="left" vertical="center"/>
      <protection locked="0" hidden="1"/>
    </xf>
    <xf numFmtId="0" fontId="21" fillId="0" borderId="0" xfId="0" applyFont="1" applyFill="1" applyAlignment="1" applyProtection="1">
      <alignment horizontal="left" vertical="center"/>
      <protection locked="0" hidden="1"/>
    </xf>
    <xf numFmtId="0" fontId="21" fillId="0" borderId="13" xfId="0" applyFont="1" applyFill="1" applyBorder="1" applyAlignment="1" applyProtection="1">
      <alignment horizontal="left" vertical="center"/>
      <protection locked="0" hidden="1"/>
    </xf>
    <xf numFmtId="0" fontId="21" fillId="0" borderId="15" xfId="0" applyFont="1" applyFill="1" applyBorder="1" applyAlignment="1" applyProtection="1">
      <alignment horizontal="left" vertical="center"/>
      <protection locked="0" hidden="1"/>
    </xf>
    <xf numFmtId="0" fontId="21" fillId="0" borderId="16" xfId="0" applyFont="1" applyFill="1" applyBorder="1" applyAlignment="1" applyProtection="1">
      <alignment horizontal="left" vertical="center"/>
      <protection locked="0" hidden="1"/>
    </xf>
    <xf numFmtId="0" fontId="21" fillId="0" borderId="17" xfId="0" applyFont="1" applyFill="1" applyBorder="1" applyAlignment="1" applyProtection="1">
      <alignment horizontal="left" vertical="center"/>
      <protection locked="0" hidden="1"/>
    </xf>
    <xf numFmtId="0" fontId="21" fillId="0" borderId="14" xfId="0" applyFont="1" applyFill="1" applyBorder="1" applyAlignment="1" applyProtection="1">
      <alignment vertical="center" wrapText="1"/>
      <protection hidden="1"/>
    </xf>
    <xf numFmtId="0" fontId="21" fillId="0" borderId="10" xfId="0" applyFont="1" applyFill="1" applyBorder="1" applyAlignment="1" applyProtection="1">
      <alignment vertical="center" wrapText="1"/>
      <protection hidden="1"/>
    </xf>
    <xf numFmtId="0" fontId="21" fillId="0" borderId="11" xfId="0" applyFont="1" applyFill="1" applyBorder="1" applyAlignment="1" applyProtection="1">
      <alignment vertical="center" wrapText="1"/>
      <protection hidden="1"/>
    </xf>
    <xf numFmtId="0" fontId="21" fillId="0" borderId="18" xfId="0" applyFont="1" applyFill="1" applyBorder="1" applyAlignment="1" applyProtection="1">
      <alignment horizontal="left" vertical="center" wrapText="1"/>
      <protection hidden="1"/>
    </xf>
    <xf numFmtId="0" fontId="21" fillId="0" borderId="19" xfId="0" applyFont="1" applyFill="1" applyBorder="1" applyAlignment="1" applyProtection="1">
      <alignment horizontal="left" vertical="center" wrapText="1"/>
      <protection hidden="1"/>
    </xf>
    <xf numFmtId="0" fontId="21" fillId="0" borderId="20" xfId="0" applyFont="1" applyFill="1" applyBorder="1" applyAlignment="1" applyProtection="1">
      <alignment horizontal="left" vertical="center" wrapText="1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21" fillId="0" borderId="10" xfId="0" applyFont="1" applyFill="1" applyBorder="1" applyAlignment="1" applyProtection="1">
      <alignment horizontal="left" vertical="center"/>
      <protection hidden="1"/>
    </xf>
    <xf numFmtId="0" fontId="21" fillId="0" borderId="11" xfId="0" applyFont="1" applyFill="1" applyBorder="1" applyAlignment="1" applyProtection="1">
      <alignment horizontal="left" vertical="center"/>
      <protection hidden="1"/>
    </xf>
    <xf numFmtId="0" fontId="21" fillId="0" borderId="34" xfId="0" applyFont="1" applyFill="1" applyBorder="1" applyProtection="1">
      <alignment vertical="center"/>
      <protection hidden="1"/>
    </xf>
    <xf numFmtId="0" fontId="21" fillId="0" borderId="23" xfId="0" applyFont="1" applyFill="1" applyBorder="1" applyProtection="1">
      <alignment vertical="center"/>
      <protection hidden="1"/>
    </xf>
    <xf numFmtId="0" fontId="21" fillId="0" borderId="35" xfId="0" applyFont="1" applyFill="1" applyBorder="1" applyProtection="1">
      <alignment vertical="center"/>
      <protection hidden="1"/>
    </xf>
    <xf numFmtId="0" fontId="21" fillId="0" borderId="36" xfId="0" applyFont="1" applyFill="1" applyBorder="1" applyProtection="1">
      <alignment vertical="center"/>
      <protection hidden="1"/>
    </xf>
    <xf numFmtId="0" fontId="21" fillId="0" borderId="37" xfId="0" applyFont="1" applyFill="1" applyBorder="1" applyProtection="1">
      <alignment vertical="center"/>
      <protection hidden="1"/>
    </xf>
    <xf numFmtId="0" fontId="21" fillId="0" borderId="38" xfId="0" applyFont="1" applyFill="1" applyBorder="1" applyProtection="1">
      <alignment vertical="center"/>
      <protection hidden="1"/>
    </xf>
    <xf numFmtId="176" fontId="22" fillId="0" borderId="0" xfId="0" applyNumberFormat="1" applyFont="1" applyFill="1" applyAlignment="1" applyProtection="1">
      <alignment horizontal="center"/>
      <protection locked="0" hidden="1"/>
    </xf>
    <xf numFmtId="0" fontId="22" fillId="0" borderId="0" xfId="0" applyFont="1" applyFill="1" applyAlignment="1" applyProtection="1">
      <alignment horizontal="center"/>
      <protection locked="0" hidden="1"/>
    </xf>
    <xf numFmtId="0" fontId="22" fillId="0" borderId="0" xfId="0" applyFont="1" applyFill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 applyProtection="1">
      <alignment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21" fillId="0" borderId="13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Alignment="1" applyProtection="1">
      <alignment vertical="center"/>
      <protection hidden="1"/>
    </xf>
    <xf numFmtId="0" fontId="21" fillId="0" borderId="19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vertical="top" wrapText="1"/>
      <protection locked="0" hidden="1"/>
    </xf>
    <xf numFmtId="0" fontId="21" fillId="0" borderId="10" xfId="0" applyFont="1" applyFill="1" applyBorder="1" applyAlignment="1" applyProtection="1">
      <alignment vertical="top" wrapText="1"/>
      <protection locked="0" hidden="1"/>
    </xf>
    <xf numFmtId="0" fontId="21" fillId="0" borderId="11" xfId="0" applyFont="1" applyFill="1" applyBorder="1" applyAlignment="1" applyProtection="1">
      <alignment vertical="top" wrapText="1"/>
      <protection locked="0" hidden="1"/>
    </xf>
    <xf numFmtId="0" fontId="21" fillId="0" borderId="12" xfId="0" applyFont="1" applyFill="1" applyBorder="1" applyAlignment="1" applyProtection="1">
      <alignment vertical="top" wrapText="1"/>
      <protection locked="0" hidden="1"/>
    </xf>
    <xf numFmtId="0" fontId="21" fillId="0" borderId="0" xfId="0" applyFont="1" applyFill="1" applyAlignment="1" applyProtection="1">
      <alignment vertical="top" wrapText="1"/>
      <protection locked="0" hidden="1"/>
    </xf>
    <xf numFmtId="0" fontId="21" fillId="0" borderId="13" xfId="0" applyFont="1" applyFill="1" applyBorder="1" applyAlignment="1" applyProtection="1">
      <alignment vertical="top" wrapText="1"/>
      <protection locked="0" hidden="1"/>
    </xf>
    <xf numFmtId="0" fontId="21" fillId="0" borderId="18" xfId="0" applyFont="1" applyFill="1" applyBorder="1" applyAlignment="1" applyProtection="1">
      <alignment vertical="top" wrapText="1"/>
      <protection locked="0" hidden="1"/>
    </xf>
    <xf numFmtId="0" fontId="21" fillId="0" borderId="19" xfId="0" applyFont="1" applyFill="1" applyBorder="1" applyAlignment="1" applyProtection="1">
      <alignment vertical="top" wrapText="1"/>
      <protection locked="0" hidden="1"/>
    </xf>
    <xf numFmtId="0" fontId="21" fillId="0" borderId="20" xfId="0" applyFont="1" applyFill="1" applyBorder="1" applyAlignment="1" applyProtection="1">
      <alignment vertical="top" wrapText="1"/>
      <protection locked="0" hidden="1"/>
    </xf>
    <xf numFmtId="0" fontId="21" fillId="0" borderId="54" xfId="0" applyFont="1" applyFill="1" applyBorder="1" applyProtection="1">
      <alignment vertical="center"/>
      <protection hidden="1"/>
    </xf>
    <xf numFmtId="0" fontId="1" fillId="0" borderId="54" xfId="0" applyFont="1" applyFill="1" applyBorder="1" applyProtection="1">
      <alignment vertical="center"/>
      <protection hidden="1"/>
    </xf>
    <xf numFmtId="0" fontId="1" fillId="0" borderId="46" xfId="0" applyFont="1" applyFill="1" applyBorder="1" applyProtection="1">
      <alignment vertical="center"/>
      <protection hidden="1"/>
    </xf>
    <xf numFmtId="0" fontId="21" fillId="0" borderId="54" xfId="0" applyFont="1" applyFill="1" applyBorder="1" applyAlignment="1" applyProtection="1">
      <alignment vertical="center" wrapText="1"/>
      <protection hidden="1"/>
    </xf>
    <xf numFmtId="0" fontId="21" fillId="0" borderId="24" xfId="0" applyFont="1" applyFill="1" applyBorder="1" applyAlignment="1" applyProtection="1">
      <alignment vertical="center" wrapText="1"/>
      <protection hidden="1"/>
    </xf>
    <xf numFmtId="0" fontId="21" fillId="0" borderId="46" xfId="0" applyFont="1" applyFill="1" applyBorder="1" applyProtection="1">
      <alignment vertical="center"/>
      <protection hidden="1"/>
    </xf>
    <xf numFmtId="0" fontId="21" fillId="0" borderId="21" xfId="0" applyFont="1" applyFill="1" applyBorder="1" applyAlignment="1" applyProtection="1">
      <alignment horizontal="center" vertical="center"/>
      <protection locked="0" hidden="1"/>
    </xf>
    <xf numFmtId="0" fontId="23" fillId="0" borderId="0" xfId="0" applyFont="1" applyFill="1" applyAlignment="1" applyProtection="1">
      <alignment horizontal="center" vertical="center"/>
      <protection locked="0" hidden="1"/>
    </xf>
    <xf numFmtId="0" fontId="23" fillId="0" borderId="19" xfId="0" applyFont="1" applyFill="1" applyBorder="1" applyAlignment="1" applyProtection="1">
      <alignment horizontal="center" vertical="center"/>
      <protection locked="0" hidden="1"/>
    </xf>
    <xf numFmtId="0" fontId="1" fillId="0" borderId="16" xfId="0" applyFont="1" applyFill="1" applyBorder="1" applyProtection="1">
      <alignment vertical="center"/>
      <protection hidden="1"/>
    </xf>
    <xf numFmtId="0" fontId="21" fillId="0" borderId="16" xfId="0" applyFont="1" applyFill="1" applyBorder="1" applyProtection="1">
      <alignment vertical="center"/>
      <protection hidden="1"/>
    </xf>
    <xf numFmtId="0" fontId="21" fillId="0" borderId="10" xfId="0" applyFont="1" applyFill="1" applyBorder="1" applyAlignment="1" applyProtection="1">
      <alignment horizontal="center"/>
      <protection locked="0" hidden="1"/>
    </xf>
    <xf numFmtId="0" fontId="21" fillId="0" borderId="0" xfId="0" applyFont="1" applyFill="1" applyAlignment="1" applyProtection="1">
      <alignment horizontal="center"/>
      <protection locked="0" hidden="1"/>
    </xf>
    <xf numFmtId="0" fontId="22" fillId="0" borderId="10" xfId="0" applyFont="1" applyFill="1" applyBorder="1" applyAlignment="1" applyProtection="1">
      <alignment horizontal="center"/>
      <protection hidden="1"/>
    </xf>
    <xf numFmtId="0" fontId="21" fillId="0" borderId="21" xfId="0" applyFont="1" applyFill="1" applyBorder="1" applyAlignment="1" applyProtection="1">
      <alignment horizontal="left" vertical="center" shrinkToFit="1"/>
      <protection locked="0" hidden="1"/>
    </xf>
    <xf numFmtId="0" fontId="1" fillId="0" borderId="21" xfId="0" applyFont="1" applyFill="1" applyBorder="1" applyAlignment="1" applyProtection="1">
      <alignment horizontal="left" vertical="center" shrinkToFit="1"/>
      <protection locked="0" hidden="1"/>
    </xf>
    <xf numFmtId="0" fontId="21" fillId="0" borderId="21" xfId="0" applyFont="1" applyFill="1" applyBorder="1" applyAlignment="1" applyProtection="1">
      <alignment horizontal="left" vertical="center" shrinkToFit="1"/>
      <protection hidden="1"/>
    </xf>
    <xf numFmtId="0" fontId="21" fillId="0" borderId="14" xfId="0" applyFont="1" applyFill="1" applyBorder="1" applyAlignment="1" applyProtection="1">
      <alignment horizontal="left" vertical="top" wrapText="1"/>
      <protection hidden="1"/>
    </xf>
    <xf numFmtId="0" fontId="21" fillId="0" borderId="10" xfId="0" applyFont="1" applyFill="1" applyBorder="1" applyAlignment="1" applyProtection="1">
      <alignment horizontal="left" vertical="top" wrapText="1"/>
      <protection hidden="1"/>
    </xf>
    <xf numFmtId="0" fontId="21" fillId="0" borderId="11" xfId="0" applyFont="1" applyFill="1" applyBorder="1" applyAlignment="1" applyProtection="1">
      <alignment horizontal="left" vertical="top" wrapText="1"/>
      <protection hidden="1"/>
    </xf>
    <xf numFmtId="0" fontId="21" fillId="0" borderId="12" xfId="0" applyFont="1" applyFill="1" applyBorder="1" applyAlignment="1" applyProtection="1">
      <alignment horizontal="left" vertical="top" wrapText="1"/>
      <protection hidden="1"/>
    </xf>
    <xf numFmtId="0" fontId="21" fillId="0" borderId="0" xfId="0" applyFont="1" applyFill="1" applyAlignment="1" applyProtection="1">
      <alignment horizontal="left" vertical="top" wrapText="1"/>
      <protection hidden="1"/>
    </xf>
    <xf numFmtId="0" fontId="21" fillId="0" borderId="13" xfId="0" applyFont="1" applyFill="1" applyBorder="1" applyAlignment="1" applyProtection="1">
      <alignment horizontal="left" vertical="top" wrapText="1"/>
      <protection hidden="1"/>
    </xf>
    <xf numFmtId="0" fontId="21" fillId="0" borderId="18" xfId="0" applyFont="1" applyFill="1" applyBorder="1" applyAlignment="1" applyProtection="1">
      <alignment horizontal="left" vertical="top" wrapText="1"/>
      <protection hidden="1"/>
    </xf>
    <xf numFmtId="0" fontId="21" fillId="0" borderId="19" xfId="0" applyFont="1" applyFill="1" applyBorder="1" applyAlignment="1" applyProtection="1">
      <alignment horizontal="left" vertical="top" wrapText="1"/>
      <protection hidden="1"/>
    </xf>
    <xf numFmtId="0" fontId="21" fillId="0" borderId="20" xfId="0" applyFont="1" applyFill="1" applyBorder="1" applyAlignment="1" applyProtection="1">
      <alignment horizontal="left" vertical="top" wrapText="1"/>
      <protection hidden="1"/>
    </xf>
    <xf numFmtId="0" fontId="21" fillId="0" borderId="31" xfId="0" applyFont="1" applyFill="1" applyBorder="1" applyAlignment="1" applyProtection="1">
      <alignment horizontal="left" vertical="center" shrinkToFit="1"/>
      <protection locked="0" hidden="1"/>
    </xf>
    <xf numFmtId="0" fontId="21" fillId="0" borderId="32" xfId="0" applyFont="1" applyFill="1" applyBorder="1" applyAlignment="1" applyProtection="1">
      <alignment horizontal="left" vertical="center" shrinkToFit="1"/>
      <protection locked="0" hidden="1"/>
    </xf>
    <xf numFmtId="0" fontId="21" fillId="0" borderId="33" xfId="0" applyFont="1" applyFill="1" applyBorder="1" applyAlignment="1" applyProtection="1">
      <alignment horizontal="left" vertical="center" shrinkToFit="1"/>
      <protection locked="0" hidden="1"/>
    </xf>
    <xf numFmtId="0" fontId="21" fillId="0" borderId="12" xfId="0" applyFont="1" applyFill="1" applyBorder="1" applyAlignment="1" applyProtection="1">
      <alignment horizontal="left" vertical="center" shrinkToFit="1"/>
      <protection locked="0" hidden="1"/>
    </xf>
    <xf numFmtId="0" fontId="21" fillId="0" borderId="0" xfId="0" applyFont="1" applyFill="1" applyAlignment="1" applyProtection="1">
      <alignment horizontal="left" vertical="center" shrinkToFit="1"/>
      <protection locked="0" hidden="1"/>
    </xf>
    <xf numFmtId="0" fontId="21" fillId="0" borderId="13" xfId="0" applyFont="1" applyFill="1" applyBorder="1" applyAlignment="1" applyProtection="1">
      <alignment horizontal="left" vertical="center" shrinkToFit="1"/>
      <protection locked="0" hidden="1"/>
    </xf>
    <xf numFmtId="0" fontId="21" fillId="0" borderId="15" xfId="0" applyFont="1" applyFill="1" applyBorder="1" applyAlignment="1" applyProtection="1">
      <alignment horizontal="left" vertical="center" shrinkToFit="1"/>
      <protection locked="0" hidden="1"/>
    </xf>
    <xf numFmtId="0" fontId="21" fillId="0" borderId="16" xfId="0" applyFont="1" applyFill="1" applyBorder="1" applyAlignment="1" applyProtection="1">
      <alignment horizontal="left" vertical="center" shrinkToFit="1"/>
      <protection locked="0" hidden="1"/>
    </xf>
    <xf numFmtId="0" fontId="21" fillId="0" borderId="17" xfId="0" applyFont="1" applyFill="1" applyBorder="1" applyAlignment="1" applyProtection="1">
      <alignment horizontal="left" vertical="center" shrinkToFit="1"/>
      <protection locked="0" hidden="1"/>
    </xf>
    <xf numFmtId="0" fontId="22" fillId="0" borderId="0" xfId="0" applyFont="1" applyFill="1" applyBorder="1" applyAlignment="1" applyProtection="1">
      <alignment horizontal="right"/>
      <protection hidden="1"/>
    </xf>
    <xf numFmtId="0" fontId="22" fillId="0" borderId="0" xfId="0" applyFont="1" applyFill="1" applyBorder="1" applyProtection="1">
      <alignment vertical="center"/>
      <protection hidden="1"/>
    </xf>
    <xf numFmtId="176" fontId="22" fillId="0" borderId="0" xfId="0" applyNumberFormat="1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176" fontId="22" fillId="0" borderId="16" xfId="0" applyNumberFormat="1" applyFont="1" applyFill="1" applyBorder="1" applyAlignment="1" applyProtection="1">
      <alignment horizontal="center"/>
      <protection locked="0" hidden="1"/>
    </xf>
    <xf numFmtId="0" fontId="21" fillId="0" borderId="31" xfId="0" applyFont="1" applyFill="1" applyBorder="1" applyAlignment="1" applyProtection="1">
      <alignment vertical="center" wrapText="1"/>
      <protection locked="0" hidden="1"/>
    </xf>
    <xf numFmtId="0" fontId="21" fillId="0" borderId="32" xfId="0" applyFont="1" applyFill="1" applyBorder="1" applyAlignment="1" applyProtection="1">
      <alignment vertical="center" wrapText="1"/>
      <protection locked="0" hidden="1"/>
    </xf>
    <xf numFmtId="0" fontId="21" fillId="0" borderId="33" xfId="0" applyFont="1" applyFill="1" applyBorder="1" applyAlignment="1" applyProtection="1">
      <alignment vertical="center" wrapText="1"/>
      <protection locked="0" hidden="1"/>
    </xf>
    <xf numFmtId="0" fontId="21" fillId="0" borderId="12" xfId="0" applyFont="1" applyFill="1" applyBorder="1" applyAlignment="1" applyProtection="1">
      <alignment vertical="center" wrapText="1"/>
      <protection locked="0" hidden="1"/>
    </xf>
    <xf numFmtId="0" fontId="21" fillId="0" borderId="0" xfId="0" applyFont="1" applyFill="1" applyAlignment="1" applyProtection="1">
      <alignment vertical="center" wrapText="1"/>
      <protection locked="0" hidden="1"/>
    </xf>
    <xf numFmtId="0" fontId="21" fillId="0" borderId="13" xfId="0" applyFont="1" applyFill="1" applyBorder="1" applyAlignment="1" applyProtection="1">
      <alignment vertical="center" wrapText="1"/>
      <protection locked="0" hidden="1"/>
    </xf>
    <xf numFmtId="0" fontId="21" fillId="0" borderId="15" xfId="0" applyFont="1" applyFill="1" applyBorder="1" applyAlignment="1" applyProtection="1">
      <alignment vertical="center" wrapText="1"/>
      <protection locked="0" hidden="1"/>
    </xf>
    <xf numFmtId="0" fontId="21" fillId="0" borderId="16" xfId="0" applyFont="1" applyFill="1" applyBorder="1" applyAlignment="1" applyProtection="1">
      <alignment vertical="center" wrapText="1"/>
      <protection locked="0" hidden="1"/>
    </xf>
    <xf numFmtId="0" fontId="21" fillId="0" borderId="17" xfId="0" applyFont="1" applyFill="1" applyBorder="1" applyAlignment="1" applyProtection="1">
      <alignment vertical="center" wrapText="1"/>
      <protection locked="0" hidden="1"/>
    </xf>
    <xf numFmtId="0" fontId="21" fillId="0" borderId="0" xfId="0" applyFont="1" applyFill="1" applyAlignment="1" applyProtection="1">
      <protection locked="0" hidden="1"/>
    </xf>
    <xf numFmtId="0" fontId="21" fillId="0" borderId="16" xfId="0" applyFont="1" applyFill="1" applyBorder="1" applyAlignment="1" applyProtection="1">
      <protection locked="0" hidden="1"/>
    </xf>
    <xf numFmtId="0" fontId="21" fillId="0" borderId="12" xfId="0" applyFont="1" applyFill="1" applyBorder="1" applyAlignment="1" applyProtection="1">
      <alignment horizontal="right"/>
      <protection hidden="1"/>
    </xf>
    <xf numFmtId="176" fontId="21" fillId="0" borderId="0" xfId="0" applyNumberFormat="1" applyFont="1" applyFill="1" applyAlignment="1" applyProtection="1">
      <alignment horizontal="center"/>
      <protection locked="0" hidden="1"/>
    </xf>
    <xf numFmtId="0" fontId="21" fillId="0" borderId="58" xfId="0" applyFont="1" applyFill="1" applyBorder="1" applyAlignment="1" applyProtection="1">
      <alignment horizontal="center" vertical="center"/>
      <protection locked="0" hidden="1"/>
    </xf>
    <xf numFmtId="0" fontId="21" fillId="0" borderId="59" xfId="0" applyFont="1" applyFill="1" applyBorder="1" applyAlignment="1" applyProtection="1">
      <alignment horizontal="center" vertical="center"/>
      <protection locked="0" hidden="1"/>
    </xf>
    <xf numFmtId="0" fontId="21" fillId="0" borderId="60" xfId="0" applyFont="1" applyFill="1" applyBorder="1" applyAlignment="1" applyProtection="1">
      <alignment horizontal="center" vertical="center"/>
      <protection locked="0" hidden="1"/>
    </xf>
    <xf numFmtId="0" fontId="21" fillId="0" borderId="61" xfId="0" applyFont="1" applyFill="1" applyBorder="1" applyAlignment="1" applyProtection="1">
      <alignment horizontal="center" vertical="center"/>
      <protection locked="0" hidden="1"/>
    </xf>
    <xf numFmtId="0" fontId="21" fillId="0" borderId="62" xfId="0" applyFont="1" applyFill="1" applyBorder="1" applyAlignment="1" applyProtection="1">
      <alignment horizontal="center" vertical="center"/>
      <protection locked="0" hidden="1"/>
    </xf>
    <xf numFmtId="0" fontId="21" fillId="0" borderId="63" xfId="0" applyFont="1" applyFill="1" applyBorder="1" applyAlignment="1" applyProtection="1">
      <alignment horizontal="center" vertical="center"/>
      <protection locked="0" hidden="1"/>
    </xf>
    <xf numFmtId="0" fontId="21" fillId="0" borderId="64" xfId="0" applyFont="1" applyFill="1" applyBorder="1" applyAlignment="1" applyProtection="1">
      <alignment horizontal="center" vertical="center"/>
      <protection locked="0" hidden="1"/>
    </xf>
    <xf numFmtId="0" fontId="21" fillId="0" borderId="65" xfId="0" applyFont="1" applyFill="1" applyBorder="1" applyAlignment="1" applyProtection="1">
      <alignment horizontal="center" vertical="center"/>
      <protection locked="0" hidden="1"/>
    </xf>
    <xf numFmtId="0" fontId="21" fillId="0" borderId="31" xfId="0" applyFont="1" applyFill="1" applyBorder="1" applyAlignment="1" applyProtection="1">
      <alignment horizontal="center" vertical="center"/>
      <protection locked="0" hidden="1"/>
    </xf>
    <xf numFmtId="0" fontId="21" fillId="0" borderId="32" xfId="0" applyFont="1" applyFill="1" applyBorder="1" applyAlignment="1" applyProtection="1">
      <alignment horizontal="center" vertical="center"/>
      <protection locked="0" hidden="1"/>
    </xf>
    <xf numFmtId="0" fontId="21" fillId="0" borderId="33" xfId="0" applyFont="1" applyFill="1" applyBorder="1" applyAlignment="1" applyProtection="1">
      <alignment horizontal="center" vertical="center"/>
      <protection locked="0" hidden="1"/>
    </xf>
    <xf numFmtId="0" fontId="21" fillId="0" borderId="15" xfId="0" applyFont="1" applyFill="1" applyBorder="1" applyAlignment="1" applyProtection="1">
      <alignment horizontal="center" vertical="center"/>
      <protection locked="0" hidden="1"/>
    </xf>
    <xf numFmtId="0" fontId="21" fillId="0" borderId="17" xfId="0" applyFont="1" applyFill="1" applyBorder="1" applyAlignment="1" applyProtection="1">
      <alignment horizontal="center" vertical="center"/>
      <protection locked="0" hidden="1"/>
    </xf>
    <xf numFmtId="0" fontId="21" fillId="0" borderId="31" xfId="0" applyFont="1" applyFill="1" applyBorder="1" applyAlignment="1" applyProtection="1">
      <alignment horizontal="left" vertical="center" shrinkToFit="1"/>
      <protection hidden="1"/>
    </xf>
    <xf numFmtId="0" fontId="21" fillId="0" borderId="32" xfId="0" applyFont="1" applyFill="1" applyBorder="1" applyAlignment="1" applyProtection="1">
      <alignment horizontal="left" vertical="center" shrinkToFit="1"/>
      <protection hidden="1"/>
    </xf>
    <xf numFmtId="0" fontId="21" fillId="0" borderId="33" xfId="0" applyFont="1" applyFill="1" applyBorder="1" applyAlignment="1" applyProtection="1">
      <alignment horizontal="left" vertical="center" shrinkToFit="1"/>
      <protection hidden="1"/>
    </xf>
    <xf numFmtId="0" fontId="21" fillId="0" borderId="12" xfId="0" applyFont="1" applyFill="1" applyBorder="1" applyAlignment="1" applyProtection="1">
      <alignment horizontal="left" vertical="center" shrinkToFit="1"/>
      <protection hidden="1"/>
    </xf>
    <xf numFmtId="0" fontId="21" fillId="0" borderId="0" xfId="0" applyFont="1" applyFill="1" applyAlignment="1" applyProtection="1">
      <alignment horizontal="left" vertical="center" shrinkToFit="1"/>
      <protection hidden="1"/>
    </xf>
    <xf numFmtId="0" fontId="21" fillId="0" borderId="13" xfId="0" applyFont="1" applyFill="1" applyBorder="1" applyAlignment="1" applyProtection="1">
      <alignment horizontal="left" vertical="center" shrinkToFit="1"/>
      <protection hidden="1"/>
    </xf>
    <xf numFmtId="0" fontId="21" fillId="0" borderId="15" xfId="0" applyFont="1" applyFill="1" applyBorder="1" applyAlignment="1" applyProtection="1">
      <alignment horizontal="left" vertical="center" shrinkToFit="1"/>
      <protection hidden="1"/>
    </xf>
    <xf numFmtId="0" fontId="21" fillId="0" borderId="16" xfId="0" applyFont="1" applyFill="1" applyBorder="1" applyAlignment="1" applyProtection="1">
      <alignment horizontal="left" vertical="center" shrinkToFit="1"/>
      <protection hidden="1"/>
    </xf>
    <xf numFmtId="0" fontId="21" fillId="0" borderId="17" xfId="0" applyFont="1" applyFill="1" applyBorder="1" applyAlignment="1" applyProtection="1">
      <alignment horizontal="left" vertical="center" shrinkToFit="1"/>
      <protection hidden="1"/>
    </xf>
    <xf numFmtId="0" fontId="21" fillId="0" borderId="21" xfId="0" applyFont="1" applyFill="1" applyBorder="1" applyAlignment="1" applyProtection="1">
      <alignment horizontal="center" vertical="center" wrapText="1"/>
      <protection locked="0" hidden="1"/>
    </xf>
    <xf numFmtId="177" fontId="21" fillId="0" borderId="21" xfId="0" applyNumberFormat="1" applyFont="1" applyFill="1" applyBorder="1" applyAlignment="1" applyProtection="1">
      <alignment horizontal="center" vertical="center"/>
      <protection locked="0" hidden="1"/>
    </xf>
    <xf numFmtId="177" fontId="21" fillId="0" borderId="31" xfId="0" applyNumberFormat="1" applyFont="1" applyFill="1" applyBorder="1" applyAlignment="1" applyProtection="1">
      <alignment horizontal="center" vertical="center"/>
      <protection locked="0" hidden="1"/>
    </xf>
    <xf numFmtId="177" fontId="21" fillId="0" borderId="32" xfId="0" applyNumberFormat="1" applyFont="1" applyFill="1" applyBorder="1" applyAlignment="1" applyProtection="1">
      <alignment horizontal="center" vertical="center"/>
      <protection locked="0" hidden="1"/>
    </xf>
    <xf numFmtId="177" fontId="21" fillId="0" borderId="33" xfId="0" applyNumberFormat="1" applyFont="1" applyFill="1" applyBorder="1" applyAlignment="1" applyProtection="1">
      <alignment horizontal="center" vertical="center"/>
      <protection locked="0" hidden="1"/>
    </xf>
    <xf numFmtId="177" fontId="21" fillId="0" borderId="12" xfId="0" applyNumberFormat="1" applyFont="1" applyFill="1" applyBorder="1" applyAlignment="1" applyProtection="1">
      <alignment horizontal="center" vertical="center"/>
      <protection locked="0" hidden="1"/>
    </xf>
    <xf numFmtId="177" fontId="21" fillId="0" borderId="0" xfId="0" applyNumberFormat="1" applyFont="1" applyFill="1" applyAlignment="1" applyProtection="1">
      <alignment horizontal="center" vertical="center"/>
      <protection locked="0" hidden="1"/>
    </xf>
    <xf numFmtId="177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177" fontId="21" fillId="0" borderId="15" xfId="0" applyNumberFormat="1" applyFont="1" applyFill="1" applyBorder="1" applyAlignment="1" applyProtection="1">
      <alignment horizontal="center" vertical="center"/>
      <protection locked="0" hidden="1"/>
    </xf>
    <xf numFmtId="177" fontId="21" fillId="0" borderId="16" xfId="0" applyNumberFormat="1" applyFont="1" applyFill="1" applyBorder="1" applyAlignment="1" applyProtection="1">
      <alignment horizontal="center" vertical="center"/>
      <protection locked="0" hidden="1"/>
    </xf>
    <xf numFmtId="177" fontId="21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5" xfId="0" applyFont="1" applyFill="1" applyBorder="1" applyAlignment="1" applyProtection="1">
      <alignment vertical="center" wrapText="1"/>
      <protection hidden="1"/>
    </xf>
    <xf numFmtId="0" fontId="21" fillId="0" borderId="16" xfId="0" applyFont="1" applyFill="1" applyBorder="1" applyAlignment="1" applyProtection="1">
      <alignment vertical="center" wrapText="1"/>
      <protection hidden="1"/>
    </xf>
    <xf numFmtId="0" fontId="21" fillId="0" borderId="17" xfId="0" applyFont="1" applyFill="1" applyBorder="1" applyAlignment="1" applyProtection="1">
      <alignment vertical="center" wrapText="1"/>
      <protection hidden="1"/>
    </xf>
    <xf numFmtId="0" fontId="1" fillId="0" borderId="32" xfId="0" applyFont="1" applyFill="1" applyBorder="1" applyProtection="1">
      <alignment vertical="center"/>
      <protection locked="0" hidden="1"/>
    </xf>
    <xf numFmtId="0" fontId="1" fillId="0" borderId="33" xfId="0" applyFont="1" applyFill="1" applyBorder="1" applyProtection="1">
      <alignment vertical="center"/>
      <protection locked="0" hidden="1"/>
    </xf>
    <xf numFmtId="0" fontId="1" fillId="0" borderId="12" xfId="0" applyFont="1" applyFill="1" applyBorder="1" applyProtection="1">
      <alignment vertical="center"/>
      <protection locked="0" hidden="1"/>
    </xf>
    <xf numFmtId="0" fontId="1" fillId="0" borderId="0" xfId="0" applyFont="1" applyFill="1" applyProtection="1">
      <alignment vertical="center"/>
      <protection locked="0" hidden="1"/>
    </xf>
    <xf numFmtId="0" fontId="1" fillId="0" borderId="13" xfId="0" applyFont="1" applyFill="1" applyBorder="1" applyProtection="1">
      <alignment vertical="center"/>
      <protection locked="0" hidden="1"/>
    </xf>
    <xf numFmtId="0" fontId="1" fillId="0" borderId="15" xfId="0" applyFont="1" applyFill="1" applyBorder="1" applyProtection="1">
      <alignment vertical="center"/>
      <protection locked="0" hidden="1"/>
    </xf>
    <xf numFmtId="0" fontId="1" fillId="0" borderId="16" xfId="0" applyFont="1" applyFill="1" applyBorder="1" applyProtection="1">
      <alignment vertical="center"/>
      <protection locked="0" hidden="1"/>
    </xf>
    <xf numFmtId="0" fontId="1" fillId="0" borderId="17" xfId="0" applyFont="1" applyFill="1" applyBorder="1" applyProtection="1">
      <alignment vertical="center"/>
      <protection locked="0" hidden="1"/>
    </xf>
    <xf numFmtId="49" fontId="21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33" xfId="0" applyFont="1" applyFill="1" applyBorder="1" applyAlignment="1" applyProtection="1">
      <alignment horizontal="center" vertical="center"/>
      <protection locked="0" hidden="1"/>
    </xf>
    <xf numFmtId="0" fontId="1" fillId="0" borderId="12" xfId="0" applyFont="1" applyFill="1" applyBorder="1" applyAlignment="1" applyProtection="1">
      <alignment horizontal="center" vertical="center"/>
      <protection locked="0" hidden="1"/>
    </xf>
    <xf numFmtId="0" fontId="1" fillId="0" borderId="13" xfId="0" applyFont="1" applyFill="1" applyBorder="1" applyAlignment="1" applyProtection="1">
      <alignment horizontal="center" vertical="center"/>
      <protection locked="0" hidden="1"/>
    </xf>
    <xf numFmtId="0" fontId="1" fillId="0" borderId="15" xfId="0" applyFont="1" applyFill="1" applyBorder="1" applyAlignment="1" applyProtection="1">
      <alignment horizontal="center" vertical="center"/>
      <protection locked="0" hidden="1"/>
    </xf>
    <xf numFmtId="0" fontId="1" fillId="0" borderId="17" xfId="0" applyFont="1" applyFill="1" applyBorder="1" applyAlignment="1" applyProtection="1">
      <alignment horizontal="center" vertical="center"/>
      <protection locked="0" hidden="1"/>
    </xf>
    <xf numFmtId="49" fontId="21" fillId="0" borderId="33" xfId="0" applyNumberFormat="1" applyFont="1" applyFill="1" applyBorder="1" applyAlignment="1" applyProtection="1">
      <alignment horizontal="center" vertical="center"/>
      <protection locked="0" hidden="1"/>
    </xf>
    <xf numFmtId="49" fontId="21" fillId="0" borderId="12" xfId="0" applyNumberFormat="1" applyFont="1" applyFill="1" applyBorder="1" applyAlignment="1" applyProtection="1">
      <alignment horizontal="center" vertical="center"/>
      <protection locked="0" hidden="1"/>
    </xf>
    <xf numFmtId="49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49" fontId="21" fillId="0" borderId="15" xfId="0" applyNumberFormat="1" applyFont="1" applyFill="1" applyBorder="1" applyAlignment="1" applyProtection="1">
      <alignment horizontal="center" vertical="center"/>
      <protection locked="0" hidden="1"/>
    </xf>
    <xf numFmtId="49" fontId="21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5" xfId="0" applyFont="1" applyFill="1" applyBorder="1" applyProtection="1">
      <alignment vertical="center"/>
      <protection hidden="1"/>
    </xf>
    <xf numFmtId="0" fontId="21" fillId="0" borderId="17" xfId="0" applyFont="1" applyFill="1" applyBorder="1" applyProtection="1">
      <alignment vertical="center"/>
      <protection hidden="1"/>
    </xf>
    <xf numFmtId="49" fontId="1" fillId="0" borderId="33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12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13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15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Fill="1" applyBorder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 vertical="center"/>
      <protection locked="0" hidden="1"/>
    </xf>
    <xf numFmtId="0" fontId="0" fillId="0" borderId="16" xfId="0" applyFont="1" applyFill="1" applyBorder="1" applyAlignment="1" applyProtection="1">
      <alignment horizontal="center" vertical="center"/>
      <protection locked="0" hidden="1"/>
    </xf>
    <xf numFmtId="0" fontId="0" fillId="0" borderId="25" xfId="0" applyFont="1" applyFill="1" applyBorder="1" applyAlignment="1" applyProtection="1">
      <alignment horizontal="center" vertical="center"/>
      <protection hidden="1"/>
    </xf>
    <xf numFmtId="0" fontId="0" fillId="0" borderId="10" xfId="0" applyFont="1" applyFill="1" applyBorder="1" applyAlignment="1" applyProtection="1">
      <alignment horizontal="center" vertical="center"/>
      <protection hidden="1"/>
    </xf>
    <xf numFmtId="0" fontId="0" fillId="0" borderId="26" xfId="0" applyFont="1" applyFill="1" applyBorder="1" applyAlignment="1" applyProtection="1">
      <alignment horizontal="center" vertical="center"/>
      <protection hidden="1"/>
    </xf>
    <xf numFmtId="0" fontId="0" fillId="0" borderId="27" xfId="0" applyFont="1" applyFill="1" applyBorder="1" applyAlignment="1" applyProtection="1">
      <alignment horizontal="center" vertical="center"/>
      <protection hidden="1"/>
    </xf>
    <xf numFmtId="0" fontId="0" fillId="0" borderId="28" xfId="0" applyFont="1" applyFill="1" applyBorder="1" applyAlignment="1" applyProtection="1">
      <alignment horizontal="center" vertical="center"/>
      <protection hidden="1"/>
    </xf>
    <xf numFmtId="0" fontId="0" fillId="0" borderId="39" xfId="0" applyFont="1" applyFill="1" applyBorder="1" applyAlignment="1" applyProtection="1">
      <alignment horizontal="center" vertical="center"/>
      <protection hidden="1"/>
    </xf>
    <xf numFmtId="0" fontId="0" fillId="0" borderId="19" xfId="0" applyFont="1" applyFill="1" applyBorder="1" applyAlignment="1" applyProtection="1">
      <alignment horizontal="center" vertical="center"/>
      <protection hidden="1"/>
    </xf>
    <xf numFmtId="0" fontId="0" fillId="0" borderId="40" xfId="0" applyFont="1" applyFill="1" applyBorder="1" applyAlignment="1" applyProtection="1">
      <alignment horizontal="center" vertical="center"/>
      <protection hidden="1"/>
    </xf>
    <xf numFmtId="0" fontId="0" fillId="0" borderId="41" xfId="0" applyFill="1" applyBorder="1" applyAlignment="1" applyProtection="1">
      <alignment horizontal="center" vertical="center"/>
      <protection hidden="1"/>
    </xf>
    <xf numFmtId="0" fontId="0" fillId="0" borderId="31" xfId="0" applyFill="1" applyBorder="1" applyAlignment="1" applyProtection="1">
      <alignment horizontal="center" vertical="center"/>
      <protection locked="0" hidden="1"/>
    </xf>
    <xf numFmtId="0" fontId="1" fillId="0" borderId="32" xfId="0" applyFont="1" applyFill="1" applyBorder="1" applyAlignment="1" applyProtection="1">
      <alignment horizontal="center" vertical="center"/>
      <protection locked="0" hidden="1"/>
    </xf>
    <xf numFmtId="0" fontId="22" fillId="0" borderId="42" xfId="0" applyFont="1" applyFill="1" applyBorder="1" applyAlignment="1" applyProtection="1">
      <alignment horizontal="center" vertical="center" wrapText="1"/>
      <protection locked="0" hidden="1"/>
    </xf>
    <xf numFmtId="0" fontId="22" fillId="0" borderId="32" xfId="0" applyFont="1" applyFill="1" applyBorder="1" applyAlignment="1" applyProtection="1">
      <alignment horizontal="center" vertical="center" wrapText="1"/>
      <protection locked="0" hidden="1"/>
    </xf>
    <xf numFmtId="0" fontId="22" fillId="0" borderId="41" xfId="0" applyFont="1" applyFill="1" applyBorder="1" applyAlignment="1" applyProtection="1">
      <alignment horizontal="center" vertical="center" wrapText="1"/>
      <protection locked="0" hidden="1"/>
    </xf>
    <xf numFmtId="0" fontId="22" fillId="0" borderId="27" xfId="0" applyFont="1" applyFill="1" applyBorder="1" applyAlignment="1" applyProtection="1">
      <alignment horizontal="center" vertical="center" wrapText="1"/>
      <protection locked="0" hidden="1"/>
    </xf>
    <xf numFmtId="0" fontId="22" fillId="0" borderId="0" xfId="0" applyFont="1" applyFill="1" applyAlignment="1" applyProtection="1">
      <alignment horizontal="center" vertical="center" wrapText="1"/>
      <protection locked="0" hidden="1"/>
    </xf>
    <xf numFmtId="0" fontId="22" fillId="0" borderId="28" xfId="0" applyFont="1" applyFill="1" applyBorder="1" applyAlignment="1" applyProtection="1">
      <alignment horizontal="center" vertical="center" wrapText="1"/>
      <protection locked="0" hidden="1"/>
    </xf>
    <xf numFmtId="0" fontId="22" fillId="0" borderId="29" xfId="0" applyFont="1" applyFill="1" applyBorder="1" applyAlignment="1" applyProtection="1">
      <alignment horizontal="center" vertical="center" wrapText="1"/>
      <protection locked="0" hidden="1"/>
    </xf>
    <xf numFmtId="0" fontId="22" fillId="0" borderId="16" xfId="0" applyFont="1" applyFill="1" applyBorder="1" applyAlignment="1" applyProtection="1">
      <alignment horizontal="center" vertical="center" wrapText="1"/>
      <protection locked="0" hidden="1"/>
    </xf>
    <xf numFmtId="0" fontId="22" fillId="0" borderId="30" xfId="0" applyFont="1" applyFill="1" applyBorder="1" applyAlignment="1" applyProtection="1">
      <alignment horizontal="center" vertical="center" wrapText="1"/>
      <protection locked="0" hidden="1"/>
    </xf>
    <xf numFmtId="0" fontId="22" fillId="0" borderId="47" xfId="0" applyFont="1" applyFill="1" applyBorder="1" applyAlignment="1" applyProtection="1">
      <alignment horizontal="center" vertical="center"/>
      <protection locked="0" hidden="1"/>
    </xf>
    <xf numFmtId="0" fontId="1" fillId="0" borderId="48" xfId="0" applyFont="1" applyFill="1" applyBorder="1" applyProtection="1">
      <alignment vertical="center"/>
      <protection locked="0" hidden="1"/>
    </xf>
    <xf numFmtId="0" fontId="1" fillId="0" borderId="49" xfId="0" applyFont="1" applyFill="1" applyBorder="1" applyProtection="1">
      <alignment vertical="center"/>
      <protection locked="0" hidden="1"/>
    </xf>
    <xf numFmtId="0" fontId="1" fillId="0" borderId="47" xfId="0" applyFont="1" applyFill="1" applyBorder="1" applyProtection="1">
      <alignment vertical="center"/>
      <protection locked="0" hidden="1"/>
    </xf>
    <xf numFmtId="0" fontId="22" fillId="0" borderId="48" xfId="0" applyFont="1" applyFill="1" applyBorder="1" applyAlignment="1" applyProtection="1">
      <alignment horizontal="center" vertical="center"/>
      <protection locked="0" hidden="1"/>
    </xf>
    <xf numFmtId="0" fontId="1" fillId="0" borderId="50" xfId="0" applyFont="1" applyFill="1" applyBorder="1" applyProtection="1">
      <alignment vertical="center"/>
      <protection locked="0" hidden="1"/>
    </xf>
    <xf numFmtId="0" fontId="7" fillId="0" borderId="21" xfId="0" applyFont="1" applyFill="1" applyBorder="1" applyAlignment="1" applyProtection="1">
      <alignment horizontal="center" vertical="center"/>
      <protection locked="0" hidden="1"/>
    </xf>
    <xf numFmtId="0" fontId="1" fillId="0" borderId="21" xfId="0" applyFont="1" applyFill="1" applyBorder="1" applyProtection="1">
      <alignment vertical="center"/>
      <protection locked="0"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3" xr:uid="{FDB48F55-5CA3-48BB-A1C2-63C478219DB2}"/>
    <cellStyle name="Normal 2 2" xfId="44" xr:uid="{AC4171F7-4351-4245-AC29-F268F4B38D8C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6D95515A-0120-4325-B331-7C2C1C54449E}"/>
    <cellStyle name="良い" xfId="41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994"/>
  <sheetViews>
    <sheetView showGridLines="0" showRowColHeaders="0" tabSelected="1" zoomScale="112" zoomScaleNormal="112" zoomScaleSheetLayoutView="55" workbookViewId="0">
      <selection activeCell="Q10" sqref="Q10:AN11"/>
    </sheetView>
  </sheetViews>
  <sheetFormatPr defaultColWidth="0" defaultRowHeight="13.5" zeroHeight="1" x14ac:dyDescent="0.15"/>
  <cols>
    <col min="1" max="4" width="1.625" style="26" customWidth="1"/>
    <col min="5" max="89" width="1.25" style="26" customWidth="1"/>
    <col min="90" max="105" width="1.125" style="26" customWidth="1"/>
    <col min="106" max="106" width="5.625" style="26" customWidth="1"/>
    <col min="107" max="107" width="5.625" style="1" hidden="1" customWidth="1"/>
    <col min="108" max="108" width="5.625" style="2" hidden="1" customWidth="1"/>
    <col min="109" max="109" width="10.125" style="2" hidden="1" customWidth="1"/>
    <col min="110" max="111" width="7.125" style="2" hidden="1" customWidth="1"/>
    <col min="112" max="114" width="8.75" style="2" hidden="1" customWidth="1"/>
    <col min="115" max="115" width="10.875" style="2" hidden="1" customWidth="1"/>
    <col min="116" max="116" width="7.75" style="2" hidden="1" customWidth="1"/>
    <col min="117" max="117" width="9" style="2" hidden="1" customWidth="1"/>
    <col min="118" max="118" width="14.5" style="2" hidden="1" customWidth="1"/>
    <col min="119" max="119" width="17.125" style="2" hidden="1" customWidth="1"/>
    <col min="120" max="121" width="17.125" style="1" hidden="1" customWidth="1"/>
    <col min="122" max="122" width="7.5" style="1" hidden="1" customWidth="1"/>
    <col min="123" max="123" width="8.375" style="1" hidden="1" customWidth="1"/>
    <col min="124" max="128" width="5.625" style="1" hidden="1" customWidth="1"/>
    <col min="129" max="131" width="3.625" style="1" hidden="1" customWidth="1"/>
    <col min="132" max="133" width="2.625" style="1" hidden="1" customWidth="1"/>
    <col min="134" max="16384" width="9" style="1" hidden="1"/>
  </cols>
  <sheetData>
    <row r="1" spans="5:98" ht="6" customHeight="1" x14ac:dyDescent="0.15"/>
    <row r="2" spans="5:98" ht="6" customHeight="1" x14ac:dyDescent="0.15"/>
    <row r="3" spans="5:98" ht="6" customHeight="1" x14ac:dyDescent="0.15">
      <c r="E3" s="324" t="s">
        <v>229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</row>
    <row r="4" spans="5:98" ht="6" customHeight="1" x14ac:dyDescent="0.15"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44"/>
      <c r="CK4" s="244"/>
    </row>
    <row r="5" spans="5:98" ht="6" customHeight="1" x14ac:dyDescent="0.15"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137" t="s">
        <v>230</v>
      </c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06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137" t="s">
        <v>56</v>
      </c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137" t="str">
        <f>IF(AH5="","？",VLOOKUP(AH5,DH19:DW25,2,0))</f>
        <v>？</v>
      </c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 t="s">
        <v>55</v>
      </c>
      <c r="BW5" s="244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</row>
    <row r="6" spans="5:98" ht="6" customHeight="1" x14ac:dyDescent="0.15"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244"/>
      <c r="BW6" s="244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</row>
    <row r="7" spans="5:98" ht="6" customHeight="1" x14ac:dyDescent="0.15"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5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</row>
    <row r="8" spans="5:98" ht="6" customHeight="1" x14ac:dyDescent="0.15"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</row>
    <row r="9" spans="5:98" ht="6" customHeight="1" x14ac:dyDescent="0.15"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6"/>
      <c r="AP9" s="36"/>
      <c r="AQ9" s="35"/>
      <c r="AR9" s="38"/>
      <c r="AS9" s="38"/>
      <c r="AT9" s="38"/>
      <c r="AU9" s="38"/>
      <c r="AV9" s="38"/>
      <c r="AW9" s="38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5"/>
      <c r="BI9" s="35"/>
      <c r="BJ9" s="35"/>
      <c r="BK9" s="35"/>
      <c r="BL9" s="35"/>
      <c r="BM9" s="35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</row>
    <row r="10" spans="5:98" ht="6" customHeight="1" x14ac:dyDescent="0.15">
      <c r="E10" s="35"/>
      <c r="F10" s="325" t="s">
        <v>22</v>
      </c>
      <c r="G10" s="325"/>
      <c r="H10" s="325"/>
      <c r="I10" s="325"/>
      <c r="J10" s="325"/>
      <c r="K10" s="325"/>
      <c r="L10" s="325"/>
      <c r="M10" s="325"/>
      <c r="N10" s="325"/>
      <c r="O10" s="325"/>
      <c r="P10" s="327" t="s">
        <v>23</v>
      </c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5"/>
      <c r="AP10" s="35"/>
      <c r="AQ10" s="40"/>
      <c r="AR10" s="41"/>
      <c r="AS10" s="41"/>
      <c r="AT10" s="41"/>
      <c r="AU10" s="41"/>
      <c r="AV10" s="41"/>
      <c r="AW10" s="38"/>
      <c r="AX10" s="38"/>
      <c r="AY10" s="38"/>
      <c r="AZ10" s="38"/>
      <c r="BA10" s="38"/>
      <c r="BB10" s="39"/>
      <c r="BC10" s="39"/>
      <c r="BD10" s="39"/>
      <c r="BE10" s="39"/>
      <c r="BF10" s="39"/>
      <c r="BG10" s="39"/>
      <c r="BH10" s="25"/>
      <c r="BI10" s="25"/>
      <c r="BJ10" s="25"/>
      <c r="BK10" s="25"/>
      <c r="BL10" s="25"/>
      <c r="BM10" s="25"/>
      <c r="BN10" s="331" t="s">
        <v>172</v>
      </c>
      <c r="BO10" s="331"/>
      <c r="BP10" s="331"/>
      <c r="BQ10" s="331"/>
      <c r="BR10" s="331"/>
      <c r="BS10" s="331"/>
      <c r="BT10" s="331"/>
      <c r="BU10" s="331"/>
      <c r="BV10" s="331"/>
      <c r="BW10" s="331"/>
      <c r="BX10" s="331"/>
      <c r="BY10" s="331"/>
      <c r="BZ10" s="331"/>
      <c r="CA10" s="331"/>
      <c r="CB10" s="331"/>
      <c r="CC10" s="331"/>
      <c r="CD10" s="331"/>
      <c r="CE10" s="331"/>
      <c r="CF10" s="331"/>
      <c r="CG10" s="331"/>
      <c r="CH10" s="331"/>
      <c r="CI10" s="331"/>
      <c r="CJ10" s="331"/>
      <c r="CK10" s="331"/>
    </row>
    <row r="11" spans="5:98" ht="6" customHeight="1" x14ac:dyDescent="0.15">
      <c r="E11" s="35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8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5"/>
      <c r="AP11" s="35"/>
      <c r="AQ11" s="41"/>
      <c r="AR11" s="41"/>
      <c r="AS11" s="41"/>
      <c r="AT11" s="41"/>
      <c r="AU11" s="41"/>
      <c r="AV11" s="41"/>
      <c r="AW11" s="38"/>
      <c r="AX11" s="38"/>
      <c r="AY11" s="38"/>
      <c r="AZ11" s="38"/>
      <c r="BA11" s="38"/>
      <c r="BB11" s="38"/>
      <c r="BC11" s="35"/>
      <c r="BD11" s="35"/>
      <c r="BE11" s="35"/>
      <c r="BF11" s="35"/>
      <c r="BG11" s="35"/>
      <c r="BH11" s="35"/>
      <c r="BI11" s="38"/>
      <c r="BJ11" s="42"/>
      <c r="BK11" s="42"/>
      <c r="BL11" s="42"/>
      <c r="BM11" s="42"/>
      <c r="BN11" s="331"/>
      <c r="BO11" s="331"/>
      <c r="BP11" s="331"/>
      <c r="BQ11" s="331"/>
      <c r="BR11" s="331"/>
      <c r="BS11" s="331"/>
      <c r="BT11" s="331"/>
      <c r="BU11" s="331"/>
      <c r="BV11" s="331"/>
      <c r="BW11" s="331"/>
      <c r="BX11" s="331"/>
      <c r="BY11" s="331"/>
      <c r="BZ11" s="331"/>
      <c r="CA11" s="331"/>
      <c r="CB11" s="331"/>
      <c r="CC11" s="331"/>
      <c r="CD11" s="331"/>
      <c r="CE11" s="331"/>
      <c r="CF11" s="331"/>
      <c r="CG11" s="331"/>
      <c r="CH11" s="331"/>
      <c r="CI11" s="331"/>
      <c r="CJ11" s="331"/>
      <c r="CK11" s="331"/>
    </row>
    <row r="12" spans="5:98" ht="6" customHeight="1" x14ac:dyDescent="0.15">
      <c r="E12" s="35"/>
      <c r="F12" s="325" t="s">
        <v>21</v>
      </c>
      <c r="G12" s="325"/>
      <c r="H12" s="325"/>
      <c r="I12" s="325"/>
      <c r="J12" s="325"/>
      <c r="K12" s="325"/>
      <c r="L12" s="325"/>
      <c r="M12" s="325"/>
      <c r="N12" s="325"/>
      <c r="O12" s="325"/>
      <c r="P12" s="327" t="s">
        <v>25</v>
      </c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5"/>
      <c r="AP12" s="35"/>
      <c r="AQ12" s="332" t="s">
        <v>46</v>
      </c>
      <c r="AR12" s="332"/>
      <c r="AS12" s="332"/>
      <c r="AT12" s="332"/>
      <c r="AU12" s="332"/>
      <c r="AV12" s="332" t="s">
        <v>52</v>
      </c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35"/>
      <c r="BO12" s="43"/>
      <c r="BP12" s="43"/>
      <c r="BQ12" s="43"/>
      <c r="BR12" s="43"/>
      <c r="BS12" s="43"/>
      <c r="BT12" s="43"/>
      <c r="BU12" s="43"/>
      <c r="BV12" s="43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43"/>
      <c r="CJ12" s="43"/>
      <c r="CK12" s="43"/>
    </row>
    <row r="13" spans="5:98" ht="6" customHeight="1" x14ac:dyDescent="0.15">
      <c r="E13" s="35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8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O13" s="35"/>
      <c r="AP13" s="35"/>
      <c r="AQ13" s="333"/>
      <c r="AR13" s="333"/>
      <c r="AS13" s="333"/>
      <c r="AT13" s="333"/>
      <c r="AU13" s="333"/>
      <c r="AV13" s="333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42"/>
      <c r="BO13" s="43"/>
      <c r="BP13" s="43"/>
      <c r="BQ13" s="43"/>
      <c r="BR13" s="43"/>
      <c r="BS13" s="43"/>
      <c r="BT13" s="43"/>
      <c r="BU13" s="43"/>
      <c r="BV13" s="43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43"/>
      <c r="CJ13" s="43"/>
      <c r="CK13" s="43"/>
    </row>
    <row r="14" spans="5:98" ht="6" customHeight="1" x14ac:dyDescent="0.15"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155" t="s">
        <v>20</v>
      </c>
      <c r="BP14" s="155"/>
      <c r="BQ14" s="155"/>
      <c r="BR14" s="155"/>
      <c r="BS14" s="155"/>
      <c r="BT14" s="155"/>
      <c r="BU14" s="155"/>
      <c r="BV14" s="155"/>
      <c r="BW14" s="521"/>
      <c r="BX14" s="521"/>
      <c r="BY14" s="521"/>
      <c r="BZ14" s="521"/>
      <c r="CA14" s="521"/>
      <c r="CB14" s="521"/>
      <c r="CC14" s="521"/>
      <c r="CD14" s="521"/>
      <c r="CE14" s="521"/>
      <c r="CF14" s="521"/>
      <c r="CG14" s="521"/>
      <c r="CH14" s="521"/>
      <c r="CI14" s="155" t="s">
        <v>36</v>
      </c>
      <c r="CJ14" s="155"/>
      <c r="CK14" s="155"/>
    </row>
    <row r="15" spans="5:98" ht="6" customHeight="1" x14ac:dyDescent="0.15"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200"/>
      <c r="BP15" s="200"/>
      <c r="BQ15" s="200"/>
      <c r="BR15" s="200"/>
      <c r="BS15" s="200"/>
      <c r="BT15" s="200"/>
      <c r="BU15" s="200"/>
      <c r="BV15" s="200"/>
      <c r="BW15" s="522"/>
      <c r="BX15" s="522"/>
      <c r="BY15" s="522"/>
      <c r="BZ15" s="522"/>
      <c r="CA15" s="522"/>
      <c r="CB15" s="522"/>
      <c r="CC15" s="522"/>
      <c r="CD15" s="522"/>
      <c r="CE15" s="522"/>
      <c r="CF15" s="522"/>
      <c r="CG15" s="522"/>
      <c r="CH15" s="522"/>
      <c r="CI15" s="200"/>
      <c r="CJ15" s="200"/>
      <c r="CK15" s="200"/>
    </row>
    <row r="16" spans="5:98" ht="6" customHeight="1" x14ac:dyDescent="0.15"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5"/>
      <c r="CT16" s="28"/>
    </row>
    <row r="17" spans="5:132" ht="6" customHeight="1" x14ac:dyDescent="0.15"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8"/>
      <c r="DV17" s="3"/>
    </row>
    <row r="18" spans="5:132" ht="6" customHeight="1" x14ac:dyDescent="0.15">
      <c r="E18" s="466" t="s">
        <v>0</v>
      </c>
      <c r="F18" s="494"/>
      <c r="G18" s="494"/>
      <c r="H18" s="494"/>
      <c r="I18" s="494"/>
      <c r="J18" s="494"/>
      <c r="K18" s="494"/>
      <c r="L18" s="495"/>
      <c r="M18" s="336" t="s">
        <v>1</v>
      </c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6" t="s">
        <v>4</v>
      </c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6" t="s">
        <v>3</v>
      </c>
      <c r="AL18" s="337"/>
      <c r="AM18" s="337"/>
      <c r="AN18" s="337"/>
      <c r="AO18" s="337"/>
      <c r="AP18" s="337"/>
      <c r="AQ18" s="337"/>
      <c r="AR18" s="337"/>
      <c r="AS18" s="337"/>
      <c r="AT18" s="337"/>
      <c r="AU18" s="337"/>
      <c r="AV18" s="337"/>
      <c r="AW18" s="337"/>
      <c r="AX18" s="337"/>
      <c r="AY18" s="337"/>
      <c r="AZ18" s="337"/>
      <c r="BA18" s="337"/>
      <c r="BB18" s="337"/>
      <c r="BC18" s="337"/>
      <c r="BD18" s="337"/>
      <c r="BE18" s="337"/>
      <c r="BF18" s="337"/>
      <c r="BG18" s="337"/>
      <c r="BH18" s="549" t="s">
        <v>5</v>
      </c>
      <c r="BI18" s="550"/>
      <c r="BJ18" s="550"/>
      <c r="BK18" s="550"/>
      <c r="BL18" s="550"/>
      <c r="BM18" s="550"/>
      <c r="BN18" s="550"/>
      <c r="BO18" s="550"/>
      <c r="BP18" s="550"/>
      <c r="BQ18" s="550"/>
      <c r="BR18" s="550"/>
      <c r="BS18" s="550"/>
      <c r="BT18" s="550"/>
      <c r="BU18" s="550"/>
      <c r="BV18" s="550"/>
      <c r="BW18" s="532" t="s">
        <v>6</v>
      </c>
      <c r="BX18" s="533"/>
      <c r="BY18" s="533"/>
      <c r="BZ18" s="533"/>
      <c r="CA18" s="533"/>
      <c r="CB18" s="533"/>
      <c r="CC18" s="533"/>
      <c r="CD18" s="533"/>
      <c r="CE18" s="533"/>
      <c r="CF18" s="533"/>
      <c r="CG18" s="533"/>
      <c r="CH18" s="533"/>
      <c r="CI18" s="533"/>
      <c r="CJ18" s="533"/>
      <c r="CK18" s="503"/>
      <c r="DX18" s="5"/>
    </row>
    <row r="19" spans="5:132" ht="15" customHeight="1" x14ac:dyDescent="0.15">
      <c r="E19" s="496"/>
      <c r="F19" s="497"/>
      <c r="G19" s="497"/>
      <c r="H19" s="497"/>
      <c r="I19" s="497"/>
      <c r="J19" s="497"/>
      <c r="K19" s="497"/>
      <c r="L19" s="49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  <c r="AP19" s="338"/>
      <c r="AQ19" s="338"/>
      <c r="AR19" s="338"/>
      <c r="AS19" s="338"/>
      <c r="AT19" s="338"/>
      <c r="AU19" s="338"/>
      <c r="AV19" s="338"/>
      <c r="AW19" s="338"/>
      <c r="AX19" s="338"/>
      <c r="AY19" s="338"/>
      <c r="AZ19" s="338"/>
      <c r="BA19" s="338"/>
      <c r="BB19" s="338"/>
      <c r="BC19" s="338"/>
      <c r="BD19" s="338"/>
      <c r="BE19" s="338"/>
      <c r="BF19" s="338"/>
      <c r="BG19" s="338"/>
      <c r="BH19" s="550"/>
      <c r="BI19" s="550"/>
      <c r="BJ19" s="550"/>
      <c r="BK19" s="550"/>
      <c r="BL19" s="550"/>
      <c r="BM19" s="550"/>
      <c r="BN19" s="550"/>
      <c r="BO19" s="550"/>
      <c r="BP19" s="550"/>
      <c r="BQ19" s="550"/>
      <c r="BR19" s="550"/>
      <c r="BS19" s="550"/>
      <c r="BT19" s="550"/>
      <c r="BU19" s="550"/>
      <c r="BV19" s="550"/>
      <c r="BW19" s="506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507"/>
      <c r="DD19" s="6" t="s">
        <v>51</v>
      </c>
      <c r="DE19" s="6">
        <v>1</v>
      </c>
      <c r="DF19" s="6">
        <v>1</v>
      </c>
      <c r="DG19" s="6">
        <v>120</v>
      </c>
      <c r="DH19" s="7"/>
      <c r="DI19" s="6" t="s">
        <v>56</v>
      </c>
      <c r="DJ19" s="6" t="s">
        <v>64</v>
      </c>
      <c r="DK19" s="6" t="s">
        <v>68</v>
      </c>
      <c r="DL19" s="6" t="s">
        <v>71</v>
      </c>
      <c r="DM19" s="6" t="s">
        <v>70</v>
      </c>
      <c r="DN19" s="6"/>
      <c r="DO19" s="6" t="s">
        <v>72</v>
      </c>
      <c r="DP19" s="6" t="s">
        <v>73</v>
      </c>
      <c r="DQ19" s="6" t="s">
        <v>141</v>
      </c>
      <c r="DR19" s="6"/>
      <c r="DS19" s="6"/>
      <c r="DT19" s="6" t="s">
        <v>168</v>
      </c>
      <c r="DU19" s="6"/>
      <c r="DV19" s="6"/>
      <c r="DW19" s="6" t="s">
        <v>78</v>
      </c>
      <c r="DY19" s="3"/>
      <c r="DZ19" s="3"/>
      <c r="EB19" s="5"/>
    </row>
    <row r="20" spans="5:132" ht="6" customHeight="1" x14ac:dyDescent="0.15">
      <c r="E20" s="496"/>
      <c r="F20" s="497"/>
      <c r="G20" s="497"/>
      <c r="H20" s="497"/>
      <c r="I20" s="497"/>
      <c r="J20" s="497"/>
      <c r="K20" s="497"/>
      <c r="L20" s="49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38"/>
      <c r="AU20" s="338"/>
      <c r="AV20" s="338"/>
      <c r="AW20" s="338"/>
      <c r="AX20" s="338"/>
      <c r="AY20" s="338"/>
      <c r="AZ20" s="338"/>
      <c r="BA20" s="338"/>
      <c r="BB20" s="338"/>
      <c r="BC20" s="338"/>
      <c r="BD20" s="338"/>
      <c r="BE20" s="338"/>
      <c r="BF20" s="338"/>
      <c r="BG20" s="338"/>
      <c r="BH20" s="550"/>
      <c r="BI20" s="550"/>
      <c r="BJ20" s="550"/>
      <c r="BK20" s="550"/>
      <c r="BL20" s="550"/>
      <c r="BM20" s="550"/>
      <c r="BN20" s="550"/>
      <c r="BO20" s="550"/>
      <c r="BP20" s="550"/>
      <c r="BQ20" s="550"/>
      <c r="BR20" s="550"/>
      <c r="BS20" s="550"/>
      <c r="BT20" s="550"/>
      <c r="BU20" s="550"/>
      <c r="BV20" s="550"/>
      <c r="BW20" s="543" t="s">
        <v>12</v>
      </c>
      <c r="BX20" s="544"/>
      <c r="BY20" s="544"/>
      <c r="BZ20" s="544"/>
      <c r="CA20" s="545"/>
      <c r="CB20" s="534" t="s">
        <v>129</v>
      </c>
      <c r="CC20" s="535"/>
      <c r="CD20" s="535"/>
      <c r="CE20" s="535"/>
      <c r="CF20" s="536"/>
      <c r="CG20" s="547" t="s">
        <v>13</v>
      </c>
      <c r="CH20" s="544"/>
      <c r="CI20" s="544"/>
      <c r="CJ20" s="545"/>
      <c r="CK20" s="548"/>
      <c r="DD20" s="6"/>
      <c r="DE20" s="6">
        <v>2</v>
      </c>
      <c r="DF20" s="6">
        <v>2</v>
      </c>
      <c r="DG20" s="6">
        <v>150</v>
      </c>
      <c r="DH20" s="6" t="s">
        <v>212</v>
      </c>
      <c r="DI20" s="6" t="s">
        <v>197</v>
      </c>
      <c r="DJ20" s="6" t="s">
        <v>111</v>
      </c>
      <c r="DK20" s="6" t="s">
        <v>198</v>
      </c>
      <c r="DL20" s="8" t="s">
        <v>112</v>
      </c>
      <c r="DM20" s="6">
        <v>160</v>
      </c>
      <c r="DN20" s="6" t="s">
        <v>165</v>
      </c>
      <c r="DO20" s="6" t="s">
        <v>166</v>
      </c>
      <c r="DP20" s="6" t="s">
        <v>167</v>
      </c>
      <c r="DQ20" s="6" t="s">
        <v>137</v>
      </c>
      <c r="DR20" s="6">
        <v>1000</v>
      </c>
      <c r="DS20" s="6">
        <v>10</v>
      </c>
      <c r="DT20" s="6" t="s">
        <v>138</v>
      </c>
      <c r="DU20" s="6">
        <v>1000</v>
      </c>
      <c r="DV20" s="6">
        <v>10</v>
      </c>
      <c r="DW20" s="6">
        <v>750</v>
      </c>
      <c r="EB20" s="5"/>
    </row>
    <row r="21" spans="5:132" ht="6" customHeight="1" x14ac:dyDescent="0.15">
      <c r="E21" s="496"/>
      <c r="F21" s="497"/>
      <c r="G21" s="497"/>
      <c r="H21" s="497"/>
      <c r="I21" s="497"/>
      <c r="J21" s="497"/>
      <c r="K21" s="497"/>
      <c r="L21" s="49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  <c r="AP21" s="338"/>
      <c r="AQ21" s="338"/>
      <c r="AR21" s="338"/>
      <c r="AS21" s="338"/>
      <c r="AT21" s="338"/>
      <c r="AU21" s="338"/>
      <c r="AV21" s="338"/>
      <c r="AW21" s="338"/>
      <c r="AX21" s="338"/>
      <c r="AY21" s="338"/>
      <c r="AZ21" s="338"/>
      <c r="BA21" s="338"/>
      <c r="BB21" s="338"/>
      <c r="BC21" s="338"/>
      <c r="BD21" s="338"/>
      <c r="BE21" s="338"/>
      <c r="BF21" s="338"/>
      <c r="BG21" s="338"/>
      <c r="BH21" s="550"/>
      <c r="BI21" s="550"/>
      <c r="BJ21" s="550"/>
      <c r="BK21" s="550"/>
      <c r="BL21" s="550"/>
      <c r="BM21" s="550"/>
      <c r="BN21" s="550"/>
      <c r="BO21" s="550"/>
      <c r="BP21" s="550"/>
      <c r="BQ21" s="550"/>
      <c r="BR21" s="550"/>
      <c r="BS21" s="550"/>
      <c r="BT21" s="550"/>
      <c r="BU21" s="550"/>
      <c r="BV21" s="550"/>
      <c r="BW21" s="543"/>
      <c r="BX21" s="544"/>
      <c r="BY21" s="544"/>
      <c r="BZ21" s="544"/>
      <c r="CA21" s="545"/>
      <c r="CB21" s="537"/>
      <c r="CC21" s="538"/>
      <c r="CD21" s="538"/>
      <c r="CE21" s="538"/>
      <c r="CF21" s="539"/>
      <c r="CG21" s="547"/>
      <c r="CH21" s="544"/>
      <c r="CI21" s="544"/>
      <c r="CJ21" s="545"/>
      <c r="CK21" s="548"/>
      <c r="DE21" s="6">
        <v>3</v>
      </c>
      <c r="DF21" s="6">
        <v>3</v>
      </c>
      <c r="DG21" s="6">
        <v>180</v>
      </c>
      <c r="DH21" s="6" t="s">
        <v>213</v>
      </c>
      <c r="DI21" s="6" t="s">
        <v>199</v>
      </c>
      <c r="DJ21" s="6" t="s">
        <v>111</v>
      </c>
      <c r="DK21" s="6" t="s">
        <v>198</v>
      </c>
      <c r="DL21" s="8" t="s">
        <v>112</v>
      </c>
      <c r="DM21" s="6">
        <v>160</v>
      </c>
      <c r="DN21" s="6" t="s">
        <v>164</v>
      </c>
      <c r="DO21" s="6" t="s">
        <v>166</v>
      </c>
      <c r="DP21" s="6" t="s">
        <v>167</v>
      </c>
      <c r="DQ21" s="6" t="s">
        <v>137</v>
      </c>
      <c r="DR21" s="6">
        <v>1000</v>
      </c>
      <c r="DS21" s="6">
        <v>10</v>
      </c>
      <c r="DT21" s="6" t="s">
        <v>138</v>
      </c>
      <c r="DU21" s="6">
        <v>1000</v>
      </c>
      <c r="DV21" s="6">
        <v>10</v>
      </c>
      <c r="DW21" s="6">
        <v>750</v>
      </c>
      <c r="EB21" s="5"/>
    </row>
    <row r="22" spans="5:132" ht="6" customHeight="1" x14ac:dyDescent="0.15">
      <c r="E22" s="499"/>
      <c r="F22" s="500"/>
      <c r="G22" s="500"/>
      <c r="H22" s="500"/>
      <c r="I22" s="500"/>
      <c r="J22" s="500"/>
      <c r="K22" s="500"/>
      <c r="L22" s="501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338"/>
      <c r="Y22" s="338"/>
      <c r="Z22" s="338"/>
      <c r="AA22" s="338"/>
      <c r="AB22" s="338"/>
      <c r="AC22" s="338"/>
      <c r="AD22" s="338"/>
      <c r="AE22" s="338"/>
      <c r="AF22" s="338"/>
      <c r="AG22" s="338"/>
      <c r="AH22" s="338"/>
      <c r="AI22" s="338"/>
      <c r="AJ22" s="338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339"/>
      <c r="BA22" s="339"/>
      <c r="BB22" s="339"/>
      <c r="BC22" s="339"/>
      <c r="BD22" s="339"/>
      <c r="BE22" s="339"/>
      <c r="BF22" s="339"/>
      <c r="BG22" s="339"/>
      <c r="BH22" s="550"/>
      <c r="BI22" s="550"/>
      <c r="BJ22" s="550"/>
      <c r="BK22" s="550"/>
      <c r="BL22" s="550"/>
      <c r="BM22" s="550"/>
      <c r="BN22" s="550"/>
      <c r="BO22" s="550"/>
      <c r="BP22" s="550"/>
      <c r="BQ22" s="550"/>
      <c r="BR22" s="550"/>
      <c r="BS22" s="550"/>
      <c r="BT22" s="550"/>
      <c r="BU22" s="550"/>
      <c r="BV22" s="550"/>
      <c r="BW22" s="546"/>
      <c r="BX22" s="544"/>
      <c r="BY22" s="544"/>
      <c r="BZ22" s="544"/>
      <c r="CA22" s="545"/>
      <c r="CB22" s="540"/>
      <c r="CC22" s="541"/>
      <c r="CD22" s="541"/>
      <c r="CE22" s="541"/>
      <c r="CF22" s="542"/>
      <c r="CG22" s="544"/>
      <c r="CH22" s="544"/>
      <c r="CI22" s="544"/>
      <c r="CJ22" s="545"/>
      <c r="CK22" s="548"/>
      <c r="DE22" s="6">
        <v>4</v>
      </c>
      <c r="DF22" s="6">
        <v>4</v>
      </c>
      <c r="DG22" s="6">
        <v>210</v>
      </c>
      <c r="DH22" s="6" t="s">
        <v>110</v>
      </c>
      <c r="DI22" s="6" t="s">
        <v>118</v>
      </c>
      <c r="DJ22" s="6" t="s">
        <v>111</v>
      </c>
      <c r="DK22" s="6" t="s">
        <v>198</v>
      </c>
      <c r="DL22" s="8" t="s">
        <v>112</v>
      </c>
      <c r="DM22" s="6">
        <v>160</v>
      </c>
      <c r="DN22" s="6" t="s">
        <v>164</v>
      </c>
      <c r="DO22" s="6" t="s">
        <v>166</v>
      </c>
      <c r="DP22" s="6" t="s">
        <v>167</v>
      </c>
      <c r="DQ22" s="6" t="s">
        <v>137</v>
      </c>
      <c r="DR22" s="6">
        <v>1000</v>
      </c>
      <c r="DS22" s="6">
        <v>10</v>
      </c>
      <c r="DT22" s="6" t="s">
        <v>138</v>
      </c>
      <c r="DU22" s="6">
        <v>1000</v>
      </c>
      <c r="DV22" s="6">
        <v>10</v>
      </c>
      <c r="DW22" s="6">
        <v>750</v>
      </c>
    </row>
    <row r="23" spans="5:132" ht="6.95" customHeight="1" x14ac:dyDescent="0.15">
      <c r="E23" s="502" t="s">
        <v>26</v>
      </c>
      <c r="F23" s="508"/>
      <c r="G23" s="145" t="s">
        <v>126</v>
      </c>
      <c r="H23" s="146"/>
      <c r="I23" s="146"/>
      <c r="J23" s="146"/>
      <c r="K23" s="146"/>
      <c r="L23" s="147"/>
      <c r="M23" s="319" t="s">
        <v>123</v>
      </c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19" t="s">
        <v>143</v>
      </c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268" t="str">
        <f>IF(AH5="","?",VLOOKUP(AH5,DH20:DW27,7,FALSE))</f>
        <v>?</v>
      </c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70"/>
      <c r="BH23" s="274"/>
      <c r="BI23" s="275"/>
      <c r="BJ23" s="275"/>
      <c r="BK23" s="275"/>
      <c r="BL23" s="275"/>
      <c r="BM23" s="275"/>
      <c r="BN23" s="275"/>
      <c r="BO23" s="275"/>
      <c r="BP23" s="275"/>
      <c r="BQ23" s="275"/>
      <c r="BR23" s="275"/>
      <c r="BS23" s="275"/>
      <c r="BT23" s="275"/>
      <c r="BU23" s="275"/>
      <c r="BV23" s="276"/>
      <c r="BW23" s="239"/>
      <c r="BX23" s="239"/>
      <c r="BY23" s="239"/>
      <c r="BZ23" s="239"/>
      <c r="CA23" s="240"/>
      <c r="CB23" s="133" t="s">
        <v>49</v>
      </c>
      <c r="CC23" s="241"/>
      <c r="CD23" s="241"/>
      <c r="CE23" s="241"/>
      <c r="CF23" s="242"/>
      <c r="CG23" s="265"/>
      <c r="CH23" s="239"/>
      <c r="CI23" s="239"/>
      <c r="CJ23" s="239"/>
      <c r="CK23" s="266"/>
      <c r="CL23" s="132" t="s">
        <v>33</v>
      </c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D23" s="6" t="s">
        <v>105</v>
      </c>
      <c r="DE23" s="6">
        <v>5</v>
      </c>
      <c r="DF23" s="6">
        <v>5</v>
      </c>
      <c r="DG23" s="6">
        <v>240</v>
      </c>
      <c r="DH23" s="6" t="s">
        <v>113</v>
      </c>
      <c r="DI23" s="6" t="s">
        <v>114</v>
      </c>
      <c r="DJ23" s="6" t="s">
        <v>111</v>
      </c>
      <c r="DK23" s="6" t="s">
        <v>198</v>
      </c>
      <c r="DL23" s="8" t="s">
        <v>112</v>
      </c>
      <c r="DM23" s="6">
        <v>160</v>
      </c>
      <c r="DN23" s="6" t="s">
        <v>164</v>
      </c>
      <c r="DO23" s="6" t="s">
        <v>166</v>
      </c>
      <c r="DP23" s="6" t="s">
        <v>167</v>
      </c>
      <c r="DQ23" s="6" t="s">
        <v>137</v>
      </c>
      <c r="DR23" s="6">
        <v>1000</v>
      </c>
      <c r="DS23" s="6">
        <v>10</v>
      </c>
      <c r="DT23" s="6" t="s">
        <v>138</v>
      </c>
      <c r="DU23" s="6">
        <v>1000</v>
      </c>
      <c r="DV23" s="6">
        <v>10</v>
      </c>
      <c r="DW23" s="6">
        <v>750</v>
      </c>
    </row>
    <row r="24" spans="5:132" ht="6.95" customHeight="1" x14ac:dyDescent="0.15">
      <c r="E24" s="509"/>
      <c r="F24" s="510"/>
      <c r="G24" s="148"/>
      <c r="H24" s="149"/>
      <c r="I24" s="149"/>
      <c r="J24" s="149"/>
      <c r="K24" s="149"/>
      <c r="L24" s="150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268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70"/>
      <c r="BH24" s="277"/>
      <c r="BI24" s="278"/>
      <c r="BJ24" s="278"/>
      <c r="BK24" s="278"/>
      <c r="BL24" s="278"/>
      <c r="BM24" s="278"/>
      <c r="BN24" s="278"/>
      <c r="BO24" s="278"/>
      <c r="BP24" s="278"/>
      <c r="BQ24" s="278"/>
      <c r="BR24" s="278"/>
      <c r="BS24" s="278"/>
      <c r="BT24" s="278"/>
      <c r="BU24" s="278"/>
      <c r="BV24" s="279"/>
      <c r="BW24" s="206"/>
      <c r="BX24" s="206"/>
      <c r="BY24" s="206"/>
      <c r="BZ24" s="206"/>
      <c r="CA24" s="210"/>
      <c r="CB24" s="243"/>
      <c r="CC24" s="244"/>
      <c r="CD24" s="244"/>
      <c r="CE24" s="244"/>
      <c r="CF24" s="245"/>
      <c r="CG24" s="267"/>
      <c r="CH24" s="206"/>
      <c r="CI24" s="206"/>
      <c r="CJ24" s="206"/>
      <c r="CK24" s="207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D24" s="6" t="s">
        <v>53</v>
      </c>
      <c r="DE24" s="6">
        <v>6</v>
      </c>
      <c r="DF24" s="6">
        <v>6</v>
      </c>
      <c r="DG24" s="6">
        <v>360</v>
      </c>
      <c r="DH24" s="6" t="s">
        <v>131</v>
      </c>
      <c r="DI24" s="6" t="s">
        <v>132</v>
      </c>
      <c r="DJ24" s="6" t="s">
        <v>133</v>
      </c>
      <c r="DK24" s="6" t="s">
        <v>198</v>
      </c>
      <c r="DL24" s="8" t="s">
        <v>112</v>
      </c>
      <c r="DM24" s="6">
        <v>160</v>
      </c>
      <c r="DN24" s="6" t="s">
        <v>164</v>
      </c>
      <c r="DO24" s="6" t="s">
        <v>166</v>
      </c>
      <c r="DP24" s="6" t="s">
        <v>167</v>
      </c>
      <c r="DQ24" s="6" t="s">
        <v>137</v>
      </c>
      <c r="DR24" s="6">
        <v>1000</v>
      </c>
      <c r="DS24" s="6">
        <v>10</v>
      </c>
      <c r="DT24" s="6" t="s">
        <v>214</v>
      </c>
      <c r="DU24" s="6">
        <v>500</v>
      </c>
      <c r="DV24" s="6">
        <v>10</v>
      </c>
      <c r="DW24" s="6">
        <v>750</v>
      </c>
    </row>
    <row r="25" spans="5:132" ht="6.95" customHeight="1" x14ac:dyDescent="0.15">
      <c r="E25" s="509"/>
      <c r="F25" s="510"/>
      <c r="G25" s="148"/>
      <c r="H25" s="149"/>
      <c r="I25" s="149"/>
      <c r="J25" s="149"/>
      <c r="K25" s="149"/>
      <c r="L25" s="150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268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70"/>
      <c r="BH25" s="277"/>
      <c r="BI25" s="278"/>
      <c r="BJ25" s="278"/>
      <c r="BK25" s="278"/>
      <c r="BL25" s="278"/>
      <c r="BM25" s="278"/>
      <c r="BN25" s="278"/>
      <c r="BO25" s="278"/>
      <c r="BP25" s="278"/>
      <c r="BQ25" s="278"/>
      <c r="BR25" s="278"/>
      <c r="BS25" s="278"/>
      <c r="BT25" s="278"/>
      <c r="BU25" s="278"/>
      <c r="BV25" s="279"/>
      <c r="BW25" s="206"/>
      <c r="BX25" s="206"/>
      <c r="BY25" s="206"/>
      <c r="BZ25" s="206"/>
      <c r="CA25" s="210"/>
      <c r="CB25" s="243"/>
      <c r="CC25" s="244"/>
      <c r="CD25" s="244"/>
      <c r="CE25" s="244"/>
      <c r="CF25" s="245"/>
      <c r="CG25" s="267"/>
      <c r="CH25" s="206"/>
      <c r="CI25" s="206"/>
      <c r="CJ25" s="206"/>
      <c r="CK25" s="207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D25" s="6" t="s">
        <v>130</v>
      </c>
      <c r="DE25" s="6">
        <v>7</v>
      </c>
      <c r="DF25" s="6">
        <v>7</v>
      </c>
      <c r="DG25" s="6">
        <v>420</v>
      </c>
      <c r="DH25" s="6" t="s">
        <v>136</v>
      </c>
      <c r="DI25" s="6" t="s">
        <v>134</v>
      </c>
      <c r="DJ25" s="6" t="s">
        <v>135</v>
      </c>
      <c r="DK25" s="6" t="s">
        <v>198</v>
      </c>
      <c r="DL25" s="8" t="s">
        <v>112</v>
      </c>
      <c r="DM25" s="6">
        <v>160</v>
      </c>
      <c r="DN25" s="6" t="s">
        <v>164</v>
      </c>
      <c r="DO25" s="6" t="s">
        <v>166</v>
      </c>
      <c r="DP25" s="6" t="s">
        <v>167</v>
      </c>
      <c r="DQ25" s="6" t="s">
        <v>137</v>
      </c>
      <c r="DR25" s="6">
        <v>1000</v>
      </c>
      <c r="DS25" s="6">
        <v>10</v>
      </c>
      <c r="DT25" s="6" t="s">
        <v>214</v>
      </c>
      <c r="DU25" s="6">
        <v>500</v>
      </c>
      <c r="DV25" s="6">
        <v>10</v>
      </c>
      <c r="DW25" s="6">
        <v>750</v>
      </c>
    </row>
    <row r="26" spans="5:132" ht="6.95" customHeight="1" x14ac:dyDescent="0.15">
      <c r="E26" s="509"/>
      <c r="F26" s="510"/>
      <c r="G26" s="148"/>
      <c r="H26" s="149"/>
      <c r="I26" s="149"/>
      <c r="J26" s="149"/>
      <c r="K26" s="149"/>
      <c r="L26" s="150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268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70"/>
      <c r="BH26" s="277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8"/>
      <c r="BU26" s="278"/>
      <c r="BV26" s="279"/>
      <c r="BW26" s="206"/>
      <c r="BX26" s="206"/>
      <c r="BY26" s="206"/>
      <c r="BZ26" s="206"/>
      <c r="CA26" s="210"/>
      <c r="CB26" s="243"/>
      <c r="CC26" s="244"/>
      <c r="CD26" s="244"/>
      <c r="CE26" s="244"/>
      <c r="CF26" s="245"/>
      <c r="CG26" s="267"/>
      <c r="CH26" s="206"/>
      <c r="CI26" s="206"/>
      <c r="CJ26" s="206"/>
      <c r="CK26" s="207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D26" s="6"/>
      <c r="DE26" s="6">
        <v>8</v>
      </c>
      <c r="DF26" s="6">
        <v>8</v>
      </c>
      <c r="DG26" s="6">
        <v>480</v>
      </c>
      <c r="DH26" s="6"/>
      <c r="DI26" s="6"/>
      <c r="DJ26" s="6"/>
      <c r="DK26" s="6"/>
      <c r="DL26" s="8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</row>
    <row r="27" spans="5:132" ht="6.95" customHeight="1" x14ac:dyDescent="0.15">
      <c r="E27" s="509"/>
      <c r="F27" s="510"/>
      <c r="G27" s="148"/>
      <c r="H27" s="149"/>
      <c r="I27" s="149"/>
      <c r="J27" s="149"/>
      <c r="K27" s="149"/>
      <c r="L27" s="150"/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  <c r="AF27" s="359"/>
      <c r="AG27" s="359"/>
      <c r="AH27" s="359"/>
      <c r="AI27" s="359"/>
      <c r="AJ27" s="359"/>
      <c r="AK27" s="271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3"/>
      <c r="BH27" s="280"/>
      <c r="BI27" s="281"/>
      <c r="BJ27" s="281"/>
      <c r="BK27" s="281"/>
      <c r="BL27" s="281"/>
      <c r="BM27" s="281"/>
      <c r="BN27" s="281"/>
      <c r="BO27" s="281"/>
      <c r="BP27" s="281"/>
      <c r="BQ27" s="281"/>
      <c r="BR27" s="281"/>
      <c r="BS27" s="281"/>
      <c r="BT27" s="281"/>
      <c r="BU27" s="281"/>
      <c r="BV27" s="282"/>
      <c r="BW27" s="197"/>
      <c r="BX27" s="197"/>
      <c r="BY27" s="197"/>
      <c r="BZ27" s="197"/>
      <c r="CA27" s="203"/>
      <c r="CB27" s="168"/>
      <c r="CC27" s="169"/>
      <c r="CD27" s="169"/>
      <c r="CE27" s="169"/>
      <c r="CF27" s="170"/>
      <c r="CG27" s="196"/>
      <c r="CH27" s="197"/>
      <c r="CI27" s="197"/>
      <c r="CJ27" s="197"/>
      <c r="CK27" s="160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E27" s="6">
        <v>9</v>
      </c>
      <c r="DF27" s="6">
        <v>9</v>
      </c>
      <c r="DG27" s="6"/>
      <c r="DH27" s="6"/>
      <c r="DI27" s="6"/>
      <c r="DJ27" s="6"/>
      <c r="DK27" s="6"/>
      <c r="DL27" s="8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</row>
    <row r="28" spans="5:132" ht="6.95" customHeight="1" x14ac:dyDescent="0.15">
      <c r="E28" s="509"/>
      <c r="F28" s="510"/>
      <c r="G28" s="148"/>
      <c r="H28" s="149"/>
      <c r="I28" s="149"/>
      <c r="J28" s="149"/>
      <c r="K28" s="149"/>
      <c r="L28" s="150"/>
      <c r="M28" s="408" t="s">
        <v>157</v>
      </c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370" t="s">
        <v>144</v>
      </c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2"/>
      <c r="AK28" s="353" t="s">
        <v>39</v>
      </c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4"/>
      <c r="BG28" s="355"/>
      <c r="BH28" s="353" t="s">
        <v>142</v>
      </c>
      <c r="BI28" s="354"/>
      <c r="BJ28" s="354"/>
      <c r="BK28" s="354"/>
      <c r="BL28" s="354"/>
      <c r="BM28" s="354"/>
      <c r="BN28" s="354"/>
      <c r="BO28" s="354"/>
      <c r="BP28" s="354"/>
      <c r="BQ28" s="354"/>
      <c r="BR28" s="354"/>
      <c r="BS28" s="354"/>
      <c r="BT28" s="354"/>
      <c r="BU28" s="354"/>
      <c r="BV28" s="81"/>
      <c r="BW28" s="134" t="str">
        <f>IF(BI31="","",(IF(BI31=AS31,"○","")))</f>
        <v/>
      </c>
      <c r="BX28" s="134"/>
      <c r="BY28" s="134"/>
      <c r="BZ28" s="134"/>
      <c r="CA28" s="135"/>
      <c r="CB28" s="133" t="s">
        <v>50</v>
      </c>
      <c r="CC28" s="241"/>
      <c r="CD28" s="241"/>
      <c r="CE28" s="241"/>
      <c r="CF28" s="242"/>
      <c r="CG28" s="133" t="str">
        <f>IF(BI31="","",(IF(NOT(BI31=AS31),"○","")))</f>
        <v/>
      </c>
      <c r="CH28" s="134"/>
      <c r="CI28" s="134"/>
      <c r="CJ28" s="134"/>
      <c r="CK28" s="142"/>
      <c r="CL28" s="246" t="s">
        <v>40</v>
      </c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E28" s="6">
        <v>10</v>
      </c>
      <c r="DF28" s="6">
        <v>10</v>
      </c>
      <c r="DG28" s="6"/>
    </row>
    <row r="29" spans="5:132" ht="6.95" customHeight="1" x14ac:dyDescent="0.15">
      <c r="E29" s="509"/>
      <c r="F29" s="510"/>
      <c r="G29" s="148"/>
      <c r="H29" s="149"/>
      <c r="I29" s="149"/>
      <c r="J29" s="149"/>
      <c r="K29" s="149"/>
      <c r="L29" s="150"/>
      <c r="M29" s="409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268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70"/>
      <c r="AK29" s="356"/>
      <c r="AL29" s="357"/>
      <c r="AM29" s="357"/>
      <c r="AN29" s="357"/>
      <c r="AO29" s="357"/>
      <c r="AP29" s="357"/>
      <c r="AQ29" s="357"/>
      <c r="AR29" s="357"/>
      <c r="AS29" s="357"/>
      <c r="AT29" s="357"/>
      <c r="AU29" s="357"/>
      <c r="AV29" s="357"/>
      <c r="AW29" s="357"/>
      <c r="AX29" s="357"/>
      <c r="AY29" s="357"/>
      <c r="AZ29" s="357"/>
      <c r="BA29" s="357"/>
      <c r="BB29" s="357"/>
      <c r="BC29" s="357"/>
      <c r="BD29" s="357"/>
      <c r="BE29" s="357"/>
      <c r="BF29" s="357"/>
      <c r="BG29" s="358"/>
      <c r="BH29" s="356"/>
      <c r="BI29" s="357"/>
      <c r="BJ29" s="357"/>
      <c r="BK29" s="357"/>
      <c r="BL29" s="357"/>
      <c r="BM29" s="357"/>
      <c r="BN29" s="357"/>
      <c r="BO29" s="357"/>
      <c r="BP29" s="357"/>
      <c r="BQ29" s="357"/>
      <c r="BR29" s="357"/>
      <c r="BS29" s="357"/>
      <c r="BT29" s="357"/>
      <c r="BU29" s="357"/>
      <c r="BV29" s="72"/>
      <c r="BW29" s="137"/>
      <c r="BX29" s="137"/>
      <c r="BY29" s="137"/>
      <c r="BZ29" s="137"/>
      <c r="CA29" s="138"/>
      <c r="CB29" s="136"/>
      <c r="CC29" s="244"/>
      <c r="CD29" s="244"/>
      <c r="CE29" s="244"/>
      <c r="CF29" s="245"/>
      <c r="CG29" s="136"/>
      <c r="CH29" s="137"/>
      <c r="CI29" s="137"/>
      <c r="CJ29" s="137"/>
      <c r="CK29" s="143"/>
      <c r="CL29" s="246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E29" s="6">
        <v>11</v>
      </c>
      <c r="DF29" s="6">
        <v>11</v>
      </c>
      <c r="DG29" s="6"/>
    </row>
    <row r="30" spans="5:132" ht="6.95" customHeight="1" x14ac:dyDescent="0.15">
      <c r="E30" s="509"/>
      <c r="F30" s="510"/>
      <c r="G30" s="148"/>
      <c r="H30" s="149"/>
      <c r="I30" s="149"/>
      <c r="J30" s="149"/>
      <c r="K30" s="149"/>
      <c r="L30" s="150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268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70"/>
      <c r="AK30" s="356"/>
      <c r="AL30" s="357"/>
      <c r="AM30" s="357"/>
      <c r="AN30" s="357"/>
      <c r="AO30" s="357"/>
      <c r="AP30" s="357"/>
      <c r="AQ30" s="357"/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7"/>
      <c r="BC30" s="357"/>
      <c r="BD30" s="357"/>
      <c r="BE30" s="357"/>
      <c r="BF30" s="357"/>
      <c r="BG30" s="358"/>
      <c r="BH30" s="356"/>
      <c r="BI30" s="357"/>
      <c r="BJ30" s="357"/>
      <c r="BK30" s="357"/>
      <c r="BL30" s="357"/>
      <c r="BM30" s="357"/>
      <c r="BN30" s="357"/>
      <c r="BO30" s="357"/>
      <c r="BP30" s="357"/>
      <c r="BQ30" s="357"/>
      <c r="BR30" s="357"/>
      <c r="BS30" s="357"/>
      <c r="BT30" s="357"/>
      <c r="BU30" s="357"/>
      <c r="BV30" s="72"/>
      <c r="BW30" s="137"/>
      <c r="BX30" s="137"/>
      <c r="BY30" s="137"/>
      <c r="BZ30" s="137"/>
      <c r="CA30" s="138"/>
      <c r="CB30" s="243"/>
      <c r="CC30" s="244"/>
      <c r="CD30" s="244"/>
      <c r="CE30" s="244"/>
      <c r="CF30" s="245"/>
      <c r="CG30" s="136"/>
      <c r="CH30" s="137"/>
      <c r="CI30" s="137"/>
      <c r="CJ30" s="137"/>
      <c r="CK30" s="143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E30" s="6">
        <v>12</v>
      </c>
      <c r="DF30" s="6">
        <v>12</v>
      </c>
      <c r="DG30" s="6"/>
    </row>
    <row r="31" spans="5:132" ht="6.95" customHeight="1" x14ac:dyDescent="0.15">
      <c r="E31" s="509"/>
      <c r="F31" s="510"/>
      <c r="G31" s="148"/>
      <c r="H31" s="149"/>
      <c r="I31" s="149"/>
      <c r="J31" s="149"/>
      <c r="K31" s="149"/>
      <c r="L31" s="150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268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70"/>
      <c r="AK31" s="154" t="s">
        <v>67</v>
      </c>
      <c r="AL31" s="155"/>
      <c r="AM31" s="155"/>
      <c r="AN31" s="155"/>
      <c r="AO31" s="155"/>
      <c r="AP31" s="155"/>
      <c r="AQ31" s="155"/>
      <c r="AR31" s="155"/>
      <c r="AS31" s="155" t="str">
        <f>IF(AH5="","?",VLOOKUP(AH5,DH20:DW25,3,FALSE))</f>
        <v>?</v>
      </c>
      <c r="AT31" s="155"/>
      <c r="AU31" s="155"/>
      <c r="AV31" s="155"/>
      <c r="AW31" s="155"/>
      <c r="AX31" s="155"/>
      <c r="AY31" s="155"/>
      <c r="AZ31" s="155"/>
      <c r="BA31" s="155"/>
      <c r="BB31" s="155"/>
      <c r="BC31" s="49"/>
      <c r="BD31" s="49"/>
      <c r="BE31" s="49"/>
      <c r="BF31" s="49"/>
      <c r="BG31" s="50"/>
      <c r="BH31" s="56"/>
      <c r="BI31" s="412"/>
      <c r="BJ31" s="412"/>
      <c r="BK31" s="412"/>
      <c r="BL31" s="412"/>
      <c r="BM31" s="412"/>
      <c r="BN31" s="412"/>
      <c r="BO31" s="412"/>
      <c r="BP31" s="412"/>
      <c r="BQ31" s="412"/>
      <c r="BR31" s="412"/>
      <c r="BS31" s="412"/>
      <c r="BT31" s="43"/>
      <c r="BU31" s="43"/>
      <c r="BV31" s="57"/>
      <c r="BW31" s="137"/>
      <c r="BX31" s="137"/>
      <c r="BY31" s="137"/>
      <c r="BZ31" s="137"/>
      <c r="CA31" s="138"/>
      <c r="CB31" s="243"/>
      <c r="CC31" s="244"/>
      <c r="CD31" s="244"/>
      <c r="CE31" s="244"/>
      <c r="CF31" s="245"/>
      <c r="CG31" s="136"/>
      <c r="CH31" s="137"/>
      <c r="CI31" s="137"/>
      <c r="CJ31" s="137"/>
      <c r="CK31" s="143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E31" s="6">
        <v>13</v>
      </c>
      <c r="DF31" s="6">
        <v>13</v>
      </c>
      <c r="DG31" s="6"/>
    </row>
    <row r="32" spans="5:132" ht="6.95" customHeight="1" x14ac:dyDescent="0.15">
      <c r="E32" s="509"/>
      <c r="F32" s="510"/>
      <c r="G32" s="148"/>
      <c r="H32" s="149"/>
      <c r="I32" s="149"/>
      <c r="J32" s="149"/>
      <c r="K32" s="149"/>
      <c r="L32" s="150"/>
      <c r="M32" s="359"/>
      <c r="N32" s="359"/>
      <c r="O32" s="359"/>
      <c r="P32" s="359"/>
      <c r="Q32" s="359"/>
      <c r="R32" s="359"/>
      <c r="S32" s="359"/>
      <c r="T32" s="359"/>
      <c r="U32" s="359"/>
      <c r="V32" s="359"/>
      <c r="W32" s="359"/>
      <c r="X32" s="271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3"/>
      <c r="AK32" s="351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51"/>
      <c r="BD32" s="51"/>
      <c r="BE32" s="51"/>
      <c r="BF32" s="51"/>
      <c r="BG32" s="52"/>
      <c r="BH32" s="73"/>
      <c r="BI32" s="413"/>
      <c r="BJ32" s="413"/>
      <c r="BK32" s="413"/>
      <c r="BL32" s="413"/>
      <c r="BM32" s="413"/>
      <c r="BN32" s="413"/>
      <c r="BO32" s="413"/>
      <c r="BP32" s="413"/>
      <c r="BQ32" s="413"/>
      <c r="BR32" s="413"/>
      <c r="BS32" s="413"/>
      <c r="BT32" s="74"/>
      <c r="BU32" s="74"/>
      <c r="BV32" s="79"/>
      <c r="BW32" s="204"/>
      <c r="BX32" s="204"/>
      <c r="BY32" s="204"/>
      <c r="BZ32" s="204"/>
      <c r="CA32" s="205"/>
      <c r="CB32" s="168"/>
      <c r="CC32" s="169"/>
      <c r="CD32" s="169"/>
      <c r="CE32" s="169"/>
      <c r="CF32" s="170"/>
      <c r="CG32" s="237"/>
      <c r="CH32" s="204"/>
      <c r="CI32" s="204"/>
      <c r="CJ32" s="204"/>
      <c r="CK32" s="238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D32" s="6" t="s">
        <v>80</v>
      </c>
      <c r="DE32" s="6">
        <v>14</v>
      </c>
      <c r="DF32" s="6">
        <v>14</v>
      </c>
      <c r="DG32" s="6"/>
    </row>
    <row r="33" spans="5:111" ht="6.95" customHeight="1" x14ac:dyDescent="0.15">
      <c r="E33" s="509"/>
      <c r="F33" s="510"/>
      <c r="G33" s="148"/>
      <c r="H33" s="149"/>
      <c r="I33" s="149"/>
      <c r="J33" s="149"/>
      <c r="K33" s="149"/>
      <c r="L33" s="150"/>
      <c r="M33" s="370" t="s">
        <v>158</v>
      </c>
      <c r="N33" s="371"/>
      <c r="O33" s="371"/>
      <c r="P33" s="371"/>
      <c r="Q33" s="371"/>
      <c r="R33" s="371"/>
      <c r="S33" s="371"/>
      <c r="T33" s="371"/>
      <c r="U33" s="371"/>
      <c r="V33" s="371"/>
      <c r="W33" s="372"/>
      <c r="X33" s="370" t="s">
        <v>145</v>
      </c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2"/>
      <c r="AK33" s="370" t="s">
        <v>169</v>
      </c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2"/>
      <c r="BH33" s="349"/>
      <c r="BI33" s="248"/>
      <c r="BJ33" s="248"/>
      <c r="BK33" s="248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350"/>
      <c r="BW33" s="239"/>
      <c r="BX33" s="239"/>
      <c r="BY33" s="239"/>
      <c r="BZ33" s="239"/>
      <c r="CA33" s="240"/>
      <c r="CB33" s="247" t="s">
        <v>50</v>
      </c>
      <c r="CC33" s="248"/>
      <c r="CD33" s="248"/>
      <c r="CE33" s="248"/>
      <c r="CF33" s="249"/>
      <c r="CG33" s="265"/>
      <c r="CH33" s="239"/>
      <c r="CI33" s="239"/>
      <c r="CJ33" s="239"/>
      <c r="CK33" s="266"/>
      <c r="CL33" s="132" t="s">
        <v>33</v>
      </c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D33" s="6">
        <v>1</v>
      </c>
      <c r="DE33" s="6">
        <v>15</v>
      </c>
      <c r="DF33" s="6">
        <v>15</v>
      </c>
      <c r="DG33" s="6"/>
    </row>
    <row r="34" spans="5:111" ht="6.95" customHeight="1" x14ac:dyDescent="0.15">
      <c r="E34" s="509"/>
      <c r="F34" s="510"/>
      <c r="G34" s="148"/>
      <c r="H34" s="149"/>
      <c r="I34" s="149"/>
      <c r="J34" s="149"/>
      <c r="K34" s="149"/>
      <c r="L34" s="150"/>
      <c r="M34" s="268"/>
      <c r="N34" s="269"/>
      <c r="O34" s="269"/>
      <c r="P34" s="269"/>
      <c r="Q34" s="269"/>
      <c r="R34" s="269"/>
      <c r="S34" s="269"/>
      <c r="T34" s="269"/>
      <c r="U34" s="269"/>
      <c r="V34" s="269"/>
      <c r="W34" s="270"/>
      <c r="X34" s="268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70"/>
      <c r="AK34" s="268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70"/>
      <c r="BH34" s="154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98"/>
      <c r="BW34" s="206"/>
      <c r="BX34" s="206"/>
      <c r="BY34" s="206"/>
      <c r="BZ34" s="206"/>
      <c r="CA34" s="210"/>
      <c r="CB34" s="250"/>
      <c r="CC34" s="155"/>
      <c r="CD34" s="155"/>
      <c r="CE34" s="155"/>
      <c r="CF34" s="251"/>
      <c r="CG34" s="267"/>
      <c r="CH34" s="206"/>
      <c r="CI34" s="206"/>
      <c r="CJ34" s="206"/>
      <c r="CK34" s="207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D34" s="6">
        <v>2</v>
      </c>
      <c r="DE34" s="6">
        <v>16</v>
      </c>
      <c r="DF34" s="6">
        <v>16</v>
      </c>
      <c r="DG34" s="6"/>
    </row>
    <row r="35" spans="5:111" ht="6.95" customHeight="1" x14ac:dyDescent="0.15">
      <c r="E35" s="509"/>
      <c r="F35" s="510"/>
      <c r="G35" s="148"/>
      <c r="H35" s="149"/>
      <c r="I35" s="149"/>
      <c r="J35" s="149"/>
      <c r="K35" s="149"/>
      <c r="L35" s="150"/>
      <c r="M35" s="268"/>
      <c r="N35" s="269"/>
      <c r="O35" s="269"/>
      <c r="P35" s="269"/>
      <c r="Q35" s="269"/>
      <c r="R35" s="269"/>
      <c r="S35" s="269"/>
      <c r="T35" s="269"/>
      <c r="U35" s="269"/>
      <c r="V35" s="269"/>
      <c r="W35" s="270"/>
      <c r="X35" s="268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70"/>
      <c r="AK35" s="268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70"/>
      <c r="BH35" s="154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98"/>
      <c r="BW35" s="206"/>
      <c r="BX35" s="206"/>
      <c r="BY35" s="206"/>
      <c r="BZ35" s="206"/>
      <c r="CA35" s="210"/>
      <c r="CB35" s="250"/>
      <c r="CC35" s="155"/>
      <c r="CD35" s="155"/>
      <c r="CE35" s="155"/>
      <c r="CF35" s="251"/>
      <c r="CG35" s="267"/>
      <c r="CH35" s="206"/>
      <c r="CI35" s="206"/>
      <c r="CJ35" s="206"/>
      <c r="CK35" s="207"/>
      <c r="CL35" s="132"/>
      <c r="CM35" s="132"/>
      <c r="CN35" s="132"/>
      <c r="CO35" s="132"/>
      <c r="CP35" s="132"/>
      <c r="CQ35" s="132"/>
      <c r="CR35" s="132"/>
      <c r="CS35" s="132"/>
      <c r="CT35" s="132"/>
      <c r="CU35" s="132"/>
      <c r="CV35" s="132"/>
      <c r="CW35" s="132"/>
      <c r="CX35" s="132"/>
      <c r="CY35" s="132"/>
      <c r="CZ35" s="132"/>
      <c r="DA35" s="132"/>
      <c r="DD35" s="6">
        <v>3</v>
      </c>
      <c r="DE35" s="6">
        <v>17</v>
      </c>
      <c r="DF35" s="6">
        <v>17</v>
      </c>
      <c r="DG35" s="6"/>
    </row>
    <row r="36" spans="5:111" ht="6.95" customHeight="1" x14ac:dyDescent="0.15">
      <c r="E36" s="509"/>
      <c r="F36" s="510"/>
      <c r="G36" s="148"/>
      <c r="H36" s="149"/>
      <c r="I36" s="149"/>
      <c r="J36" s="149"/>
      <c r="K36" s="149"/>
      <c r="L36" s="150"/>
      <c r="M36" s="268"/>
      <c r="N36" s="269"/>
      <c r="O36" s="269"/>
      <c r="P36" s="269"/>
      <c r="Q36" s="269"/>
      <c r="R36" s="269"/>
      <c r="S36" s="269"/>
      <c r="T36" s="269"/>
      <c r="U36" s="269"/>
      <c r="V36" s="269"/>
      <c r="W36" s="270"/>
      <c r="X36" s="268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70"/>
      <c r="AK36" s="268"/>
      <c r="AL36" s="269"/>
      <c r="AM36" s="269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269"/>
      <c r="BG36" s="270"/>
      <c r="BH36" s="154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98"/>
      <c r="BW36" s="206"/>
      <c r="BX36" s="206"/>
      <c r="BY36" s="206"/>
      <c r="BZ36" s="206"/>
      <c r="CA36" s="210"/>
      <c r="CB36" s="250"/>
      <c r="CC36" s="155"/>
      <c r="CD36" s="155"/>
      <c r="CE36" s="155"/>
      <c r="CF36" s="251"/>
      <c r="CG36" s="267"/>
      <c r="CH36" s="206"/>
      <c r="CI36" s="206"/>
      <c r="CJ36" s="206"/>
      <c r="CK36" s="207"/>
      <c r="CL36" s="132"/>
      <c r="CM36" s="132"/>
      <c r="CN36" s="132"/>
      <c r="CO36" s="132"/>
      <c r="CP36" s="132"/>
      <c r="CQ36" s="132"/>
      <c r="CR36" s="132"/>
      <c r="CS36" s="132"/>
      <c r="CT36" s="132"/>
      <c r="CU36" s="132"/>
      <c r="CV36" s="132"/>
      <c r="CW36" s="132"/>
      <c r="CX36" s="132"/>
      <c r="CY36" s="132"/>
      <c r="CZ36" s="132"/>
      <c r="DA36" s="132"/>
      <c r="DD36" s="6">
        <v>4</v>
      </c>
      <c r="DE36" s="6">
        <v>18</v>
      </c>
      <c r="DF36" s="6">
        <v>18</v>
      </c>
      <c r="DG36" s="6"/>
    </row>
    <row r="37" spans="5:111" ht="6.95" customHeight="1" x14ac:dyDescent="0.15">
      <c r="E37" s="511"/>
      <c r="F37" s="512"/>
      <c r="G37" s="151"/>
      <c r="H37" s="152"/>
      <c r="I37" s="152"/>
      <c r="J37" s="152"/>
      <c r="K37" s="152"/>
      <c r="L37" s="153"/>
      <c r="M37" s="271"/>
      <c r="N37" s="272"/>
      <c r="O37" s="272"/>
      <c r="P37" s="272"/>
      <c r="Q37" s="272"/>
      <c r="R37" s="272"/>
      <c r="S37" s="272"/>
      <c r="T37" s="272"/>
      <c r="U37" s="272"/>
      <c r="V37" s="272"/>
      <c r="W37" s="273"/>
      <c r="X37" s="271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3"/>
      <c r="AK37" s="271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3"/>
      <c r="BH37" s="351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352"/>
      <c r="BW37" s="197"/>
      <c r="BX37" s="197"/>
      <c r="BY37" s="197"/>
      <c r="BZ37" s="197"/>
      <c r="CA37" s="203"/>
      <c r="CB37" s="252"/>
      <c r="CC37" s="253"/>
      <c r="CD37" s="253"/>
      <c r="CE37" s="253"/>
      <c r="CF37" s="254"/>
      <c r="CG37" s="196"/>
      <c r="CH37" s="197"/>
      <c r="CI37" s="197"/>
      <c r="CJ37" s="197"/>
      <c r="CK37" s="160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D37" s="6">
        <v>5</v>
      </c>
      <c r="DE37" s="6">
        <v>19</v>
      </c>
      <c r="DF37" s="6">
        <v>19</v>
      </c>
      <c r="DG37" s="6"/>
    </row>
    <row r="38" spans="5:111" ht="6.95" customHeight="1" x14ac:dyDescent="0.15">
      <c r="E38" s="502" t="s">
        <v>14</v>
      </c>
      <c r="F38" s="503"/>
      <c r="G38" s="145" t="s">
        <v>127</v>
      </c>
      <c r="H38" s="362"/>
      <c r="I38" s="362"/>
      <c r="J38" s="362"/>
      <c r="K38" s="362"/>
      <c r="L38" s="363"/>
      <c r="M38" s="320" t="s">
        <v>7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19" t="s">
        <v>99</v>
      </c>
      <c r="Y38" s="320"/>
      <c r="Z38" s="320"/>
      <c r="AA38" s="320"/>
      <c r="AB38" s="320"/>
      <c r="AC38" s="320"/>
      <c r="AD38" s="320"/>
      <c r="AE38" s="320"/>
      <c r="AF38" s="320"/>
      <c r="AG38" s="320"/>
      <c r="AH38" s="320"/>
      <c r="AI38" s="320"/>
      <c r="AJ38" s="313"/>
      <c r="AK38" s="320" t="s">
        <v>41</v>
      </c>
      <c r="AL38" s="320"/>
      <c r="AM38" s="320"/>
      <c r="AN38" s="320"/>
      <c r="AO38" s="320"/>
      <c r="AP38" s="320"/>
      <c r="AQ38" s="320"/>
      <c r="AR38" s="320"/>
      <c r="AS38" s="320"/>
      <c r="AT38" s="320"/>
      <c r="AU38" s="320"/>
      <c r="AV38" s="320"/>
      <c r="AW38" s="320"/>
      <c r="AX38" s="320"/>
      <c r="AY38" s="320"/>
      <c r="AZ38" s="320"/>
      <c r="BA38" s="320"/>
      <c r="BB38" s="320"/>
      <c r="BC38" s="320"/>
      <c r="BD38" s="320"/>
      <c r="BE38" s="320"/>
      <c r="BF38" s="320"/>
      <c r="BG38" s="320"/>
      <c r="BH38" s="343"/>
      <c r="BI38" s="343"/>
      <c r="BJ38" s="343"/>
      <c r="BK38" s="343"/>
      <c r="BL38" s="343"/>
      <c r="BM38" s="343"/>
      <c r="BN38" s="343"/>
      <c r="BO38" s="343"/>
      <c r="BP38" s="343"/>
      <c r="BQ38" s="343"/>
      <c r="BR38" s="343"/>
      <c r="BS38" s="343"/>
      <c r="BT38" s="343"/>
      <c r="BU38" s="343"/>
      <c r="BV38" s="343"/>
      <c r="BW38" s="195"/>
      <c r="BX38" s="195"/>
      <c r="BY38" s="195"/>
      <c r="BZ38" s="195"/>
      <c r="CA38" s="202"/>
      <c r="CB38" s="293" t="s">
        <v>50</v>
      </c>
      <c r="CC38" s="166"/>
      <c r="CD38" s="166"/>
      <c r="CE38" s="166"/>
      <c r="CF38" s="167"/>
      <c r="CG38" s="341"/>
      <c r="CH38" s="159"/>
      <c r="CI38" s="159"/>
      <c r="CJ38" s="159"/>
      <c r="CK38" s="159"/>
      <c r="CL38" s="132" t="s">
        <v>33</v>
      </c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E38" s="6">
        <v>20</v>
      </c>
      <c r="DF38" s="6">
        <v>20</v>
      </c>
      <c r="DG38" s="6"/>
    </row>
    <row r="39" spans="5:111" ht="6.95" customHeight="1" x14ac:dyDescent="0.15">
      <c r="E39" s="504"/>
      <c r="F39" s="505"/>
      <c r="G39" s="364"/>
      <c r="H39" s="365"/>
      <c r="I39" s="365"/>
      <c r="J39" s="365"/>
      <c r="K39" s="365"/>
      <c r="L39" s="366"/>
      <c r="M39" s="344"/>
      <c r="N39" s="344"/>
      <c r="O39" s="344"/>
      <c r="P39" s="344"/>
      <c r="Q39" s="344"/>
      <c r="R39" s="344"/>
      <c r="S39" s="344"/>
      <c r="T39" s="344"/>
      <c r="U39" s="344"/>
      <c r="V39" s="344"/>
      <c r="W39" s="344"/>
      <c r="X39" s="321"/>
      <c r="Y39" s="321"/>
      <c r="Z39" s="321"/>
      <c r="AA39" s="321"/>
      <c r="AB39" s="321"/>
      <c r="AC39" s="321"/>
      <c r="AD39" s="321"/>
      <c r="AE39" s="321"/>
      <c r="AF39" s="321"/>
      <c r="AG39" s="321"/>
      <c r="AH39" s="321"/>
      <c r="AI39" s="321"/>
      <c r="AJ39" s="356"/>
      <c r="AK39" s="321"/>
      <c r="AL39" s="321"/>
      <c r="AM39" s="321"/>
      <c r="AN39" s="321"/>
      <c r="AO39" s="321"/>
      <c r="AP39" s="321"/>
      <c r="AQ39" s="321"/>
      <c r="AR39" s="321"/>
      <c r="AS39" s="321"/>
      <c r="AT39" s="321"/>
      <c r="AU39" s="321"/>
      <c r="AV39" s="321"/>
      <c r="AW39" s="321"/>
      <c r="AX39" s="321"/>
      <c r="AY39" s="321"/>
      <c r="AZ39" s="321"/>
      <c r="BA39" s="321"/>
      <c r="BB39" s="321"/>
      <c r="BC39" s="321"/>
      <c r="BD39" s="321"/>
      <c r="BE39" s="321"/>
      <c r="BF39" s="321"/>
      <c r="BG39" s="321"/>
      <c r="BH39" s="344"/>
      <c r="BI39" s="344"/>
      <c r="BJ39" s="344"/>
      <c r="BK39" s="344"/>
      <c r="BL39" s="344"/>
      <c r="BM39" s="344"/>
      <c r="BN39" s="344"/>
      <c r="BO39" s="344"/>
      <c r="BP39" s="344"/>
      <c r="BQ39" s="344"/>
      <c r="BR39" s="344"/>
      <c r="BS39" s="344"/>
      <c r="BT39" s="344"/>
      <c r="BU39" s="344"/>
      <c r="BV39" s="344"/>
      <c r="BW39" s="206"/>
      <c r="BX39" s="206"/>
      <c r="BY39" s="206"/>
      <c r="BZ39" s="206"/>
      <c r="CA39" s="210"/>
      <c r="CB39" s="244"/>
      <c r="CC39" s="244"/>
      <c r="CD39" s="244"/>
      <c r="CE39" s="244"/>
      <c r="CF39" s="245"/>
      <c r="CG39" s="218"/>
      <c r="CH39" s="342"/>
      <c r="CI39" s="342"/>
      <c r="CJ39" s="342"/>
      <c r="CK39" s="34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132"/>
      <c r="CW39" s="132"/>
      <c r="CX39" s="132"/>
      <c r="CY39" s="132"/>
      <c r="CZ39" s="132"/>
      <c r="DA39" s="132"/>
      <c r="DE39" s="6">
        <v>21</v>
      </c>
      <c r="DF39" s="6">
        <v>21</v>
      </c>
      <c r="DG39" s="6"/>
    </row>
    <row r="40" spans="5:111" ht="6.95" customHeight="1" x14ac:dyDescent="0.15">
      <c r="E40" s="504"/>
      <c r="F40" s="505"/>
      <c r="G40" s="364"/>
      <c r="H40" s="365"/>
      <c r="I40" s="365"/>
      <c r="J40" s="365"/>
      <c r="K40" s="365"/>
      <c r="L40" s="366"/>
      <c r="M40" s="344"/>
      <c r="N40" s="344"/>
      <c r="O40" s="344"/>
      <c r="P40" s="344"/>
      <c r="Q40" s="344"/>
      <c r="R40" s="344"/>
      <c r="S40" s="344"/>
      <c r="T40" s="344"/>
      <c r="U40" s="344"/>
      <c r="V40" s="344"/>
      <c r="W40" s="344"/>
      <c r="X40" s="321"/>
      <c r="Y40" s="321"/>
      <c r="Z40" s="321"/>
      <c r="AA40" s="321"/>
      <c r="AB40" s="321"/>
      <c r="AC40" s="321"/>
      <c r="AD40" s="321"/>
      <c r="AE40" s="321"/>
      <c r="AF40" s="321"/>
      <c r="AG40" s="321"/>
      <c r="AH40" s="321"/>
      <c r="AI40" s="321"/>
      <c r="AJ40" s="356"/>
      <c r="AK40" s="321"/>
      <c r="AL40" s="321"/>
      <c r="AM40" s="321"/>
      <c r="AN40" s="321"/>
      <c r="AO40" s="321"/>
      <c r="AP40" s="321"/>
      <c r="AQ40" s="321"/>
      <c r="AR40" s="321"/>
      <c r="AS40" s="321"/>
      <c r="AT40" s="321"/>
      <c r="AU40" s="321"/>
      <c r="AV40" s="321"/>
      <c r="AW40" s="321"/>
      <c r="AX40" s="321"/>
      <c r="AY40" s="321"/>
      <c r="AZ40" s="321"/>
      <c r="BA40" s="321"/>
      <c r="BB40" s="321"/>
      <c r="BC40" s="321"/>
      <c r="BD40" s="321"/>
      <c r="BE40" s="321"/>
      <c r="BF40" s="321"/>
      <c r="BG40" s="321"/>
      <c r="BH40" s="344"/>
      <c r="BI40" s="344"/>
      <c r="BJ40" s="344"/>
      <c r="BK40" s="344"/>
      <c r="BL40" s="344"/>
      <c r="BM40" s="344"/>
      <c r="BN40" s="344"/>
      <c r="BO40" s="344"/>
      <c r="BP40" s="344"/>
      <c r="BQ40" s="344"/>
      <c r="BR40" s="344"/>
      <c r="BS40" s="344"/>
      <c r="BT40" s="344"/>
      <c r="BU40" s="344"/>
      <c r="BV40" s="344"/>
      <c r="BW40" s="197"/>
      <c r="BX40" s="197"/>
      <c r="BY40" s="197"/>
      <c r="BZ40" s="197"/>
      <c r="CA40" s="203"/>
      <c r="CB40" s="169"/>
      <c r="CC40" s="169"/>
      <c r="CD40" s="169"/>
      <c r="CE40" s="169"/>
      <c r="CF40" s="170"/>
      <c r="CG40" s="218"/>
      <c r="CH40" s="342"/>
      <c r="CI40" s="342"/>
      <c r="CJ40" s="342"/>
      <c r="CK40" s="34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E40" s="6">
        <v>22</v>
      </c>
      <c r="DF40" s="6">
        <v>22</v>
      </c>
      <c r="DG40" s="6"/>
    </row>
    <row r="41" spans="5:111" ht="6.95" customHeight="1" x14ac:dyDescent="0.15">
      <c r="E41" s="504"/>
      <c r="F41" s="505"/>
      <c r="G41" s="364"/>
      <c r="H41" s="365"/>
      <c r="I41" s="365"/>
      <c r="J41" s="365"/>
      <c r="K41" s="365"/>
      <c r="L41" s="366"/>
      <c r="M41" s="353" t="s">
        <v>9</v>
      </c>
      <c r="N41" s="354"/>
      <c r="O41" s="354"/>
      <c r="P41" s="354"/>
      <c r="Q41" s="354"/>
      <c r="R41" s="354"/>
      <c r="S41" s="354"/>
      <c r="T41" s="354"/>
      <c r="U41" s="354"/>
      <c r="V41" s="354"/>
      <c r="W41" s="355"/>
      <c r="X41" s="371" t="s">
        <v>100</v>
      </c>
      <c r="Y41" s="354"/>
      <c r="Z41" s="354"/>
      <c r="AA41" s="354"/>
      <c r="AB41" s="354"/>
      <c r="AC41" s="354"/>
      <c r="AD41" s="354"/>
      <c r="AE41" s="354"/>
      <c r="AF41" s="354"/>
      <c r="AG41" s="354"/>
      <c r="AH41" s="354"/>
      <c r="AI41" s="354"/>
      <c r="AJ41" s="354"/>
      <c r="AK41" s="53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5"/>
      <c r="BH41" s="53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1"/>
      <c r="BW41" s="134" t="str">
        <f>IF(BL42="","",(IF(AS42&lt;=BL42,"○","")))</f>
        <v/>
      </c>
      <c r="BX41" s="134"/>
      <c r="BY41" s="134"/>
      <c r="BZ41" s="134"/>
      <c r="CA41" s="135"/>
      <c r="CB41" s="134" t="s">
        <v>49</v>
      </c>
      <c r="CC41" s="241"/>
      <c r="CD41" s="241"/>
      <c r="CE41" s="241"/>
      <c r="CF41" s="242"/>
      <c r="CG41" s="133" t="str">
        <f>IF(BL42="","",(IF(BL42&lt;AS42,"○","")))</f>
        <v/>
      </c>
      <c r="CH41" s="134"/>
      <c r="CI41" s="134"/>
      <c r="CJ41" s="134"/>
      <c r="CK41" s="142"/>
      <c r="CL41" s="246" t="s">
        <v>34</v>
      </c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E41" s="6">
        <v>23</v>
      </c>
      <c r="DF41" s="6">
        <v>23</v>
      </c>
      <c r="DG41" s="6"/>
    </row>
    <row r="42" spans="5:111" ht="6.95" customHeight="1" x14ac:dyDescent="0.15">
      <c r="E42" s="504"/>
      <c r="F42" s="505"/>
      <c r="G42" s="364"/>
      <c r="H42" s="365"/>
      <c r="I42" s="365"/>
      <c r="J42" s="365"/>
      <c r="K42" s="365"/>
      <c r="L42" s="366"/>
      <c r="M42" s="356"/>
      <c r="N42" s="357"/>
      <c r="O42" s="357"/>
      <c r="P42" s="357"/>
      <c r="Q42" s="357"/>
      <c r="R42" s="357"/>
      <c r="S42" s="357"/>
      <c r="T42" s="357"/>
      <c r="U42" s="357"/>
      <c r="V42" s="357"/>
      <c r="W42" s="358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56"/>
      <c r="AL42" s="43"/>
      <c r="AM42" s="43"/>
      <c r="AN42" s="332" t="s">
        <v>24</v>
      </c>
      <c r="AO42" s="340"/>
      <c r="AP42" s="340"/>
      <c r="AQ42" s="340"/>
      <c r="AR42" s="340"/>
      <c r="AS42" s="322"/>
      <c r="AT42" s="322"/>
      <c r="AU42" s="322"/>
      <c r="AV42" s="322"/>
      <c r="AW42" s="348" t="s">
        <v>77</v>
      </c>
      <c r="AX42" s="347"/>
      <c r="AY42" s="347"/>
      <c r="AZ42" s="347"/>
      <c r="BA42" s="347"/>
      <c r="BB42" s="347"/>
      <c r="BC42" s="347"/>
      <c r="BD42" s="347"/>
      <c r="BE42" s="347"/>
      <c r="BF42" s="43"/>
      <c r="BG42" s="57"/>
      <c r="BH42" s="58"/>
      <c r="BI42" s="35"/>
      <c r="BJ42" s="35"/>
      <c r="BK42" s="35"/>
      <c r="BL42" s="322"/>
      <c r="BM42" s="322"/>
      <c r="BN42" s="322"/>
      <c r="BO42" s="322"/>
      <c r="BP42" s="346" t="s">
        <v>30</v>
      </c>
      <c r="BQ42" s="347"/>
      <c r="BR42" s="347"/>
      <c r="BS42" s="347"/>
      <c r="BT42" s="347"/>
      <c r="BU42" s="347"/>
      <c r="BV42" s="72"/>
      <c r="BW42" s="137"/>
      <c r="BX42" s="137"/>
      <c r="BY42" s="137"/>
      <c r="BZ42" s="137"/>
      <c r="CA42" s="138"/>
      <c r="CB42" s="244"/>
      <c r="CC42" s="244"/>
      <c r="CD42" s="244"/>
      <c r="CE42" s="244"/>
      <c r="CF42" s="245"/>
      <c r="CG42" s="136"/>
      <c r="CH42" s="137"/>
      <c r="CI42" s="137"/>
      <c r="CJ42" s="137"/>
      <c r="CK42" s="143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E42" s="6">
        <v>24</v>
      </c>
      <c r="DF42" s="6">
        <v>24</v>
      </c>
      <c r="DG42" s="6"/>
    </row>
    <row r="43" spans="5:111" ht="6.95" customHeight="1" x14ac:dyDescent="0.15">
      <c r="E43" s="504"/>
      <c r="F43" s="505"/>
      <c r="G43" s="364"/>
      <c r="H43" s="365"/>
      <c r="I43" s="365"/>
      <c r="J43" s="365"/>
      <c r="K43" s="365"/>
      <c r="L43" s="366"/>
      <c r="M43" s="356"/>
      <c r="N43" s="357"/>
      <c r="O43" s="357"/>
      <c r="P43" s="357"/>
      <c r="Q43" s="357"/>
      <c r="R43" s="357"/>
      <c r="S43" s="357"/>
      <c r="T43" s="357"/>
      <c r="U43" s="357"/>
      <c r="V43" s="357"/>
      <c r="W43" s="358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58"/>
      <c r="AL43" s="24"/>
      <c r="AM43" s="24"/>
      <c r="AN43" s="340"/>
      <c r="AO43" s="340"/>
      <c r="AP43" s="340"/>
      <c r="AQ43" s="340"/>
      <c r="AR43" s="340"/>
      <c r="AS43" s="322"/>
      <c r="AT43" s="322"/>
      <c r="AU43" s="322"/>
      <c r="AV43" s="322"/>
      <c r="AW43" s="347"/>
      <c r="AX43" s="347"/>
      <c r="AY43" s="347"/>
      <c r="AZ43" s="347"/>
      <c r="BA43" s="347"/>
      <c r="BB43" s="347"/>
      <c r="BC43" s="347"/>
      <c r="BD43" s="347"/>
      <c r="BE43" s="347"/>
      <c r="BF43" s="24"/>
      <c r="BG43" s="59"/>
      <c r="BH43" s="58"/>
      <c r="BI43" s="35"/>
      <c r="BJ43" s="35"/>
      <c r="BK43" s="83"/>
      <c r="BL43" s="322"/>
      <c r="BM43" s="322"/>
      <c r="BN43" s="322"/>
      <c r="BO43" s="322"/>
      <c r="BP43" s="347"/>
      <c r="BQ43" s="347"/>
      <c r="BR43" s="347"/>
      <c r="BS43" s="347"/>
      <c r="BT43" s="347"/>
      <c r="BU43" s="347"/>
      <c r="BV43" s="72"/>
      <c r="BW43" s="137"/>
      <c r="BX43" s="137"/>
      <c r="BY43" s="137"/>
      <c r="BZ43" s="137"/>
      <c r="CA43" s="138"/>
      <c r="CB43" s="244"/>
      <c r="CC43" s="244"/>
      <c r="CD43" s="244"/>
      <c r="CE43" s="244"/>
      <c r="CF43" s="245"/>
      <c r="CG43" s="136"/>
      <c r="CH43" s="137"/>
      <c r="CI43" s="137"/>
      <c r="CJ43" s="137"/>
      <c r="CK43" s="143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E43" s="6">
        <v>25</v>
      </c>
      <c r="DF43" s="6">
        <v>25</v>
      </c>
      <c r="DG43" s="6"/>
    </row>
    <row r="44" spans="5:111" ht="6.95" customHeight="1" x14ac:dyDescent="0.15">
      <c r="E44" s="504"/>
      <c r="F44" s="505"/>
      <c r="G44" s="364"/>
      <c r="H44" s="365"/>
      <c r="I44" s="365"/>
      <c r="J44" s="365"/>
      <c r="K44" s="365"/>
      <c r="L44" s="366"/>
      <c r="M44" s="356"/>
      <c r="N44" s="357"/>
      <c r="O44" s="357"/>
      <c r="P44" s="357"/>
      <c r="Q44" s="357"/>
      <c r="R44" s="357"/>
      <c r="S44" s="357"/>
      <c r="T44" s="357"/>
      <c r="U44" s="357"/>
      <c r="V44" s="357"/>
      <c r="W44" s="358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60"/>
      <c r="AL44" s="24"/>
      <c r="AM44" s="24"/>
      <c r="AN44" s="340"/>
      <c r="AO44" s="340"/>
      <c r="AP44" s="340"/>
      <c r="AQ44" s="340"/>
      <c r="AR44" s="340"/>
      <c r="AS44" s="323"/>
      <c r="AT44" s="323"/>
      <c r="AU44" s="323"/>
      <c r="AV44" s="323"/>
      <c r="AW44" s="347"/>
      <c r="AX44" s="347"/>
      <c r="AY44" s="347"/>
      <c r="AZ44" s="347"/>
      <c r="BA44" s="347"/>
      <c r="BB44" s="347"/>
      <c r="BC44" s="347"/>
      <c r="BD44" s="347"/>
      <c r="BE44" s="347"/>
      <c r="BF44" s="24"/>
      <c r="BG44" s="61"/>
      <c r="BH44" s="58"/>
      <c r="BI44" s="35"/>
      <c r="BJ44" s="83"/>
      <c r="BK44" s="83"/>
      <c r="BL44" s="323"/>
      <c r="BM44" s="323"/>
      <c r="BN44" s="323"/>
      <c r="BO44" s="323"/>
      <c r="BP44" s="347"/>
      <c r="BQ44" s="347"/>
      <c r="BR44" s="347"/>
      <c r="BS44" s="347"/>
      <c r="BT44" s="347"/>
      <c r="BU44" s="347"/>
      <c r="BV44" s="72"/>
      <c r="BW44" s="137"/>
      <c r="BX44" s="137"/>
      <c r="BY44" s="137"/>
      <c r="BZ44" s="137"/>
      <c r="CA44" s="138"/>
      <c r="CB44" s="244"/>
      <c r="CC44" s="244"/>
      <c r="CD44" s="244"/>
      <c r="CE44" s="244"/>
      <c r="CF44" s="245"/>
      <c r="CG44" s="136"/>
      <c r="CH44" s="137"/>
      <c r="CI44" s="137"/>
      <c r="CJ44" s="137"/>
      <c r="CK44" s="143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E44" s="6">
        <v>26</v>
      </c>
      <c r="DF44" s="6">
        <v>26</v>
      </c>
      <c r="DG44" s="6"/>
    </row>
    <row r="45" spans="5:111" ht="6.95" customHeight="1" x14ac:dyDescent="0.15">
      <c r="E45" s="506"/>
      <c r="F45" s="507"/>
      <c r="G45" s="367"/>
      <c r="H45" s="368"/>
      <c r="I45" s="368"/>
      <c r="J45" s="368"/>
      <c r="K45" s="368"/>
      <c r="L45" s="369"/>
      <c r="M45" s="513"/>
      <c r="N45" s="415"/>
      <c r="O45" s="415"/>
      <c r="P45" s="415"/>
      <c r="Q45" s="415"/>
      <c r="R45" s="415"/>
      <c r="S45" s="415"/>
      <c r="T45" s="415"/>
      <c r="U45" s="415"/>
      <c r="V45" s="415"/>
      <c r="W45" s="514"/>
      <c r="X45" s="415"/>
      <c r="Y45" s="415"/>
      <c r="Z45" s="415"/>
      <c r="AA45" s="415"/>
      <c r="AB45" s="415"/>
      <c r="AC45" s="415"/>
      <c r="AD45" s="415"/>
      <c r="AE45" s="415"/>
      <c r="AF45" s="415"/>
      <c r="AG45" s="415"/>
      <c r="AH45" s="415"/>
      <c r="AI45" s="415"/>
      <c r="AJ45" s="415"/>
      <c r="AK45" s="62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4"/>
      <c r="BH45" s="84"/>
      <c r="BI45" s="46"/>
      <c r="BJ45" s="46"/>
      <c r="BK45" s="46"/>
      <c r="BL45" s="414"/>
      <c r="BM45" s="414"/>
      <c r="BN45" s="414"/>
      <c r="BO45" s="414"/>
      <c r="BP45" s="414"/>
      <c r="BQ45" s="414"/>
      <c r="BR45" s="414"/>
      <c r="BS45" s="414"/>
      <c r="BT45" s="46"/>
      <c r="BU45" s="46"/>
      <c r="BV45" s="85"/>
      <c r="BW45" s="140"/>
      <c r="BX45" s="140"/>
      <c r="BY45" s="140"/>
      <c r="BZ45" s="140"/>
      <c r="CA45" s="141"/>
      <c r="CB45" s="285"/>
      <c r="CC45" s="285"/>
      <c r="CD45" s="285"/>
      <c r="CE45" s="285"/>
      <c r="CF45" s="286"/>
      <c r="CG45" s="139"/>
      <c r="CH45" s="140"/>
      <c r="CI45" s="140"/>
      <c r="CJ45" s="140"/>
      <c r="CK45" s="144"/>
      <c r="CL45" s="132"/>
      <c r="CM45" s="132"/>
      <c r="CN45" s="132"/>
      <c r="CO45" s="132"/>
      <c r="CP45" s="132"/>
      <c r="CQ45" s="132"/>
      <c r="CR45" s="132"/>
      <c r="CS45" s="132"/>
      <c r="CT45" s="132"/>
      <c r="CU45" s="132"/>
      <c r="CV45" s="132"/>
      <c r="CW45" s="132"/>
      <c r="CX45" s="132"/>
      <c r="CY45" s="132"/>
      <c r="CZ45" s="132"/>
      <c r="DA45" s="132"/>
      <c r="DE45" s="6">
        <v>27</v>
      </c>
      <c r="DF45" s="6">
        <v>27</v>
      </c>
      <c r="DG45" s="6"/>
    </row>
    <row r="46" spans="5:111" ht="6.95" customHeight="1" x14ac:dyDescent="0.15">
      <c r="E46" s="502" t="s">
        <v>32</v>
      </c>
      <c r="F46" s="515"/>
      <c r="G46" s="145" t="s">
        <v>128</v>
      </c>
      <c r="H46" s="362"/>
      <c r="I46" s="362"/>
      <c r="J46" s="362"/>
      <c r="K46" s="362"/>
      <c r="L46" s="363"/>
      <c r="M46" s="320" t="s">
        <v>7</v>
      </c>
      <c r="N46" s="343"/>
      <c r="O46" s="343"/>
      <c r="P46" s="343"/>
      <c r="Q46" s="343"/>
      <c r="R46" s="343"/>
      <c r="S46" s="343"/>
      <c r="T46" s="343"/>
      <c r="U46" s="343"/>
      <c r="V46" s="343"/>
      <c r="W46" s="343"/>
      <c r="X46" s="319" t="s">
        <v>99</v>
      </c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  <c r="AJ46" s="320"/>
      <c r="AK46" s="320" t="s">
        <v>41</v>
      </c>
      <c r="AL46" s="320"/>
      <c r="AM46" s="320"/>
      <c r="AN46" s="320"/>
      <c r="AO46" s="320"/>
      <c r="AP46" s="320"/>
      <c r="AQ46" s="320"/>
      <c r="AR46" s="320"/>
      <c r="AS46" s="320"/>
      <c r="AT46" s="320"/>
      <c r="AU46" s="320"/>
      <c r="AV46" s="320"/>
      <c r="AW46" s="320"/>
      <c r="AX46" s="320"/>
      <c r="AY46" s="320"/>
      <c r="AZ46" s="320"/>
      <c r="BA46" s="320"/>
      <c r="BB46" s="320"/>
      <c r="BC46" s="320"/>
      <c r="BD46" s="320"/>
      <c r="BE46" s="320"/>
      <c r="BF46" s="320"/>
      <c r="BG46" s="320"/>
      <c r="BH46" s="343"/>
      <c r="BI46" s="343"/>
      <c r="BJ46" s="343"/>
      <c r="BK46" s="343"/>
      <c r="BL46" s="343"/>
      <c r="BM46" s="343"/>
      <c r="BN46" s="343"/>
      <c r="BO46" s="343"/>
      <c r="BP46" s="343"/>
      <c r="BQ46" s="343"/>
      <c r="BR46" s="343"/>
      <c r="BS46" s="343"/>
      <c r="BT46" s="343"/>
      <c r="BU46" s="343"/>
      <c r="BV46" s="343"/>
      <c r="BW46" s="158"/>
      <c r="BX46" s="159"/>
      <c r="BY46" s="159"/>
      <c r="BZ46" s="159"/>
      <c r="CA46" s="263"/>
      <c r="CB46" s="293" t="s">
        <v>50</v>
      </c>
      <c r="CC46" s="166"/>
      <c r="CD46" s="166"/>
      <c r="CE46" s="166"/>
      <c r="CF46" s="167"/>
      <c r="CG46" s="341"/>
      <c r="CH46" s="159"/>
      <c r="CI46" s="159"/>
      <c r="CJ46" s="159"/>
      <c r="CK46" s="159"/>
      <c r="CL46" s="132" t="s">
        <v>33</v>
      </c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E46" s="6">
        <v>28</v>
      </c>
      <c r="DF46" s="6">
        <v>28</v>
      </c>
      <c r="DG46" s="6"/>
    </row>
    <row r="47" spans="5:111" ht="6.95" customHeight="1" x14ac:dyDescent="0.15">
      <c r="E47" s="516"/>
      <c r="F47" s="517"/>
      <c r="G47" s="364"/>
      <c r="H47" s="365"/>
      <c r="I47" s="365"/>
      <c r="J47" s="365"/>
      <c r="K47" s="365"/>
      <c r="L47" s="366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  <c r="AV47" s="321"/>
      <c r="AW47" s="321"/>
      <c r="AX47" s="321"/>
      <c r="AY47" s="321"/>
      <c r="AZ47" s="321"/>
      <c r="BA47" s="321"/>
      <c r="BB47" s="321"/>
      <c r="BC47" s="321"/>
      <c r="BD47" s="321"/>
      <c r="BE47" s="321"/>
      <c r="BF47" s="321"/>
      <c r="BG47" s="321"/>
      <c r="BH47" s="344"/>
      <c r="BI47" s="344"/>
      <c r="BJ47" s="344"/>
      <c r="BK47" s="344"/>
      <c r="BL47" s="344"/>
      <c r="BM47" s="344"/>
      <c r="BN47" s="344"/>
      <c r="BO47" s="344"/>
      <c r="BP47" s="344"/>
      <c r="BQ47" s="344"/>
      <c r="BR47" s="344"/>
      <c r="BS47" s="344"/>
      <c r="BT47" s="344"/>
      <c r="BU47" s="344"/>
      <c r="BV47" s="344"/>
      <c r="BW47" s="207"/>
      <c r="BX47" s="342"/>
      <c r="BY47" s="342"/>
      <c r="BZ47" s="342"/>
      <c r="CA47" s="345"/>
      <c r="CB47" s="244"/>
      <c r="CC47" s="244"/>
      <c r="CD47" s="244"/>
      <c r="CE47" s="244"/>
      <c r="CF47" s="245"/>
      <c r="CG47" s="218"/>
      <c r="CH47" s="342"/>
      <c r="CI47" s="342"/>
      <c r="CJ47" s="342"/>
      <c r="CK47" s="34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E47" s="6">
        <v>29</v>
      </c>
      <c r="DF47" s="6">
        <v>29</v>
      </c>
      <c r="DG47" s="6"/>
    </row>
    <row r="48" spans="5:111" ht="6.95" customHeight="1" x14ac:dyDescent="0.15">
      <c r="E48" s="516"/>
      <c r="F48" s="517"/>
      <c r="G48" s="364"/>
      <c r="H48" s="365"/>
      <c r="I48" s="365"/>
      <c r="J48" s="365"/>
      <c r="K48" s="365"/>
      <c r="L48" s="366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21"/>
      <c r="Y48" s="321"/>
      <c r="Z48" s="321"/>
      <c r="AA48" s="321"/>
      <c r="AB48" s="321"/>
      <c r="AC48" s="321"/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321"/>
      <c r="AT48" s="321"/>
      <c r="AU48" s="321"/>
      <c r="AV48" s="321"/>
      <c r="AW48" s="321"/>
      <c r="AX48" s="321"/>
      <c r="AY48" s="321"/>
      <c r="AZ48" s="321"/>
      <c r="BA48" s="321"/>
      <c r="BB48" s="321"/>
      <c r="BC48" s="321"/>
      <c r="BD48" s="321"/>
      <c r="BE48" s="321"/>
      <c r="BF48" s="321"/>
      <c r="BG48" s="321"/>
      <c r="BH48" s="344"/>
      <c r="BI48" s="344"/>
      <c r="BJ48" s="344"/>
      <c r="BK48" s="344"/>
      <c r="BL48" s="344"/>
      <c r="BM48" s="344"/>
      <c r="BN48" s="344"/>
      <c r="BO48" s="344"/>
      <c r="BP48" s="344"/>
      <c r="BQ48" s="344"/>
      <c r="BR48" s="344"/>
      <c r="BS48" s="344"/>
      <c r="BT48" s="344"/>
      <c r="BU48" s="344"/>
      <c r="BV48" s="344"/>
      <c r="BW48" s="160"/>
      <c r="BX48" s="161"/>
      <c r="BY48" s="161"/>
      <c r="BZ48" s="161"/>
      <c r="CA48" s="264"/>
      <c r="CB48" s="169"/>
      <c r="CC48" s="169"/>
      <c r="CD48" s="169"/>
      <c r="CE48" s="169"/>
      <c r="CF48" s="170"/>
      <c r="CG48" s="218"/>
      <c r="CH48" s="342"/>
      <c r="CI48" s="342"/>
      <c r="CJ48" s="342"/>
      <c r="CK48" s="34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E48" s="6">
        <v>30</v>
      </c>
      <c r="DF48" s="6">
        <v>30</v>
      </c>
      <c r="DG48" s="6"/>
    </row>
    <row r="49" spans="5:119" ht="6.95" customHeight="1" x14ac:dyDescent="0.15">
      <c r="E49" s="516"/>
      <c r="F49" s="517"/>
      <c r="G49" s="364"/>
      <c r="H49" s="365"/>
      <c r="I49" s="365"/>
      <c r="J49" s="365"/>
      <c r="K49" s="365"/>
      <c r="L49" s="366"/>
      <c r="M49" s="405" t="s">
        <v>11</v>
      </c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8" t="s">
        <v>43</v>
      </c>
      <c r="Y49" s="405"/>
      <c r="Z49" s="405"/>
      <c r="AA49" s="405"/>
      <c r="AB49" s="405"/>
      <c r="AC49" s="405"/>
      <c r="AD49" s="405"/>
      <c r="AE49" s="405"/>
      <c r="AF49" s="405"/>
      <c r="AG49" s="405"/>
      <c r="AH49" s="405"/>
      <c r="AI49" s="405"/>
      <c r="AJ49" s="405"/>
      <c r="AK49" s="184" t="s">
        <v>69</v>
      </c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6"/>
      <c r="BH49" s="86"/>
      <c r="BI49" s="82"/>
      <c r="BJ49" s="416"/>
      <c r="BK49" s="416"/>
      <c r="BL49" s="416"/>
      <c r="BM49" s="416"/>
      <c r="BN49" s="416"/>
      <c r="BO49" s="416"/>
      <c r="BP49" s="416"/>
      <c r="BQ49" s="416"/>
      <c r="BR49" s="418" t="s">
        <v>44</v>
      </c>
      <c r="BS49" s="418"/>
      <c r="BT49" s="418"/>
      <c r="BU49" s="82"/>
      <c r="BV49" s="81"/>
      <c r="BW49" s="142" t="str">
        <f>IF(BJ49="","",IF(AND(140&lt;=BJ49,BJ49&lt;=160),"○",""))</f>
        <v/>
      </c>
      <c r="BX49" s="287"/>
      <c r="BY49" s="287"/>
      <c r="BZ49" s="287"/>
      <c r="CA49" s="288"/>
      <c r="CB49" s="134" t="s">
        <v>50</v>
      </c>
      <c r="CC49" s="241"/>
      <c r="CD49" s="241"/>
      <c r="CE49" s="241"/>
      <c r="CF49" s="242"/>
      <c r="CG49" s="297" t="str">
        <f>IF(BJ49="","",IF(OR(BJ49&gt;160,BJ49&lt;140),"○",""))</f>
        <v/>
      </c>
      <c r="CH49" s="287"/>
      <c r="CI49" s="287"/>
      <c r="CJ49" s="287"/>
      <c r="CK49" s="287"/>
      <c r="CL49" s="246" t="s">
        <v>34</v>
      </c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E49" s="6">
        <v>31</v>
      </c>
      <c r="DF49" s="6">
        <v>31</v>
      </c>
      <c r="DG49" s="6"/>
    </row>
    <row r="50" spans="5:119" ht="6.95" customHeight="1" x14ac:dyDescent="0.15">
      <c r="E50" s="516"/>
      <c r="F50" s="517"/>
      <c r="G50" s="364"/>
      <c r="H50" s="365"/>
      <c r="I50" s="365"/>
      <c r="J50" s="365"/>
      <c r="K50" s="365"/>
      <c r="L50" s="366"/>
      <c r="M50" s="321"/>
      <c r="N50" s="344"/>
      <c r="O50" s="344"/>
      <c r="P50" s="344"/>
      <c r="Q50" s="344"/>
      <c r="R50" s="344"/>
      <c r="S50" s="344"/>
      <c r="T50" s="344"/>
      <c r="U50" s="344"/>
      <c r="V50" s="344"/>
      <c r="W50" s="344"/>
      <c r="X50" s="409"/>
      <c r="Y50" s="321"/>
      <c r="Z50" s="321"/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187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9"/>
      <c r="BH50" s="58"/>
      <c r="BI50" s="35"/>
      <c r="BJ50" s="417"/>
      <c r="BK50" s="417"/>
      <c r="BL50" s="417"/>
      <c r="BM50" s="417"/>
      <c r="BN50" s="417"/>
      <c r="BO50" s="417"/>
      <c r="BP50" s="417"/>
      <c r="BQ50" s="417"/>
      <c r="BR50" s="212"/>
      <c r="BS50" s="212"/>
      <c r="BT50" s="212"/>
      <c r="BU50" s="87"/>
      <c r="BV50" s="72"/>
      <c r="BW50" s="143"/>
      <c r="BX50" s="289"/>
      <c r="BY50" s="289"/>
      <c r="BZ50" s="289"/>
      <c r="CA50" s="290"/>
      <c r="CB50" s="137"/>
      <c r="CC50" s="244"/>
      <c r="CD50" s="244"/>
      <c r="CE50" s="244"/>
      <c r="CF50" s="245"/>
      <c r="CG50" s="298"/>
      <c r="CH50" s="289"/>
      <c r="CI50" s="289"/>
      <c r="CJ50" s="289"/>
      <c r="CK50" s="289"/>
      <c r="CL50" s="246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</row>
    <row r="51" spans="5:119" ht="6.95" customHeight="1" x14ac:dyDescent="0.15">
      <c r="E51" s="516"/>
      <c r="F51" s="517"/>
      <c r="G51" s="364"/>
      <c r="H51" s="365"/>
      <c r="I51" s="365"/>
      <c r="J51" s="365"/>
      <c r="K51" s="365"/>
      <c r="L51" s="366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21"/>
      <c r="Y51" s="321"/>
      <c r="Z51" s="32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1"/>
      <c r="AK51" s="65"/>
      <c r="AL51" s="66"/>
      <c r="AM51" s="255" t="str">
        <f>IF(AH5="","?",VLOOKUP(AH5,DH20:DQ25,4,FALSE))</f>
        <v>?</v>
      </c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66"/>
      <c r="BD51" s="66"/>
      <c r="BE51" s="66"/>
      <c r="BF51" s="66"/>
      <c r="BG51" s="67"/>
      <c r="BH51" s="58"/>
      <c r="BI51" s="35"/>
      <c r="BJ51" s="323"/>
      <c r="BK51" s="323"/>
      <c r="BL51" s="323"/>
      <c r="BM51" s="323"/>
      <c r="BN51" s="323"/>
      <c r="BO51" s="323"/>
      <c r="BP51" s="323"/>
      <c r="BQ51" s="323"/>
      <c r="BR51" s="212"/>
      <c r="BS51" s="212"/>
      <c r="BT51" s="212"/>
      <c r="BU51" s="87"/>
      <c r="BV51" s="72"/>
      <c r="BW51" s="143"/>
      <c r="BX51" s="289"/>
      <c r="BY51" s="289"/>
      <c r="BZ51" s="289"/>
      <c r="CA51" s="290"/>
      <c r="CB51" s="244"/>
      <c r="CC51" s="244"/>
      <c r="CD51" s="244"/>
      <c r="CE51" s="244"/>
      <c r="CF51" s="245"/>
      <c r="CG51" s="298"/>
      <c r="CH51" s="289"/>
      <c r="CI51" s="289"/>
      <c r="CJ51" s="289"/>
      <c r="CK51" s="289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</row>
    <row r="52" spans="5:119" ht="6.95" customHeight="1" x14ac:dyDescent="0.15">
      <c r="E52" s="518"/>
      <c r="F52" s="519"/>
      <c r="G52" s="367"/>
      <c r="H52" s="368"/>
      <c r="I52" s="368"/>
      <c r="J52" s="368"/>
      <c r="K52" s="368"/>
      <c r="L52" s="369"/>
      <c r="M52" s="407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10"/>
      <c r="Y52" s="410"/>
      <c r="Z52" s="410"/>
      <c r="AA52" s="410"/>
      <c r="AB52" s="410"/>
      <c r="AC52" s="410"/>
      <c r="AD52" s="410"/>
      <c r="AE52" s="410"/>
      <c r="AF52" s="410"/>
      <c r="AG52" s="410"/>
      <c r="AH52" s="410"/>
      <c r="AI52" s="410"/>
      <c r="AJ52" s="410"/>
      <c r="AK52" s="68"/>
      <c r="AL52" s="69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69"/>
      <c r="BD52" s="69"/>
      <c r="BE52" s="69"/>
      <c r="BF52" s="69"/>
      <c r="BG52" s="70"/>
      <c r="BH52" s="84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85"/>
      <c r="BW52" s="144"/>
      <c r="BX52" s="291"/>
      <c r="BY52" s="291"/>
      <c r="BZ52" s="291"/>
      <c r="CA52" s="292"/>
      <c r="CB52" s="285"/>
      <c r="CC52" s="285"/>
      <c r="CD52" s="285"/>
      <c r="CE52" s="285"/>
      <c r="CF52" s="286"/>
      <c r="CG52" s="299"/>
      <c r="CH52" s="291"/>
      <c r="CI52" s="291"/>
      <c r="CJ52" s="291"/>
      <c r="CK52" s="291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</row>
    <row r="53" spans="5:119" ht="6.95" customHeight="1" x14ac:dyDescent="0.15">
      <c r="E53" s="502" t="s">
        <v>27</v>
      </c>
      <c r="F53" s="508"/>
      <c r="G53" s="361" t="s">
        <v>2</v>
      </c>
      <c r="H53" s="362"/>
      <c r="I53" s="362"/>
      <c r="J53" s="362"/>
      <c r="K53" s="362"/>
      <c r="L53" s="363"/>
      <c r="M53" s="313" t="s">
        <v>124</v>
      </c>
      <c r="N53" s="314"/>
      <c r="O53" s="314"/>
      <c r="P53" s="314"/>
      <c r="Q53" s="314"/>
      <c r="R53" s="314"/>
      <c r="S53" s="314"/>
      <c r="T53" s="314"/>
      <c r="U53" s="314"/>
      <c r="V53" s="314"/>
      <c r="W53" s="315"/>
      <c r="X53" s="320" t="s">
        <v>8</v>
      </c>
      <c r="Y53" s="320"/>
      <c r="Z53" s="320"/>
      <c r="AA53" s="320"/>
      <c r="AB53" s="320"/>
      <c r="AC53" s="320"/>
      <c r="AD53" s="320"/>
      <c r="AE53" s="320"/>
      <c r="AF53" s="320"/>
      <c r="AG53" s="320"/>
      <c r="AH53" s="320"/>
      <c r="AI53" s="320"/>
      <c r="AJ53" s="320"/>
      <c r="AK53" s="320" t="s">
        <v>42</v>
      </c>
      <c r="AL53" s="320"/>
      <c r="AM53" s="320"/>
      <c r="AN53" s="320"/>
      <c r="AO53" s="320"/>
      <c r="AP53" s="320"/>
      <c r="AQ53" s="320"/>
      <c r="AR53" s="320"/>
      <c r="AS53" s="320"/>
      <c r="AT53" s="320"/>
      <c r="AU53" s="320"/>
      <c r="AV53" s="320"/>
      <c r="AW53" s="320"/>
      <c r="AX53" s="320"/>
      <c r="AY53" s="320"/>
      <c r="AZ53" s="320"/>
      <c r="BA53" s="320"/>
      <c r="BB53" s="320"/>
      <c r="BC53" s="320"/>
      <c r="BD53" s="320"/>
      <c r="BE53" s="320"/>
      <c r="BF53" s="320"/>
      <c r="BG53" s="313"/>
      <c r="BH53" s="320"/>
      <c r="BI53" s="320"/>
      <c r="BJ53" s="320"/>
      <c r="BK53" s="320"/>
      <c r="BL53" s="320"/>
      <c r="BM53" s="320"/>
      <c r="BN53" s="320"/>
      <c r="BO53" s="320"/>
      <c r="BP53" s="320"/>
      <c r="BQ53" s="320"/>
      <c r="BR53" s="320"/>
      <c r="BS53" s="320"/>
      <c r="BT53" s="320"/>
      <c r="BU53" s="320"/>
      <c r="BV53" s="320"/>
      <c r="BW53" s="158"/>
      <c r="BX53" s="159"/>
      <c r="BY53" s="159"/>
      <c r="BZ53" s="159"/>
      <c r="CA53" s="263"/>
      <c r="CB53" s="165" t="s">
        <v>49</v>
      </c>
      <c r="CC53" s="166"/>
      <c r="CD53" s="166"/>
      <c r="CE53" s="166"/>
      <c r="CF53" s="167"/>
      <c r="CG53" s="158"/>
      <c r="CH53" s="159"/>
      <c r="CI53" s="159"/>
      <c r="CJ53" s="159"/>
      <c r="CK53" s="159"/>
      <c r="CL53" s="132" t="s">
        <v>33</v>
      </c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D53" s="6" t="s">
        <v>217</v>
      </c>
      <c r="DE53" s="6" t="e">
        <f>SUM((#REF!*1000)/60)</f>
        <v>#REF!</v>
      </c>
    </row>
    <row r="54" spans="5:119" ht="6.95" customHeight="1" x14ac:dyDescent="0.15">
      <c r="E54" s="509"/>
      <c r="F54" s="510"/>
      <c r="G54" s="364"/>
      <c r="H54" s="365"/>
      <c r="I54" s="365"/>
      <c r="J54" s="365"/>
      <c r="K54" s="365"/>
      <c r="L54" s="366"/>
      <c r="M54" s="316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359"/>
      <c r="AJ54" s="359"/>
      <c r="AK54" s="359"/>
      <c r="AL54" s="359"/>
      <c r="AM54" s="359"/>
      <c r="AN54" s="359"/>
      <c r="AO54" s="359"/>
      <c r="AP54" s="359"/>
      <c r="AQ54" s="359"/>
      <c r="AR54" s="359"/>
      <c r="AS54" s="359"/>
      <c r="AT54" s="359"/>
      <c r="AU54" s="359"/>
      <c r="AV54" s="359"/>
      <c r="AW54" s="359"/>
      <c r="AX54" s="359"/>
      <c r="AY54" s="359"/>
      <c r="AZ54" s="359"/>
      <c r="BA54" s="359"/>
      <c r="BB54" s="359"/>
      <c r="BC54" s="359"/>
      <c r="BD54" s="359"/>
      <c r="BE54" s="359"/>
      <c r="BF54" s="359"/>
      <c r="BG54" s="316"/>
      <c r="BH54" s="359"/>
      <c r="BI54" s="359"/>
      <c r="BJ54" s="359"/>
      <c r="BK54" s="359"/>
      <c r="BL54" s="359"/>
      <c r="BM54" s="359"/>
      <c r="BN54" s="359"/>
      <c r="BO54" s="359"/>
      <c r="BP54" s="359"/>
      <c r="BQ54" s="359"/>
      <c r="BR54" s="359"/>
      <c r="BS54" s="359"/>
      <c r="BT54" s="359"/>
      <c r="BU54" s="359"/>
      <c r="BV54" s="359"/>
      <c r="BW54" s="160"/>
      <c r="BX54" s="161"/>
      <c r="BY54" s="161"/>
      <c r="BZ54" s="161"/>
      <c r="CA54" s="264"/>
      <c r="CB54" s="168"/>
      <c r="CC54" s="169"/>
      <c r="CD54" s="169"/>
      <c r="CE54" s="169"/>
      <c r="CF54" s="170"/>
      <c r="CG54" s="160"/>
      <c r="CH54" s="161"/>
      <c r="CI54" s="161"/>
      <c r="CJ54" s="161"/>
      <c r="CK54" s="161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D54" s="6" t="s">
        <v>218</v>
      </c>
      <c r="DE54" s="6" t="e">
        <f>IF(#REF!="?","",IF(AND(#REF!&gt;=(DE53*0.95),#REF!&lt;=(DE53*1.05)),"○","×"))</f>
        <v>#REF!</v>
      </c>
    </row>
    <row r="55" spans="5:119" ht="6.95" customHeight="1" x14ac:dyDescent="0.15">
      <c r="E55" s="509"/>
      <c r="F55" s="510"/>
      <c r="G55" s="364"/>
      <c r="H55" s="365"/>
      <c r="I55" s="365"/>
      <c r="J55" s="365"/>
      <c r="K55" s="365"/>
      <c r="L55" s="366"/>
      <c r="M55" s="184" t="s">
        <v>125</v>
      </c>
      <c r="N55" s="185"/>
      <c r="O55" s="185"/>
      <c r="P55" s="185"/>
      <c r="Q55" s="185"/>
      <c r="R55" s="185"/>
      <c r="S55" s="185"/>
      <c r="T55" s="185"/>
      <c r="U55" s="185"/>
      <c r="V55" s="185"/>
      <c r="W55" s="186"/>
      <c r="X55" s="184" t="s">
        <v>99</v>
      </c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6"/>
      <c r="AK55" s="370" t="s">
        <v>121</v>
      </c>
      <c r="AL55" s="354"/>
      <c r="AM55" s="354"/>
      <c r="AN55" s="354"/>
      <c r="AO55" s="354"/>
      <c r="AP55" s="354"/>
      <c r="AQ55" s="354"/>
      <c r="AR55" s="354"/>
      <c r="AS55" s="354"/>
      <c r="AT55" s="354"/>
      <c r="AU55" s="354"/>
      <c r="AV55" s="354"/>
      <c r="AW55" s="354"/>
      <c r="AX55" s="354"/>
      <c r="AY55" s="354"/>
      <c r="AZ55" s="354"/>
      <c r="BA55" s="354"/>
      <c r="BB55" s="354"/>
      <c r="BC55" s="354"/>
      <c r="BD55" s="354"/>
      <c r="BE55" s="354"/>
      <c r="BF55" s="354"/>
      <c r="BG55" s="355"/>
      <c r="BH55" s="154" t="s">
        <v>115</v>
      </c>
      <c r="BI55" s="155"/>
      <c r="BJ55" s="155"/>
      <c r="BK55" s="155"/>
      <c r="BL55" s="155"/>
      <c r="BM55" s="155"/>
      <c r="BN55" s="155"/>
      <c r="BO55" s="43"/>
      <c r="BP55" s="43"/>
      <c r="BQ55" s="43"/>
      <c r="BR55" s="43"/>
      <c r="BS55" s="43"/>
      <c r="BT55" s="43"/>
      <c r="BU55" s="43"/>
      <c r="BV55" s="57"/>
      <c r="BW55" s="162" t="str">
        <f>IF(OR(DJ73="",DJ74=""),"",IF(AND(DJ73="○",DJ74="○"),"○",""))</f>
        <v/>
      </c>
      <c r="BX55" s="134"/>
      <c r="BY55" s="134"/>
      <c r="BZ55" s="134"/>
      <c r="CA55" s="135"/>
      <c r="CB55" s="133" t="s">
        <v>50</v>
      </c>
      <c r="CC55" s="134"/>
      <c r="CD55" s="134"/>
      <c r="CE55" s="134"/>
      <c r="CF55" s="135"/>
      <c r="CG55" s="133" t="str">
        <f>IF(OR(DJ73="",DJ74=""),"",IF(OR(DJ73="×",DJ74="×"),"○",""))</f>
        <v/>
      </c>
      <c r="CH55" s="134"/>
      <c r="CI55" s="134"/>
      <c r="CJ55" s="134"/>
      <c r="CK55" s="142"/>
      <c r="CL55" s="145" t="s">
        <v>122</v>
      </c>
      <c r="CM55" s="146"/>
      <c r="CN55" s="146"/>
      <c r="CO55" s="146"/>
      <c r="CP55" s="146"/>
      <c r="CQ55" s="146"/>
      <c r="CR55" s="146"/>
      <c r="CS55" s="146"/>
      <c r="CT55" s="146"/>
      <c r="CU55" s="146"/>
      <c r="CV55" s="146"/>
      <c r="CW55" s="146"/>
      <c r="CX55" s="146"/>
      <c r="CY55" s="146"/>
      <c r="CZ55" s="146"/>
      <c r="DA55" s="147"/>
      <c r="DD55" s="6" t="s">
        <v>219</v>
      </c>
      <c r="DE55" s="6" t="e">
        <f>IF(#REF!="?","",IF(AND(#REF!&gt;=(DE53*0.95),#REF!&lt;=(DE53*1.05)),"○","×"))</f>
        <v>#REF!</v>
      </c>
    </row>
    <row r="56" spans="5:119" ht="6.95" customHeight="1" x14ac:dyDescent="0.15">
      <c r="E56" s="509"/>
      <c r="F56" s="510"/>
      <c r="G56" s="364"/>
      <c r="H56" s="365"/>
      <c r="I56" s="365"/>
      <c r="J56" s="365"/>
      <c r="K56" s="365"/>
      <c r="L56" s="366"/>
      <c r="M56" s="187"/>
      <c r="N56" s="188"/>
      <c r="O56" s="188"/>
      <c r="P56" s="188"/>
      <c r="Q56" s="188"/>
      <c r="R56" s="188"/>
      <c r="S56" s="188"/>
      <c r="T56" s="188"/>
      <c r="U56" s="188"/>
      <c r="V56" s="188"/>
      <c r="W56" s="189"/>
      <c r="X56" s="187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9"/>
      <c r="AK56" s="356"/>
      <c r="AL56" s="357"/>
      <c r="AM56" s="357"/>
      <c r="AN56" s="357"/>
      <c r="AO56" s="357"/>
      <c r="AP56" s="357"/>
      <c r="AQ56" s="357"/>
      <c r="AR56" s="357"/>
      <c r="AS56" s="357"/>
      <c r="AT56" s="357"/>
      <c r="AU56" s="357"/>
      <c r="AV56" s="357"/>
      <c r="AW56" s="357"/>
      <c r="AX56" s="357"/>
      <c r="AY56" s="357"/>
      <c r="AZ56" s="357"/>
      <c r="BA56" s="357"/>
      <c r="BB56" s="357"/>
      <c r="BC56" s="357"/>
      <c r="BD56" s="357"/>
      <c r="BE56" s="357"/>
      <c r="BF56" s="357"/>
      <c r="BG56" s="358"/>
      <c r="BH56" s="154"/>
      <c r="BI56" s="155"/>
      <c r="BJ56" s="155"/>
      <c r="BK56" s="155"/>
      <c r="BL56" s="155"/>
      <c r="BM56" s="155"/>
      <c r="BN56" s="155"/>
      <c r="BO56" s="43"/>
      <c r="BP56" s="43"/>
      <c r="BQ56" s="43"/>
      <c r="BR56" s="43"/>
      <c r="BS56" s="43"/>
      <c r="BT56" s="43"/>
      <c r="BU56" s="43"/>
      <c r="BV56" s="57"/>
      <c r="BW56" s="163"/>
      <c r="BX56" s="137"/>
      <c r="BY56" s="137"/>
      <c r="BZ56" s="137"/>
      <c r="CA56" s="138"/>
      <c r="CB56" s="136"/>
      <c r="CC56" s="137"/>
      <c r="CD56" s="137"/>
      <c r="CE56" s="137"/>
      <c r="CF56" s="138"/>
      <c r="CG56" s="136"/>
      <c r="CH56" s="137"/>
      <c r="CI56" s="137"/>
      <c r="CJ56" s="137"/>
      <c r="CK56" s="143"/>
      <c r="CL56" s="148"/>
      <c r="CM56" s="149"/>
      <c r="CN56" s="149"/>
      <c r="CO56" s="149"/>
      <c r="CP56" s="149"/>
      <c r="CQ56" s="149"/>
      <c r="CR56" s="149"/>
      <c r="CS56" s="149"/>
      <c r="CT56" s="149"/>
      <c r="CU56" s="149"/>
      <c r="CV56" s="149"/>
      <c r="CW56" s="149"/>
      <c r="CX56" s="149"/>
      <c r="CY56" s="149"/>
      <c r="CZ56" s="149"/>
      <c r="DA56" s="150"/>
      <c r="DG56" s="6" t="s">
        <v>81</v>
      </c>
      <c r="DH56" s="6" t="s">
        <v>45</v>
      </c>
      <c r="DI56" s="6" t="s">
        <v>13</v>
      </c>
    </row>
    <row r="57" spans="5:119" ht="6.95" customHeight="1" x14ac:dyDescent="0.15">
      <c r="E57" s="509"/>
      <c r="F57" s="510"/>
      <c r="G57" s="364"/>
      <c r="H57" s="365"/>
      <c r="I57" s="365"/>
      <c r="J57" s="365"/>
      <c r="K57" s="365"/>
      <c r="L57" s="366"/>
      <c r="M57" s="187"/>
      <c r="N57" s="188"/>
      <c r="O57" s="188"/>
      <c r="P57" s="188"/>
      <c r="Q57" s="188"/>
      <c r="R57" s="188"/>
      <c r="S57" s="188"/>
      <c r="T57" s="188"/>
      <c r="U57" s="188"/>
      <c r="V57" s="188"/>
      <c r="W57" s="189"/>
      <c r="X57" s="187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9"/>
      <c r="AK57" s="356"/>
      <c r="AL57" s="357"/>
      <c r="AM57" s="357"/>
      <c r="AN57" s="357"/>
      <c r="AO57" s="357"/>
      <c r="AP57" s="357"/>
      <c r="AQ57" s="357"/>
      <c r="AR57" s="357"/>
      <c r="AS57" s="357"/>
      <c r="AT57" s="357"/>
      <c r="AU57" s="357"/>
      <c r="AV57" s="357"/>
      <c r="AW57" s="357"/>
      <c r="AX57" s="357"/>
      <c r="AY57" s="357"/>
      <c r="AZ57" s="357"/>
      <c r="BA57" s="357"/>
      <c r="BB57" s="357"/>
      <c r="BC57" s="357"/>
      <c r="BD57" s="357"/>
      <c r="BE57" s="357"/>
      <c r="BF57" s="357"/>
      <c r="BG57" s="358"/>
      <c r="BH57" s="56"/>
      <c r="BI57" s="156"/>
      <c r="BJ57" s="156"/>
      <c r="BK57" s="156"/>
      <c r="BL57" s="156"/>
      <c r="BM57" s="156"/>
      <c r="BN57" s="155" t="s">
        <v>116</v>
      </c>
      <c r="BO57" s="155"/>
      <c r="BP57" s="155"/>
      <c r="BQ57" s="156"/>
      <c r="BR57" s="156"/>
      <c r="BS57" s="156"/>
      <c r="BT57" s="155" t="s">
        <v>54</v>
      </c>
      <c r="BU57" s="155"/>
      <c r="BV57" s="198"/>
      <c r="BW57" s="163"/>
      <c r="BX57" s="137"/>
      <c r="BY57" s="137"/>
      <c r="BZ57" s="137"/>
      <c r="CA57" s="138"/>
      <c r="CB57" s="136"/>
      <c r="CC57" s="137"/>
      <c r="CD57" s="137"/>
      <c r="CE57" s="137"/>
      <c r="CF57" s="138"/>
      <c r="CG57" s="136"/>
      <c r="CH57" s="137"/>
      <c r="CI57" s="137"/>
      <c r="CJ57" s="137"/>
      <c r="CK57" s="143"/>
      <c r="CL57" s="148"/>
      <c r="CM57" s="149"/>
      <c r="CN57" s="149"/>
      <c r="CO57" s="149"/>
      <c r="CP57" s="149"/>
      <c r="CQ57" s="149"/>
      <c r="CR57" s="149"/>
      <c r="CS57" s="149"/>
      <c r="CT57" s="149"/>
      <c r="CU57" s="149"/>
      <c r="CV57" s="149"/>
      <c r="CW57" s="149"/>
      <c r="CX57" s="149"/>
      <c r="CY57" s="149"/>
      <c r="CZ57" s="149"/>
      <c r="DA57" s="150"/>
      <c r="DD57" s="6"/>
      <c r="DG57" s="6" t="s">
        <v>163</v>
      </c>
      <c r="DH57" s="6" t="s">
        <v>82</v>
      </c>
      <c r="DI57" s="6" t="s">
        <v>83</v>
      </c>
    </row>
    <row r="58" spans="5:119" ht="6.95" customHeight="1" x14ac:dyDescent="0.15">
      <c r="E58" s="509"/>
      <c r="F58" s="510"/>
      <c r="G58" s="364"/>
      <c r="H58" s="365"/>
      <c r="I58" s="365"/>
      <c r="J58" s="365"/>
      <c r="K58" s="365"/>
      <c r="L58" s="366"/>
      <c r="M58" s="187"/>
      <c r="N58" s="188"/>
      <c r="O58" s="188"/>
      <c r="P58" s="188"/>
      <c r="Q58" s="188"/>
      <c r="R58" s="188"/>
      <c r="S58" s="188"/>
      <c r="T58" s="188"/>
      <c r="U58" s="188"/>
      <c r="V58" s="188"/>
      <c r="W58" s="189"/>
      <c r="X58" s="187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9"/>
      <c r="AK58" s="356"/>
      <c r="AL58" s="357"/>
      <c r="AM58" s="357"/>
      <c r="AN58" s="357"/>
      <c r="AO58" s="357"/>
      <c r="AP58" s="357"/>
      <c r="AQ58" s="357"/>
      <c r="AR58" s="357"/>
      <c r="AS58" s="357"/>
      <c r="AT58" s="357"/>
      <c r="AU58" s="357"/>
      <c r="AV58" s="357"/>
      <c r="AW58" s="357"/>
      <c r="AX58" s="357"/>
      <c r="AY58" s="357"/>
      <c r="AZ58" s="357"/>
      <c r="BA58" s="357"/>
      <c r="BB58" s="357"/>
      <c r="BC58" s="357"/>
      <c r="BD58" s="357"/>
      <c r="BE58" s="357"/>
      <c r="BF58" s="357"/>
      <c r="BG58" s="358"/>
      <c r="BH58" s="56"/>
      <c r="BI58" s="157"/>
      <c r="BJ58" s="157"/>
      <c r="BK58" s="157"/>
      <c r="BL58" s="157"/>
      <c r="BM58" s="157"/>
      <c r="BN58" s="155"/>
      <c r="BO58" s="155"/>
      <c r="BP58" s="155"/>
      <c r="BQ58" s="157"/>
      <c r="BR58" s="157"/>
      <c r="BS58" s="157"/>
      <c r="BT58" s="155"/>
      <c r="BU58" s="155"/>
      <c r="BV58" s="198"/>
      <c r="BW58" s="163"/>
      <c r="BX58" s="137"/>
      <c r="BY58" s="137"/>
      <c r="BZ58" s="137"/>
      <c r="CA58" s="138"/>
      <c r="CB58" s="136"/>
      <c r="CC58" s="137"/>
      <c r="CD58" s="137"/>
      <c r="CE58" s="137"/>
      <c r="CF58" s="138"/>
      <c r="CG58" s="136"/>
      <c r="CH58" s="137"/>
      <c r="CI58" s="137"/>
      <c r="CJ58" s="137"/>
      <c r="CK58" s="143"/>
      <c r="CL58" s="148"/>
      <c r="CM58" s="149"/>
      <c r="CN58" s="149"/>
      <c r="CO58" s="149"/>
      <c r="CP58" s="149"/>
      <c r="CQ58" s="149"/>
      <c r="CR58" s="149"/>
      <c r="CS58" s="149"/>
      <c r="CT58" s="149"/>
      <c r="CU58" s="149"/>
      <c r="CV58" s="149"/>
      <c r="CW58" s="149"/>
      <c r="CX58" s="149"/>
      <c r="CY58" s="149"/>
      <c r="CZ58" s="149"/>
      <c r="DA58" s="150"/>
      <c r="DD58" s="6" t="s">
        <v>74</v>
      </c>
      <c r="DG58" s="6" t="s">
        <v>154</v>
      </c>
      <c r="DH58" s="6" t="s">
        <v>155</v>
      </c>
      <c r="DI58" s="6" t="s">
        <v>156</v>
      </c>
    </row>
    <row r="59" spans="5:119" ht="6.95" customHeight="1" x14ac:dyDescent="0.15">
      <c r="E59" s="509"/>
      <c r="F59" s="510"/>
      <c r="G59" s="364"/>
      <c r="H59" s="365"/>
      <c r="I59" s="365"/>
      <c r="J59" s="365"/>
      <c r="K59" s="365"/>
      <c r="L59" s="366"/>
      <c r="M59" s="187"/>
      <c r="N59" s="188"/>
      <c r="O59" s="188"/>
      <c r="P59" s="188"/>
      <c r="Q59" s="188"/>
      <c r="R59" s="188"/>
      <c r="S59" s="188"/>
      <c r="T59" s="188"/>
      <c r="U59" s="188"/>
      <c r="V59" s="188"/>
      <c r="W59" s="189"/>
      <c r="X59" s="187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9"/>
      <c r="AK59" s="356"/>
      <c r="AL59" s="357"/>
      <c r="AM59" s="357"/>
      <c r="AN59" s="357"/>
      <c r="AO59" s="357"/>
      <c r="AP59" s="357"/>
      <c r="AQ59" s="357"/>
      <c r="AR59" s="357"/>
      <c r="AS59" s="357"/>
      <c r="AT59" s="357"/>
      <c r="AU59" s="357"/>
      <c r="AV59" s="357"/>
      <c r="AW59" s="357"/>
      <c r="AX59" s="357"/>
      <c r="AY59" s="357"/>
      <c r="AZ59" s="357"/>
      <c r="BA59" s="357"/>
      <c r="BB59" s="357"/>
      <c r="BC59" s="357"/>
      <c r="BD59" s="357"/>
      <c r="BE59" s="357"/>
      <c r="BF59" s="357"/>
      <c r="BG59" s="358"/>
      <c r="BH59" s="154" t="s">
        <v>117</v>
      </c>
      <c r="BI59" s="155"/>
      <c r="BJ59" s="155"/>
      <c r="BK59" s="155"/>
      <c r="BL59" s="155"/>
      <c r="BM59" s="155"/>
      <c r="BN59" s="155"/>
      <c r="BO59" s="43"/>
      <c r="BP59" s="43"/>
      <c r="BQ59" s="43"/>
      <c r="BR59" s="43"/>
      <c r="BS59" s="43"/>
      <c r="BT59" s="43"/>
      <c r="BU59" s="43"/>
      <c r="BV59" s="57"/>
      <c r="BW59" s="163"/>
      <c r="BX59" s="137"/>
      <c r="BY59" s="137"/>
      <c r="BZ59" s="137"/>
      <c r="CA59" s="138"/>
      <c r="CB59" s="136"/>
      <c r="CC59" s="137"/>
      <c r="CD59" s="137"/>
      <c r="CE59" s="137"/>
      <c r="CF59" s="138"/>
      <c r="CG59" s="136"/>
      <c r="CH59" s="137"/>
      <c r="CI59" s="137"/>
      <c r="CJ59" s="137"/>
      <c r="CK59" s="143"/>
      <c r="CL59" s="148"/>
      <c r="CM59" s="149"/>
      <c r="CN59" s="149"/>
      <c r="CO59" s="149"/>
      <c r="CP59" s="149"/>
      <c r="CQ59" s="149"/>
      <c r="CR59" s="149"/>
      <c r="CS59" s="149"/>
      <c r="CT59" s="149"/>
      <c r="CU59" s="149"/>
      <c r="CV59" s="149"/>
      <c r="CW59" s="149"/>
      <c r="CX59" s="149"/>
      <c r="CY59" s="149"/>
      <c r="CZ59" s="149"/>
      <c r="DA59" s="150"/>
      <c r="DD59" s="6" t="s">
        <v>75</v>
      </c>
    </row>
    <row r="60" spans="5:119" ht="6.95" customHeight="1" x14ac:dyDescent="0.15">
      <c r="E60" s="509"/>
      <c r="F60" s="510"/>
      <c r="G60" s="364"/>
      <c r="H60" s="365"/>
      <c r="I60" s="365"/>
      <c r="J60" s="365"/>
      <c r="K60" s="365"/>
      <c r="L60" s="366"/>
      <c r="M60" s="187"/>
      <c r="N60" s="188"/>
      <c r="O60" s="188"/>
      <c r="P60" s="188"/>
      <c r="Q60" s="188"/>
      <c r="R60" s="188"/>
      <c r="S60" s="188"/>
      <c r="T60" s="188"/>
      <c r="U60" s="188"/>
      <c r="V60" s="188"/>
      <c r="W60" s="189"/>
      <c r="X60" s="187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9"/>
      <c r="AK60" s="180" t="str">
        <f>IF(AH5="","?",VLOOKUP(AH5,DH19:DW27,10,FALSE))</f>
        <v>?</v>
      </c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54"/>
      <c r="BI60" s="155"/>
      <c r="BJ60" s="155"/>
      <c r="BK60" s="155"/>
      <c r="BL60" s="155"/>
      <c r="BM60" s="155"/>
      <c r="BN60" s="155"/>
      <c r="BO60" s="43"/>
      <c r="BP60" s="43"/>
      <c r="BQ60" s="43"/>
      <c r="BR60" s="43"/>
      <c r="BS60" s="43"/>
      <c r="BT60" s="43"/>
      <c r="BU60" s="43"/>
      <c r="BV60" s="57"/>
      <c r="BW60" s="163"/>
      <c r="BX60" s="137"/>
      <c r="BY60" s="137"/>
      <c r="BZ60" s="137"/>
      <c r="CA60" s="138"/>
      <c r="CB60" s="136"/>
      <c r="CC60" s="137"/>
      <c r="CD60" s="137"/>
      <c r="CE60" s="137"/>
      <c r="CF60" s="138"/>
      <c r="CG60" s="136"/>
      <c r="CH60" s="137"/>
      <c r="CI60" s="137"/>
      <c r="CJ60" s="137"/>
      <c r="CK60" s="143"/>
      <c r="CL60" s="148"/>
      <c r="CM60" s="149"/>
      <c r="CN60" s="149"/>
      <c r="CO60" s="149"/>
      <c r="CP60" s="149"/>
      <c r="CQ60" s="149"/>
      <c r="CR60" s="149"/>
      <c r="CS60" s="149"/>
      <c r="CT60" s="149"/>
      <c r="CU60" s="149"/>
      <c r="CV60" s="149"/>
      <c r="CW60" s="149"/>
      <c r="CX60" s="149"/>
      <c r="CY60" s="149"/>
      <c r="CZ60" s="149"/>
      <c r="DA60" s="150"/>
      <c r="DD60" s="6" t="s">
        <v>76</v>
      </c>
    </row>
    <row r="61" spans="5:119" ht="6.95" customHeight="1" x14ac:dyDescent="0.15">
      <c r="E61" s="509"/>
      <c r="F61" s="510"/>
      <c r="G61" s="364"/>
      <c r="H61" s="365"/>
      <c r="I61" s="365"/>
      <c r="J61" s="365"/>
      <c r="K61" s="365"/>
      <c r="L61" s="366"/>
      <c r="M61" s="187"/>
      <c r="N61" s="188"/>
      <c r="O61" s="188"/>
      <c r="P61" s="188"/>
      <c r="Q61" s="188"/>
      <c r="R61" s="188"/>
      <c r="S61" s="188"/>
      <c r="T61" s="188"/>
      <c r="U61" s="188"/>
      <c r="V61" s="188"/>
      <c r="W61" s="189"/>
      <c r="X61" s="187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9"/>
      <c r="AK61" s="180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/>
      <c r="AY61" s="181"/>
      <c r="AZ61" s="181"/>
      <c r="BA61" s="181"/>
      <c r="BB61" s="181"/>
      <c r="BC61" s="181"/>
      <c r="BD61" s="181"/>
      <c r="BE61" s="181"/>
      <c r="BF61" s="181"/>
      <c r="BG61" s="181"/>
      <c r="BH61" s="56"/>
      <c r="BI61" s="156"/>
      <c r="BJ61" s="156"/>
      <c r="BK61" s="156"/>
      <c r="BL61" s="156"/>
      <c r="BM61" s="156"/>
      <c r="BN61" s="155" t="s">
        <v>116</v>
      </c>
      <c r="BO61" s="155"/>
      <c r="BP61" s="155"/>
      <c r="BQ61" s="156"/>
      <c r="BR61" s="156"/>
      <c r="BS61" s="156"/>
      <c r="BT61" s="155" t="s">
        <v>54</v>
      </c>
      <c r="BU61" s="155"/>
      <c r="BV61" s="198"/>
      <c r="BW61" s="163"/>
      <c r="BX61" s="137"/>
      <c r="BY61" s="137"/>
      <c r="BZ61" s="137"/>
      <c r="CA61" s="138"/>
      <c r="CB61" s="136"/>
      <c r="CC61" s="137"/>
      <c r="CD61" s="137"/>
      <c r="CE61" s="137"/>
      <c r="CF61" s="138"/>
      <c r="CG61" s="136"/>
      <c r="CH61" s="137"/>
      <c r="CI61" s="137"/>
      <c r="CJ61" s="137"/>
      <c r="CK61" s="143"/>
      <c r="CL61" s="148"/>
      <c r="CM61" s="149"/>
      <c r="CN61" s="149"/>
      <c r="CO61" s="149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50"/>
      <c r="DD61" s="6" t="s">
        <v>111</v>
      </c>
    </row>
    <row r="62" spans="5:119" ht="6.95" customHeight="1" x14ac:dyDescent="0.15">
      <c r="E62" s="509"/>
      <c r="F62" s="510"/>
      <c r="G62" s="364"/>
      <c r="H62" s="365"/>
      <c r="I62" s="365"/>
      <c r="J62" s="365"/>
      <c r="K62" s="365"/>
      <c r="L62" s="366"/>
      <c r="M62" s="187"/>
      <c r="N62" s="188"/>
      <c r="O62" s="188"/>
      <c r="P62" s="188"/>
      <c r="Q62" s="188"/>
      <c r="R62" s="188"/>
      <c r="S62" s="188"/>
      <c r="T62" s="188"/>
      <c r="U62" s="188"/>
      <c r="V62" s="188"/>
      <c r="W62" s="189"/>
      <c r="X62" s="187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9"/>
      <c r="AK62" s="180" t="str">
        <f>IF(AH5="","?",VLOOKUP(AH5,DH19:DW28,13,FALSE))</f>
        <v>?</v>
      </c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  <c r="BE62" s="181"/>
      <c r="BF62" s="181"/>
      <c r="BG62" s="181"/>
      <c r="BH62" s="56"/>
      <c r="BI62" s="157"/>
      <c r="BJ62" s="157"/>
      <c r="BK62" s="157"/>
      <c r="BL62" s="157"/>
      <c r="BM62" s="157"/>
      <c r="BN62" s="155"/>
      <c r="BO62" s="155"/>
      <c r="BP62" s="155"/>
      <c r="BQ62" s="157"/>
      <c r="BR62" s="157"/>
      <c r="BS62" s="157"/>
      <c r="BT62" s="155"/>
      <c r="BU62" s="155"/>
      <c r="BV62" s="198"/>
      <c r="BW62" s="163"/>
      <c r="BX62" s="137"/>
      <c r="BY62" s="137"/>
      <c r="BZ62" s="137"/>
      <c r="CA62" s="138"/>
      <c r="CB62" s="136"/>
      <c r="CC62" s="137"/>
      <c r="CD62" s="137"/>
      <c r="CE62" s="137"/>
      <c r="CF62" s="138"/>
      <c r="CG62" s="136"/>
      <c r="CH62" s="137"/>
      <c r="CI62" s="137"/>
      <c r="CJ62" s="137"/>
      <c r="CK62" s="143"/>
      <c r="CL62" s="148"/>
      <c r="CM62" s="149"/>
      <c r="CN62" s="149"/>
      <c r="CO62" s="149"/>
      <c r="CP62" s="149"/>
      <c r="CQ62" s="149"/>
      <c r="CR62" s="149"/>
      <c r="CS62" s="149"/>
      <c r="CT62" s="149"/>
      <c r="CU62" s="149"/>
      <c r="CV62" s="149"/>
      <c r="CW62" s="149"/>
      <c r="CX62" s="149"/>
      <c r="CY62" s="149"/>
      <c r="CZ62" s="149"/>
      <c r="DA62" s="150"/>
      <c r="DD62" s="9" t="s">
        <v>133</v>
      </c>
      <c r="DL62" s="6"/>
      <c r="DM62" s="6" t="s">
        <v>12</v>
      </c>
      <c r="DN62" s="6" t="s">
        <v>88</v>
      </c>
      <c r="DO62" s="6" t="s">
        <v>89</v>
      </c>
    </row>
    <row r="63" spans="5:119" ht="6.95" customHeight="1" x14ac:dyDescent="0.15">
      <c r="E63" s="511"/>
      <c r="F63" s="512"/>
      <c r="G63" s="367"/>
      <c r="H63" s="368"/>
      <c r="I63" s="368"/>
      <c r="J63" s="368"/>
      <c r="K63" s="368"/>
      <c r="L63" s="369"/>
      <c r="M63" s="190"/>
      <c r="N63" s="191"/>
      <c r="O63" s="191"/>
      <c r="P63" s="191"/>
      <c r="Q63" s="191"/>
      <c r="R63" s="191"/>
      <c r="S63" s="191"/>
      <c r="T63" s="191"/>
      <c r="U63" s="191"/>
      <c r="V63" s="191"/>
      <c r="W63" s="192"/>
      <c r="X63" s="190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2"/>
      <c r="AK63" s="182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88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90"/>
      <c r="BW63" s="164"/>
      <c r="BX63" s="140"/>
      <c r="BY63" s="140"/>
      <c r="BZ63" s="140"/>
      <c r="CA63" s="141"/>
      <c r="CB63" s="139"/>
      <c r="CC63" s="140"/>
      <c r="CD63" s="140"/>
      <c r="CE63" s="140"/>
      <c r="CF63" s="141"/>
      <c r="CG63" s="139"/>
      <c r="CH63" s="140"/>
      <c r="CI63" s="140"/>
      <c r="CJ63" s="140"/>
      <c r="CK63" s="144"/>
      <c r="CL63" s="151"/>
      <c r="CM63" s="152"/>
      <c r="CN63" s="152"/>
      <c r="CO63" s="152"/>
      <c r="CP63" s="152"/>
      <c r="CQ63" s="152"/>
      <c r="CR63" s="152"/>
      <c r="CS63" s="152"/>
      <c r="CT63" s="152"/>
      <c r="CU63" s="152"/>
      <c r="CV63" s="152"/>
      <c r="CW63" s="152"/>
      <c r="CX63" s="152"/>
      <c r="CY63" s="152"/>
      <c r="CZ63" s="152"/>
      <c r="DA63" s="153"/>
      <c r="DD63" s="6" t="s">
        <v>57</v>
      </c>
      <c r="DE63" s="6" t="s">
        <v>60</v>
      </c>
      <c r="DF63" s="6" t="s">
        <v>12</v>
      </c>
      <c r="DG63" s="6" t="s">
        <v>45</v>
      </c>
      <c r="DH63" s="6" t="s">
        <v>13</v>
      </c>
      <c r="DI63" s="6" t="s">
        <v>58</v>
      </c>
      <c r="DJ63" s="6" t="s">
        <v>59</v>
      </c>
      <c r="DL63" s="6" t="s">
        <v>91</v>
      </c>
      <c r="DM63" s="6" t="str">
        <f>IF(BJ72="","",IF(BJ72&gt;=3.5,"○",""))</f>
        <v/>
      </c>
      <c r="DN63" s="6" t="str">
        <f>IF(BJ72="","",IF(AND(3.5&gt;BJ72,BJ72&gt;=3),"○",""))</f>
        <v/>
      </c>
      <c r="DO63" s="6" t="str">
        <f>IF(BJ72="","",IF(BJ72&lt;3,"○",""))</f>
        <v/>
      </c>
    </row>
    <row r="64" spans="5:119" ht="6.95" customHeight="1" x14ac:dyDescent="0.15">
      <c r="E64" s="502" t="s">
        <v>28</v>
      </c>
      <c r="F64" s="508"/>
      <c r="G64" s="361" t="s">
        <v>46</v>
      </c>
      <c r="H64" s="362"/>
      <c r="I64" s="362"/>
      <c r="J64" s="362"/>
      <c r="K64" s="362"/>
      <c r="L64" s="363"/>
      <c r="M64" s="257" t="s">
        <v>62</v>
      </c>
      <c r="N64" s="258"/>
      <c r="O64" s="258"/>
      <c r="P64" s="258"/>
      <c r="Q64" s="258"/>
      <c r="R64" s="258"/>
      <c r="S64" s="258"/>
      <c r="T64" s="258"/>
      <c r="U64" s="258"/>
      <c r="V64" s="258"/>
      <c r="W64" s="259"/>
      <c r="X64" s="300" t="s">
        <v>8</v>
      </c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2"/>
      <c r="AK64" s="257" t="s">
        <v>63</v>
      </c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258"/>
      <c r="AY64" s="258"/>
      <c r="AZ64" s="258"/>
      <c r="BA64" s="258"/>
      <c r="BB64" s="258"/>
      <c r="BC64" s="258"/>
      <c r="BD64" s="258"/>
      <c r="BE64" s="258"/>
      <c r="BF64" s="258"/>
      <c r="BG64" s="259"/>
      <c r="BH64" s="56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57"/>
      <c r="BW64" s="195"/>
      <c r="BX64" s="195"/>
      <c r="BY64" s="195"/>
      <c r="BZ64" s="195"/>
      <c r="CA64" s="202"/>
      <c r="CB64" s="165" t="s">
        <v>49</v>
      </c>
      <c r="CC64" s="166"/>
      <c r="CD64" s="166"/>
      <c r="CE64" s="166"/>
      <c r="CF64" s="167"/>
      <c r="CG64" s="194"/>
      <c r="CH64" s="195"/>
      <c r="CI64" s="195"/>
      <c r="CJ64" s="195"/>
      <c r="CK64" s="158"/>
      <c r="CL64" s="193" t="s">
        <v>33</v>
      </c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D64" s="6" t="s">
        <v>80</v>
      </c>
      <c r="DE64" s="6" t="s">
        <v>98</v>
      </c>
      <c r="DF64" s="6" t="s">
        <v>98</v>
      </c>
      <c r="DG64" s="6" t="s">
        <v>98</v>
      </c>
      <c r="DH64" s="6" t="s">
        <v>98</v>
      </c>
      <c r="DI64" s="6" t="s">
        <v>98</v>
      </c>
      <c r="DJ64" s="6" t="s">
        <v>98</v>
      </c>
      <c r="DL64" s="6"/>
      <c r="DM64" s="6"/>
      <c r="DN64" s="6"/>
      <c r="DO64" s="6"/>
    </row>
    <row r="65" spans="5:119" ht="6.95" customHeight="1" x14ac:dyDescent="0.15">
      <c r="E65" s="509"/>
      <c r="F65" s="510"/>
      <c r="G65" s="364"/>
      <c r="H65" s="365"/>
      <c r="I65" s="365"/>
      <c r="J65" s="365"/>
      <c r="K65" s="365"/>
      <c r="L65" s="366"/>
      <c r="M65" s="260"/>
      <c r="N65" s="261"/>
      <c r="O65" s="261"/>
      <c r="P65" s="261"/>
      <c r="Q65" s="261"/>
      <c r="R65" s="261"/>
      <c r="S65" s="261"/>
      <c r="T65" s="261"/>
      <c r="U65" s="261"/>
      <c r="V65" s="261"/>
      <c r="W65" s="262"/>
      <c r="X65" s="187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9"/>
      <c r="AK65" s="260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1"/>
      <c r="BB65" s="261"/>
      <c r="BC65" s="261"/>
      <c r="BD65" s="261"/>
      <c r="BE65" s="261"/>
      <c r="BF65" s="261"/>
      <c r="BG65" s="262"/>
      <c r="BH65" s="73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9"/>
      <c r="BW65" s="197"/>
      <c r="BX65" s="197"/>
      <c r="BY65" s="197"/>
      <c r="BZ65" s="197"/>
      <c r="CA65" s="203"/>
      <c r="CB65" s="168"/>
      <c r="CC65" s="169"/>
      <c r="CD65" s="169"/>
      <c r="CE65" s="169"/>
      <c r="CF65" s="170"/>
      <c r="CG65" s="196"/>
      <c r="CH65" s="197"/>
      <c r="CI65" s="197"/>
      <c r="CJ65" s="197"/>
      <c r="CK65" s="160"/>
      <c r="CL65" s="193"/>
      <c r="CM65" s="193"/>
      <c r="CN65" s="193"/>
      <c r="CO65" s="193"/>
      <c r="CP65" s="193"/>
      <c r="CQ65" s="193"/>
      <c r="CR65" s="193"/>
      <c r="CS65" s="193"/>
      <c r="CT65" s="193"/>
      <c r="CU65" s="193"/>
      <c r="CV65" s="193"/>
      <c r="CW65" s="193"/>
      <c r="CX65" s="193"/>
      <c r="CY65" s="193"/>
      <c r="CZ65" s="193"/>
      <c r="DA65" s="193"/>
      <c r="DD65" s="6" t="s">
        <v>220</v>
      </c>
      <c r="DE65" s="6" t="s">
        <v>153</v>
      </c>
      <c r="DF65" s="6" t="s">
        <v>85</v>
      </c>
      <c r="DG65" s="6" t="s">
        <v>87</v>
      </c>
      <c r="DH65" s="6" t="s">
        <v>86</v>
      </c>
      <c r="DI65" s="6">
        <v>3.5</v>
      </c>
      <c r="DJ65" s="8" t="s">
        <v>221</v>
      </c>
      <c r="DL65" s="6" t="s">
        <v>90</v>
      </c>
      <c r="DM65" s="6" t="str">
        <f>IF(BH75=DF65,"○","")</f>
        <v/>
      </c>
      <c r="DN65" s="6" t="str">
        <f>IF(BH75=DG65,"○","")</f>
        <v/>
      </c>
      <c r="DO65" s="6" t="str">
        <f>IF(BH75=DH65,"○","")</f>
        <v/>
      </c>
    </row>
    <row r="66" spans="5:119" ht="6.95" customHeight="1" x14ac:dyDescent="0.15">
      <c r="E66" s="509"/>
      <c r="F66" s="510"/>
      <c r="G66" s="364"/>
      <c r="H66" s="365"/>
      <c r="I66" s="365"/>
      <c r="J66" s="365"/>
      <c r="K66" s="365"/>
      <c r="L66" s="366"/>
      <c r="M66" s="187" t="s">
        <v>47</v>
      </c>
      <c r="N66" s="188"/>
      <c r="O66" s="188"/>
      <c r="P66" s="188"/>
      <c r="Q66" s="188"/>
      <c r="R66" s="188"/>
      <c r="S66" s="188"/>
      <c r="T66" s="188"/>
      <c r="U66" s="188"/>
      <c r="V66" s="188"/>
      <c r="W66" s="189"/>
      <c r="X66" s="187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9"/>
      <c r="AK66" s="187" t="s">
        <v>160</v>
      </c>
      <c r="AL66" s="181"/>
      <c r="AM66" s="181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283"/>
      <c r="BH66" s="154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98"/>
      <c r="BW66" s="206"/>
      <c r="BX66" s="206"/>
      <c r="BY66" s="206"/>
      <c r="BZ66" s="206"/>
      <c r="CA66" s="210"/>
      <c r="CB66" s="267"/>
      <c r="CC66" s="308"/>
      <c r="CD66" s="308"/>
      <c r="CE66" s="308"/>
      <c r="CF66" s="309"/>
      <c r="CG66" s="206"/>
      <c r="CH66" s="206"/>
      <c r="CI66" s="206"/>
      <c r="CJ66" s="206"/>
      <c r="CK66" s="207"/>
      <c r="CL66" s="193" t="s">
        <v>33</v>
      </c>
      <c r="CM66" s="193"/>
      <c r="CN66" s="193"/>
      <c r="CO66" s="193"/>
      <c r="CP66" s="193"/>
      <c r="CQ66" s="193"/>
      <c r="CR66" s="193"/>
      <c r="CS66" s="193"/>
      <c r="CT66" s="193"/>
      <c r="CU66" s="193"/>
      <c r="CV66" s="193"/>
      <c r="CW66" s="193"/>
      <c r="CX66" s="193"/>
      <c r="CY66" s="193"/>
      <c r="CZ66" s="193"/>
      <c r="DA66" s="193"/>
      <c r="DD66" s="6"/>
      <c r="DE66" s="6" t="s">
        <v>61</v>
      </c>
      <c r="DF66" s="6"/>
      <c r="DG66" s="6" t="s">
        <v>65</v>
      </c>
      <c r="DH66" s="6" t="s">
        <v>66</v>
      </c>
      <c r="DI66" s="6">
        <v>3.5</v>
      </c>
      <c r="DJ66" s="8" t="s">
        <v>221</v>
      </c>
      <c r="DL66" s="6"/>
      <c r="DM66" s="6"/>
      <c r="DN66" s="6"/>
      <c r="DO66" s="6"/>
    </row>
    <row r="67" spans="5:119" ht="6.95" customHeight="1" x14ac:dyDescent="0.15">
      <c r="E67" s="509"/>
      <c r="F67" s="510"/>
      <c r="G67" s="364"/>
      <c r="H67" s="365"/>
      <c r="I67" s="365"/>
      <c r="J67" s="365"/>
      <c r="K67" s="365"/>
      <c r="L67" s="366"/>
      <c r="M67" s="187"/>
      <c r="N67" s="188"/>
      <c r="O67" s="188"/>
      <c r="P67" s="188"/>
      <c r="Q67" s="188"/>
      <c r="R67" s="188"/>
      <c r="S67" s="188"/>
      <c r="T67" s="188"/>
      <c r="U67" s="188"/>
      <c r="V67" s="188"/>
      <c r="W67" s="189"/>
      <c r="X67" s="187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9"/>
      <c r="AK67" s="187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  <c r="BA67" s="181"/>
      <c r="BB67" s="181"/>
      <c r="BC67" s="181"/>
      <c r="BD67" s="181"/>
      <c r="BE67" s="181"/>
      <c r="BF67" s="181"/>
      <c r="BG67" s="283"/>
      <c r="BH67" s="154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98"/>
      <c r="BW67" s="206"/>
      <c r="BX67" s="206"/>
      <c r="BY67" s="206"/>
      <c r="BZ67" s="206"/>
      <c r="CA67" s="210"/>
      <c r="CB67" s="267"/>
      <c r="CC67" s="308"/>
      <c r="CD67" s="308"/>
      <c r="CE67" s="308"/>
      <c r="CF67" s="309"/>
      <c r="CG67" s="206"/>
      <c r="CH67" s="206"/>
      <c r="CI67" s="206"/>
      <c r="CJ67" s="206"/>
      <c r="CK67" s="207"/>
      <c r="CL67" s="193"/>
      <c r="CM67" s="193"/>
      <c r="CN67" s="193"/>
      <c r="CO67" s="193"/>
      <c r="CP67" s="193"/>
      <c r="CQ67" s="193"/>
      <c r="CR67" s="193"/>
      <c r="CS67" s="193"/>
      <c r="CT67" s="193"/>
      <c r="CU67" s="193"/>
      <c r="CV67" s="193"/>
      <c r="CW67" s="193"/>
      <c r="CX67" s="193"/>
      <c r="CY67" s="193"/>
      <c r="CZ67" s="193"/>
      <c r="DA67" s="193"/>
      <c r="DD67" s="6"/>
      <c r="DE67" s="6"/>
      <c r="DF67" s="6"/>
      <c r="DG67" s="6"/>
      <c r="DH67" s="6"/>
      <c r="DI67" s="6"/>
      <c r="DJ67" s="6"/>
      <c r="DL67" s="6"/>
      <c r="DM67" s="6"/>
      <c r="DN67" s="6"/>
      <c r="DO67" s="6"/>
    </row>
    <row r="68" spans="5:119" ht="6.95" customHeight="1" x14ac:dyDescent="0.15">
      <c r="E68" s="509"/>
      <c r="F68" s="510"/>
      <c r="G68" s="364"/>
      <c r="H68" s="365"/>
      <c r="I68" s="365"/>
      <c r="J68" s="365"/>
      <c r="K68" s="365"/>
      <c r="L68" s="366"/>
      <c r="M68" s="187"/>
      <c r="N68" s="188"/>
      <c r="O68" s="188"/>
      <c r="P68" s="188"/>
      <c r="Q68" s="188"/>
      <c r="R68" s="188"/>
      <c r="S68" s="188"/>
      <c r="T68" s="188"/>
      <c r="U68" s="188"/>
      <c r="V68" s="188"/>
      <c r="W68" s="189"/>
      <c r="X68" s="187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9"/>
      <c r="AK68" s="187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181"/>
      <c r="BE68" s="181"/>
      <c r="BF68" s="181"/>
      <c r="BG68" s="283"/>
      <c r="BH68" s="154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98"/>
      <c r="BW68" s="206"/>
      <c r="BX68" s="206"/>
      <c r="BY68" s="206"/>
      <c r="BZ68" s="206"/>
      <c r="CA68" s="210"/>
      <c r="CB68" s="267"/>
      <c r="CC68" s="308"/>
      <c r="CD68" s="308"/>
      <c r="CE68" s="308"/>
      <c r="CF68" s="309"/>
      <c r="CG68" s="206"/>
      <c r="CH68" s="206"/>
      <c r="CI68" s="206"/>
      <c r="CJ68" s="206"/>
      <c r="CK68" s="207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D68" s="6"/>
      <c r="DE68" s="6"/>
      <c r="DF68" s="6"/>
      <c r="DG68" s="6"/>
      <c r="DH68" s="6"/>
      <c r="DI68" s="6"/>
      <c r="DJ68" s="6"/>
    </row>
    <row r="69" spans="5:119" ht="6.95" customHeight="1" x14ac:dyDescent="0.15">
      <c r="E69" s="511"/>
      <c r="F69" s="512"/>
      <c r="G69" s="367"/>
      <c r="H69" s="368"/>
      <c r="I69" s="368"/>
      <c r="J69" s="368"/>
      <c r="K69" s="368"/>
      <c r="L69" s="369"/>
      <c r="M69" s="190"/>
      <c r="N69" s="191"/>
      <c r="O69" s="191"/>
      <c r="P69" s="191"/>
      <c r="Q69" s="191"/>
      <c r="R69" s="191"/>
      <c r="S69" s="191"/>
      <c r="T69" s="191"/>
      <c r="U69" s="191"/>
      <c r="V69" s="191"/>
      <c r="W69" s="192"/>
      <c r="X69" s="190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2"/>
      <c r="AK69" s="182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/>
      <c r="AV69" s="183"/>
      <c r="AW69" s="183"/>
      <c r="AX69" s="183"/>
      <c r="AY69" s="183"/>
      <c r="AZ69" s="183"/>
      <c r="BA69" s="183"/>
      <c r="BB69" s="183"/>
      <c r="BC69" s="183"/>
      <c r="BD69" s="183"/>
      <c r="BE69" s="183"/>
      <c r="BF69" s="183"/>
      <c r="BG69" s="284"/>
      <c r="BH69" s="199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1"/>
      <c r="BW69" s="208"/>
      <c r="BX69" s="208"/>
      <c r="BY69" s="208"/>
      <c r="BZ69" s="208"/>
      <c r="CA69" s="211"/>
      <c r="CB69" s="310"/>
      <c r="CC69" s="311"/>
      <c r="CD69" s="311"/>
      <c r="CE69" s="311"/>
      <c r="CF69" s="312"/>
      <c r="CG69" s="208"/>
      <c r="CH69" s="208"/>
      <c r="CI69" s="208"/>
      <c r="CJ69" s="208"/>
      <c r="CK69" s="209"/>
      <c r="CL69" s="193"/>
      <c r="CM69" s="193"/>
      <c r="CN69" s="193"/>
      <c r="CO69" s="193"/>
      <c r="CP69" s="193"/>
      <c r="CQ69" s="193"/>
      <c r="CR69" s="193"/>
      <c r="CS69" s="193"/>
      <c r="CT69" s="193"/>
      <c r="CU69" s="193"/>
      <c r="CV69" s="193"/>
      <c r="CW69" s="193"/>
      <c r="CX69" s="193"/>
      <c r="CY69" s="193"/>
      <c r="CZ69" s="193"/>
      <c r="DA69" s="193"/>
    </row>
    <row r="70" spans="5:119" ht="6.95" customHeight="1" x14ac:dyDescent="0.15">
      <c r="E70" s="502" t="s">
        <v>48</v>
      </c>
      <c r="F70" s="508"/>
      <c r="G70" s="364" t="s">
        <v>171</v>
      </c>
      <c r="H70" s="365"/>
      <c r="I70" s="365"/>
      <c r="J70" s="365"/>
      <c r="K70" s="365"/>
      <c r="L70" s="366"/>
      <c r="M70" s="379" t="s">
        <v>147</v>
      </c>
      <c r="N70" s="380"/>
      <c r="O70" s="380"/>
      <c r="P70" s="380"/>
      <c r="Q70" s="380"/>
      <c r="R70" s="380"/>
      <c r="S70" s="380"/>
      <c r="T70" s="380"/>
      <c r="U70" s="380"/>
      <c r="V70" s="380"/>
      <c r="W70" s="381"/>
      <c r="X70" s="294" t="s">
        <v>146</v>
      </c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6"/>
      <c r="AK70" s="294" t="str">
        <f>VLOOKUP(X77,DE63:DJ66,3,0)</f>
        <v>残存厚みが3.5mm以上でないこと（要重点点検）</v>
      </c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6"/>
      <c r="BH70" s="221" t="s">
        <v>93</v>
      </c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3"/>
      <c r="BW70" s="137" t="str">
        <f>IF(OR(X77="",X77="方法"),"",IF(OR(DM63="○",DM65="○"),"○",""))</f>
        <v/>
      </c>
      <c r="BX70" s="137"/>
      <c r="BY70" s="137"/>
      <c r="BZ70" s="137"/>
      <c r="CA70" s="138"/>
      <c r="CB70" s="165" t="str">
        <f>IF(OR(X77="方法",X77=""),"",IF(OR(DN63="○",DN65="○"),"○",""))</f>
        <v/>
      </c>
      <c r="CC70" s="293"/>
      <c r="CD70" s="293"/>
      <c r="CE70" s="293"/>
      <c r="CF70" s="531"/>
      <c r="CG70" s="137" t="str">
        <f>IF(OR(X77="方法",X77=""),"",IF(OR(DO63="○",DO65="○"),"○",""))</f>
        <v/>
      </c>
      <c r="CH70" s="137"/>
      <c r="CI70" s="137"/>
      <c r="CJ70" s="137"/>
      <c r="CK70" s="143"/>
      <c r="CL70" s="246" t="s">
        <v>34</v>
      </c>
      <c r="CM70" s="132"/>
      <c r="CN70" s="132"/>
      <c r="CO70" s="132"/>
      <c r="CP70" s="132"/>
      <c r="CQ70" s="132"/>
      <c r="CR70" s="132"/>
      <c r="CS70" s="132"/>
      <c r="CT70" s="132"/>
      <c r="CU70" s="132"/>
      <c r="CV70" s="132"/>
      <c r="CW70" s="132"/>
      <c r="CX70" s="132"/>
      <c r="CY70" s="132"/>
      <c r="CZ70" s="132"/>
      <c r="DA70" s="132"/>
      <c r="DD70" s="6" t="s">
        <v>104</v>
      </c>
    </row>
    <row r="71" spans="5:119" ht="6.95" customHeight="1" x14ac:dyDescent="0.15">
      <c r="E71" s="509"/>
      <c r="F71" s="510"/>
      <c r="G71" s="364"/>
      <c r="H71" s="365"/>
      <c r="I71" s="365"/>
      <c r="J71" s="365"/>
      <c r="K71" s="365"/>
      <c r="L71" s="366"/>
      <c r="M71" s="316"/>
      <c r="N71" s="317"/>
      <c r="O71" s="317"/>
      <c r="P71" s="317"/>
      <c r="Q71" s="317"/>
      <c r="R71" s="317"/>
      <c r="S71" s="317"/>
      <c r="T71" s="317"/>
      <c r="U71" s="317"/>
      <c r="V71" s="317"/>
      <c r="W71" s="318"/>
      <c r="X71" s="268"/>
      <c r="Y71" s="269"/>
      <c r="Z71" s="269"/>
      <c r="AA71" s="269"/>
      <c r="AB71" s="269"/>
      <c r="AC71" s="269"/>
      <c r="AD71" s="269"/>
      <c r="AE71" s="269"/>
      <c r="AF71" s="269"/>
      <c r="AG71" s="269"/>
      <c r="AH71" s="269"/>
      <c r="AI71" s="269"/>
      <c r="AJ71" s="270"/>
      <c r="AK71" s="268"/>
      <c r="AL71" s="269"/>
      <c r="AM71" s="269"/>
      <c r="AN71" s="269"/>
      <c r="AO71" s="269"/>
      <c r="AP71" s="269"/>
      <c r="AQ71" s="269"/>
      <c r="AR71" s="269"/>
      <c r="AS71" s="269"/>
      <c r="AT71" s="269"/>
      <c r="AU71" s="269"/>
      <c r="AV71" s="269"/>
      <c r="AW71" s="269"/>
      <c r="AX71" s="269"/>
      <c r="AY71" s="269"/>
      <c r="AZ71" s="269"/>
      <c r="BA71" s="269"/>
      <c r="BB71" s="269"/>
      <c r="BC71" s="269"/>
      <c r="BD71" s="269"/>
      <c r="BE71" s="269"/>
      <c r="BF71" s="269"/>
      <c r="BG71" s="270"/>
      <c r="BH71" s="224"/>
      <c r="BI71" s="225"/>
      <c r="BJ71" s="225"/>
      <c r="BK71" s="225"/>
      <c r="BL71" s="225"/>
      <c r="BM71" s="225"/>
      <c r="BN71" s="225"/>
      <c r="BO71" s="225"/>
      <c r="BP71" s="225"/>
      <c r="BQ71" s="225"/>
      <c r="BR71" s="225"/>
      <c r="BS71" s="225"/>
      <c r="BT71" s="225"/>
      <c r="BU71" s="225"/>
      <c r="BV71" s="226"/>
      <c r="BW71" s="137"/>
      <c r="BX71" s="137"/>
      <c r="BY71" s="137"/>
      <c r="BZ71" s="137"/>
      <c r="CA71" s="138"/>
      <c r="CB71" s="136"/>
      <c r="CC71" s="137"/>
      <c r="CD71" s="137"/>
      <c r="CE71" s="137"/>
      <c r="CF71" s="138"/>
      <c r="CG71" s="137"/>
      <c r="CH71" s="137"/>
      <c r="CI71" s="137"/>
      <c r="CJ71" s="137"/>
      <c r="CK71" s="143"/>
      <c r="CL71" s="246"/>
      <c r="CM71" s="132"/>
      <c r="CN71" s="132"/>
      <c r="CO71" s="132"/>
      <c r="CP71" s="132"/>
      <c r="CQ71" s="132"/>
      <c r="CR71" s="132"/>
      <c r="CS71" s="132"/>
      <c r="CT71" s="132"/>
      <c r="CU71" s="132"/>
      <c r="CV71" s="132"/>
      <c r="CW71" s="132"/>
      <c r="CX71" s="132"/>
      <c r="CY71" s="132"/>
      <c r="CZ71" s="132"/>
      <c r="DA71" s="132"/>
      <c r="DD71" s="6" t="s">
        <v>102</v>
      </c>
    </row>
    <row r="72" spans="5:119" ht="6.95" customHeight="1" x14ac:dyDescent="0.15">
      <c r="E72" s="509"/>
      <c r="F72" s="510"/>
      <c r="G72" s="364"/>
      <c r="H72" s="365"/>
      <c r="I72" s="365"/>
      <c r="J72" s="365"/>
      <c r="K72" s="365"/>
      <c r="L72" s="366"/>
      <c r="M72" s="316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268"/>
      <c r="Y72" s="269"/>
      <c r="Z72" s="269"/>
      <c r="AA72" s="269"/>
      <c r="AB72" s="269"/>
      <c r="AC72" s="269"/>
      <c r="AD72" s="269"/>
      <c r="AE72" s="269"/>
      <c r="AF72" s="269"/>
      <c r="AG72" s="269"/>
      <c r="AH72" s="269"/>
      <c r="AI72" s="269"/>
      <c r="AJ72" s="270"/>
      <c r="AK72" s="268"/>
      <c r="AL72" s="269"/>
      <c r="AM72" s="269"/>
      <c r="AN72" s="269"/>
      <c r="AO72" s="269"/>
      <c r="AP72" s="269"/>
      <c r="AQ72" s="269"/>
      <c r="AR72" s="269"/>
      <c r="AS72" s="269"/>
      <c r="AT72" s="269"/>
      <c r="AU72" s="269"/>
      <c r="AV72" s="269"/>
      <c r="AW72" s="269"/>
      <c r="AX72" s="269"/>
      <c r="AY72" s="269"/>
      <c r="AZ72" s="269"/>
      <c r="BA72" s="269"/>
      <c r="BB72" s="269"/>
      <c r="BC72" s="269"/>
      <c r="BD72" s="269"/>
      <c r="BE72" s="269"/>
      <c r="BF72" s="269"/>
      <c r="BG72" s="270"/>
      <c r="BH72" s="91"/>
      <c r="BI72" s="38"/>
      <c r="BJ72" s="417"/>
      <c r="BK72" s="417"/>
      <c r="BL72" s="417"/>
      <c r="BM72" s="417"/>
      <c r="BN72" s="417"/>
      <c r="BO72" s="417"/>
      <c r="BP72" s="417"/>
      <c r="BQ72" s="417"/>
      <c r="BR72" s="212" t="s">
        <v>92</v>
      </c>
      <c r="BS72" s="212"/>
      <c r="BT72" s="212"/>
      <c r="BU72" s="92"/>
      <c r="BV72" s="93"/>
      <c r="BW72" s="137"/>
      <c r="BX72" s="137"/>
      <c r="BY72" s="137"/>
      <c r="BZ72" s="137"/>
      <c r="CA72" s="138"/>
      <c r="CB72" s="136"/>
      <c r="CC72" s="137"/>
      <c r="CD72" s="137"/>
      <c r="CE72" s="137"/>
      <c r="CF72" s="138"/>
      <c r="CG72" s="137"/>
      <c r="CH72" s="137"/>
      <c r="CI72" s="137"/>
      <c r="CJ72" s="137"/>
      <c r="CK72" s="143"/>
      <c r="CL72" s="246"/>
      <c r="CM72" s="132"/>
      <c r="CN72" s="132"/>
      <c r="CO72" s="132"/>
      <c r="CP72" s="132"/>
      <c r="CQ72" s="132"/>
      <c r="CR72" s="132"/>
      <c r="CS72" s="132"/>
      <c r="CT72" s="132"/>
      <c r="CU72" s="132"/>
      <c r="CV72" s="132"/>
      <c r="CW72" s="132"/>
      <c r="CX72" s="132"/>
      <c r="CY72" s="132"/>
      <c r="CZ72" s="132"/>
      <c r="DA72" s="132"/>
      <c r="DD72" s="6" t="s">
        <v>103</v>
      </c>
      <c r="DG72" s="6"/>
      <c r="DH72" s="6" t="s">
        <v>119</v>
      </c>
      <c r="DI72" s="6" t="s">
        <v>54</v>
      </c>
      <c r="DJ72" s="6" t="s">
        <v>120</v>
      </c>
    </row>
    <row r="73" spans="5:119" ht="6.95" customHeight="1" x14ac:dyDescent="0.15">
      <c r="E73" s="509"/>
      <c r="F73" s="510"/>
      <c r="G73" s="364"/>
      <c r="H73" s="365"/>
      <c r="I73" s="365"/>
      <c r="J73" s="365"/>
      <c r="K73" s="365"/>
      <c r="L73" s="366"/>
      <c r="M73" s="316"/>
      <c r="N73" s="317"/>
      <c r="O73" s="317"/>
      <c r="P73" s="317"/>
      <c r="Q73" s="317"/>
      <c r="R73" s="317"/>
      <c r="S73" s="317"/>
      <c r="T73" s="317"/>
      <c r="U73" s="317"/>
      <c r="V73" s="317"/>
      <c r="W73" s="318"/>
      <c r="X73" s="268"/>
      <c r="Y73" s="269"/>
      <c r="Z73" s="269"/>
      <c r="AA73" s="269"/>
      <c r="AB73" s="269"/>
      <c r="AC73" s="269"/>
      <c r="AD73" s="269"/>
      <c r="AE73" s="269"/>
      <c r="AF73" s="269"/>
      <c r="AG73" s="269"/>
      <c r="AH73" s="269"/>
      <c r="AI73" s="269"/>
      <c r="AJ73" s="270"/>
      <c r="AK73" s="268"/>
      <c r="AL73" s="269"/>
      <c r="AM73" s="269"/>
      <c r="AN73" s="269"/>
      <c r="AO73" s="269"/>
      <c r="AP73" s="269"/>
      <c r="AQ73" s="269"/>
      <c r="AR73" s="269"/>
      <c r="AS73" s="269"/>
      <c r="AT73" s="269"/>
      <c r="AU73" s="269"/>
      <c r="AV73" s="269"/>
      <c r="AW73" s="269"/>
      <c r="AX73" s="269"/>
      <c r="AY73" s="269"/>
      <c r="AZ73" s="269"/>
      <c r="BA73" s="269"/>
      <c r="BB73" s="269"/>
      <c r="BC73" s="269"/>
      <c r="BD73" s="269"/>
      <c r="BE73" s="269"/>
      <c r="BF73" s="269"/>
      <c r="BG73" s="270"/>
      <c r="BH73" s="91"/>
      <c r="BI73" s="38"/>
      <c r="BJ73" s="323"/>
      <c r="BK73" s="323"/>
      <c r="BL73" s="323"/>
      <c r="BM73" s="323"/>
      <c r="BN73" s="323"/>
      <c r="BO73" s="323"/>
      <c r="BP73" s="323"/>
      <c r="BQ73" s="323"/>
      <c r="BR73" s="212"/>
      <c r="BS73" s="212"/>
      <c r="BT73" s="212"/>
      <c r="BU73" s="92"/>
      <c r="BV73" s="93"/>
      <c r="BW73" s="137"/>
      <c r="BX73" s="137"/>
      <c r="BY73" s="137"/>
      <c r="BZ73" s="137"/>
      <c r="CA73" s="138"/>
      <c r="CB73" s="136"/>
      <c r="CC73" s="137"/>
      <c r="CD73" s="137"/>
      <c r="CE73" s="137"/>
      <c r="CF73" s="138"/>
      <c r="CG73" s="137"/>
      <c r="CH73" s="137"/>
      <c r="CI73" s="137"/>
      <c r="CJ73" s="137"/>
      <c r="CK73" s="143"/>
      <c r="CL73" s="246"/>
      <c r="CM73" s="132"/>
      <c r="CN73" s="132"/>
      <c r="CO73" s="132"/>
      <c r="CP73" s="132"/>
      <c r="CQ73" s="132"/>
      <c r="CR73" s="132"/>
      <c r="CS73" s="132"/>
      <c r="CT73" s="132"/>
      <c r="CU73" s="132"/>
      <c r="CV73" s="132"/>
      <c r="CW73" s="132"/>
      <c r="CX73" s="132"/>
      <c r="CY73" s="132"/>
      <c r="CZ73" s="132"/>
      <c r="DA73" s="132"/>
      <c r="DG73" s="6" t="s">
        <v>115</v>
      </c>
      <c r="DH73" s="6" t="str">
        <f>IF(BI57="","",IF(BI57&lt;DH75,"○","×"))</f>
        <v/>
      </c>
      <c r="DI73" s="6" t="str">
        <f>IF(BQ57="","",IF(BQ57&lt;=DI75,"○","×"))</f>
        <v/>
      </c>
      <c r="DJ73" s="6" t="str">
        <f>IF(OR(DH73="",DI73=""),"",IF(AND(DH73="○",DI73="○"),"○","×"))</f>
        <v/>
      </c>
    </row>
    <row r="74" spans="5:119" ht="6.95" customHeight="1" x14ac:dyDescent="0.15">
      <c r="E74" s="509"/>
      <c r="F74" s="510"/>
      <c r="G74" s="364"/>
      <c r="H74" s="365"/>
      <c r="I74" s="365"/>
      <c r="J74" s="365"/>
      <c r="K74" s="365"/>
      <c r="L74" s="366"/>
      <c r="M74" s="316"/>
      <c r="N74" s="317"/>
      <c r="O74" s="317"/>
      <c r="P74" s="317"/>
      <c r="Q74" s="317"/>
      <c r="R74" s="317"/>
      <c r="S74" s="317"/>
      <c r="T74" s="317"/>
      <c r="U74" s="317"/>
      <c r="V74" s="317"/>
      <c r="W74" s="318"/>
      <c r="X74" s="268"/>
      <c r="Y74" s="269"/>
      <c r="Z74" s="269"/>
      <c r="AA74" s="269"/>
      <c r="AB74" s="269"/>
      <c r="AC74" s="269"/>
      <c r="AD74" s="269"/>
      <c r="AE74" s="269"/>
      <c r="AF74" s="269"/>
      <c r="AG74" s="269"/>
      <c r="AH74" s="269"/>
      <c r="AI74" s="269"/>
      <c r="AJ74" s="270"/>
      <c r="AK74" s="268"/>
      <c r="AL74" s="269"/>
      <c r="AM74" s="269"/>
      <c r="AN74" s="269"/>
      <c r="AO74" s="269"/>
      <c r="AP74" s="269"/>
      <c r="AQ74" s="269"/>
      <c r="AR74" s="269"/>
      <c r="AS74" s="269"/>
      <c r="AT74" s="269"/>
      <c r="AU74" s="269"/>
      <c r="AV74" s="269"/>
      <c r="AW74" s="269"/>
      <c r="AX74" s="269"/>
      <c r="AY74" s="269"/>
      <c r="AZ74" s="269"/>
      <c r="BA74" s="269"/>
      <c r="BB74" s="269"/>
      <c r="BC74" s="269"/>
      <c r="BD74" s="269"/>
      <c r="BE74" s="269"/>
      <c r="BF74" s="269"/>
      <c r="BG74" s="270"/>
      <c r="BH74" s="94"/>
      <c r="BI74" s="95"/>
      <c r="BJ74" s="95"/>
      <c r="BK74" s="96"/>
      <c r="BL74" s="96"/>
      <c r="BM74" s="95"/>
      <c r="BN74" s="95"/>
      <c r="BO74" s="95"/>
      <c r="BP74" s="95"/>
      <c r="BQ74" s="95"/>
      <c r="BR74" s="97"/>
      <c r="BS74" s="97"/>
      <c r="BT74" s="97"/>
      <c r="BU74" s="98"/>
      <c r="BV74" s="99"/>
      <c r="BW74" s="137"/>
      <c r="BX74" s="137"/>
      <c r="BY74" s="137"/>
      <c r="BZ74" s="137"/>
      <c r="CA74" s="138"/>
      <c r="CB74" s="136"/>
      <c r="CC74" s="137"/>
      <c r="CD74" s="137"/>
      <c r="CE74" s="137"/>
      <c r="CF74" s="138"/>
      <c r="CG74" s="137"/>
      <c r="CH74" s="137"/>
      <c r="CI74" s="137"/>
      <c r="CJ74" s="137"/>
      <c r="CK74" s="143"/>
      <c r="CL74" s="246"/>
      <c r="CM74" s="132"/>
      <c r="CN74" s="132"/>
      <c r="CO74" s="132"/>
      <c r="CP74" s="132"/>
      <c r="CQ74" s="132"/>
      <c r="CR74" s="132"/>
      <c r="CS74" s="132"/>
      <c r="CT74" s="132"/>
      <c r="CU74" s="132"/>
      <c r="CV74" s="132"/>
      <c r="CW74" s="132"/>
      <c r="CX74" s="132"/>
      <c r="CY74" s="132"/>
      <c r="CZ74" s="132"/>
      <c r="DA74" s="132"/>
      <c r="DG74" s="6" t="s">
        <v>117</v>
      </c>
      <c r="DH74" s="6" t="str">
        <f>IF(BI61="","",IF(BI61&lt;DH76,"○","×"))</f>
        <v/>
      </c>
      <c r="DI74" s="6" t="str">
        <f>IF(BQ61="","",IF(BQ61&lt;=DI76,"○","×"))</f>
        <v/>
      </c>
      <c r="DJ74" s="6" t="str">
        <f>IF(OR(DH74="",DI74=""),"",IF(AND(DH74="○",DI74="○"),"○","×"))</f>
        <v/>
      </c>
    </row>
    <row r="75" spans="5:119" ht="6.95" customHeight="1" x14ac:dyDescent="0.15">
      <c r="E75" s="509"/>
      <c r="F75" s="510"/>
      <c r="G75" s="364"/>
      <c r="H75" s="365"/>
      <c r="I75" s="365"/>
      <c r="J75" s="365"/>
      <c r="K75" s="365"/>
      <c r="L75" s="366"/>
      <c r="M75" s="316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356" t="s">
        <v>81</v>
      </c>
      <c r="Y75" s="357"/>
      <c r="Z75" s="357"/>
      <c r="AA75" s="357"/>
      <c r="AB75" s="357"/>
      <c r="AC75" s="357"/>
      <c r="AD75" s="357"/>
      <c r="AE75" s="357"/>
      <c r="AF75" s="357"/>
      <c r="AG75" s="357"/>
      <c r="AH75" s="357"/>
      <c r="AI75" s="357"/>
      <c r="AJ75" s="358"/>
      <c r="AK75" s="268" t="str">
        <f>VLOOKUP(X77,DE63:DJ66,4,0)</f>
        <v>残存厚みが3.0mm以上でないこと（要是正）</v>
      </c>
      <c r="AL75" s="269"/>
      <c r="AM75" s="269"/>
      <c r="AN75" s="269"/>
      <c r="AO75" s="269"/>
      <c r="AP75" s="269"/>
      <c r="AQ75" s="269"/>
      <c r="AR75" s="269"/>
      <c r="AS75" s="269"/>
      <c r="AT75" s="269"/>
      <c r="AU75" s="269"/>
      <c r="AV75" s="269"/>
      <c r="AW75" s="269"/>
      <c r="AX75" s="269"/>
      <c r="AY75" s="269"/>
      <c r="AZ75" s="269"/>
      <c r="BA75" s="269"/>
      <c r="BB75" s="269"/>
      <c r="BC75" s="269"/>
      <c r="BD75" s="269"/>
      <c r="BE75" s="269"/>
      <c r="BF75" s="269"/>
      <c r="BG75" s="270"/>
      <c r="BH75" s="396"/>
      <c r="BI75" s="397"/>
      <c r="BJ75" s="397"/>
      <c r="BK75" s="397"/>
      <c r="BL75" s="397"/>
      <c r="BM75" s="397"/>
      <c r="BN75" s="397"/>
      <c r="BO75" s="397"/>
      <c r="BP75" s="397"/>
      <c r="BQ75" s="397"/>
      <c r="BR75" s="397"/>
      <c r="BS75" s="397"/>
      <c r="BT75" s="397"/>
      <c r="BU75" s="397"/>
      <c r="BV75" s="398"/>
      <c r="BW75" s="137"/>
      <c r="BX75" s="137"/>
      <c r="BY75" s="137"/>
      <c r="BZ75" s="137"/>
      <c r="CA75" s="138"/>
      <c r="CB75" s="136"/>
      <c r="CC75" s="137"/>
      <c r="CD75" s="137"/>
      <c r="CE75" s="137"/>
      <c r="CF75" s="138"/>
      <c r="CG75" s="137"/>
      <c r="CH75" s="137"/>
      <c r="CI75" s="137"/>
      <c r="CJ75" s="137"/>
      <c r="CK75" s="143"/>
      <c r="CL75" s="246"/>
      <c r="CM75" s="132"/>
      <c r="CN75" s="132"/>
      <c r="CO75" s="132"/>
      <c r="CP75" s="132"/>
      <c r="CQ75" s="132"/>
      <c r="CR75" s="132"/>
      <c r="CS75" s="132"/>
      <c r="CT75" s="132"/>
      <c r="CU75" s="132"/>
      <c r="CV75" s="132"/>
      <c r="CW75" s="132"/>
      <c r="CX75" s="132"/>
      <c r="CY75" s="132"/>
      <c r="CZ75" s="132"/>
      <c r="DA75" s="132"/>
      <c r="DD75" s="6" t="s">
        <v>108</v>
      </c>
      <c r="DG75" s="2" t="s">
        <v>139</v>
      </c>
      <c r="DH75" s="2" t="e">
        <f>VLOOKUP(AH5,DH19:DW27,11,FALSE)</f>
        <v>#N/A</v>
      </c>
      <c r="DI75" s="2" t="e">
        <f>VLOOKUP(AH5,DH19:DW27,12,FALSE)</f>
        <v>#N/A</v>
      </c>
    </row>
    <row r="76" spans="5:119" ht="6.95" customHeight="1" x14ac:dyDescent="0.15">
      <c r="E76" s="509"/>
      <c r="F76" s="510"/>
      <c r="G76" s="364"/>
      <c r="H76" s="365"/>
      <c r="I76" s="365"/>
      <c r="J76" s="365"/>
      <c r="K76" s="365"/>
      <c r="L76" s="366"/>
      <c r="M76" s="382"/>
      <c r="N76" s="383"/>
      <c r="O76" s="383"/>
      <c r="P76" s="383"/>
      <c r="Q76" s="383"/>
      <c r="R76" s="383"/>
      <c r="S76" s="383"/>
      <c r="T76" s="383"/>
      <c r="U76" s="383"/>
      <c r="V76" s="383"/>
      <c r="W76" s="384"/>
      <c r="X76" s="356"/>
      <c r="Y76" s="357"/>
      <c r="Z76" s="357"/>
      <c r="AA76" s="357"/>
      <c r="AB76" s="357"/>
      <c r="AC76" s="357"/>
      <c r="AD76" s="357"/>
      <c r="AE76" s="357"/>
      <c r="AF76" s="357"/>
      <c r="AG76" s="357"/>
      <c r="AH76" s="357"/>
      <c r="AI76" s="357"/>
      <c r="AJ76" s="358"/>
      <c r="AK76" s="268"/>
      <c r="AL76" s="269"/>
      <c r="AM76" s="269"/>
      <c r="AN76" s="269"/>
      <c r="AO76" s="269"/>
      <c r="AP76" s="269"/>
      <c r="AQ76" s="269"/>
      <c r="AR76" s="269"/>
      <c r="AS76" s="269"/>
      <c r="AT76" s="269"/>
      <c r="AU76" s="269"/>
      <c r="AV76" s="269"/>
      <c r="AW76" s="269"/>
      <c r="AX76" s="269"/>
      <c r="AY76" s="269"/>
      <c r="AZ76" s="269"/>
      <c r="BA76" s="269"/>
      <c r="BB76" s="269"/>
      <c r="BC76" s="269"/>
      <c r="BD76" s="269"/>
      <c r="BE76" s="269"/>
      <c r="BF76" s="269"/>
      <c r="BG76" s="270"/>
      <c r="BH76" s="399"/>
      <c r="BI76" s="400"/>
      <c r="BJ76" s="400"/>
      <c r="BK76" s="400"/>
      <c r="BL76" s="400"/>
      <c r="BM76" s="400"/>
      <c r="BN76" s="400"/>
      <c r="BO76" s="400"/>
      <c r="BP76" s="400"/>
      <c r="BQ76" s="400"/>
      <c r="BR76" s="400"/>
      <c r="BS76" s="400"/>
      <c r="BT76" s="400"/>
      <c r="BU76" s="400"/>
      <c r="BV76" s="401"/>
      <c r="BW76" s="137"/>
      <c r="BX76" s="137"/>
      <c r="BY76" s="137"/>
      <c r="BZ76" s="137"/>
      <c r="CA76" s="138"/>
      <c r="CB76" s="136"/>
      <c r="CC76" s="137"/>
      <c r="CD76" s="137"/>
      <c r="CE76" s="137"/>
      <c r="CF76" s="138"/>
      <c r="CG76" s="137"/>
      <c r="CH76" s="137"/>
      <c r="CI76" s="137"/>
      <c r="CJ76" s="137"/>
      <c r="CK76" s="143"/>
      <c r="CL76" s="246"/>
      <c r="CM76" s="132"/>
      <c r="CN76" s="132"/>
      <c r="CO76" s="132"/>
      <c r="CP76" s="132"/>
      <c r="CQ76" s="132"/>
      <c r="CR76" s="132"/>
      <c r="CS76" s="132"/>
      <c r="CT76" s="132"/>
      <c r="CU76" s="132"/>
      <c r="CV76" s="132"/>
      <c r="CW76" s="132"/>
      <c r="CX76" s="132"/>
      <c r="CY76" s="132"/>
      <c r="CZ76" s="132"/>
      <c r="DA76" s="132"/>
      <c r="DD76" s="6">
        <v>24</v>
      </c>
      <c r="DG76" s="2" t="s">
        <v>140</v>
      </c>
      <c r="DH76" s="2" t="e">
        <f>VLOOKUP(AH5,DH19:DW27,14,FALSE)</f>
        <v>#N/A</v>
      </c>
      <c r="DI76" s="2" t="e">
        <f>VLOOKUP(AH5,DH19:DW27,15,FALSE)</f>
        <v>#N/A</v>
      </c>
    </row>
    <row r="77" spans="5:119" ht="6.95" customHeight="1" x14ac:dyDescent="0.15">
      <c r="E77" s="509"/>
      <c r="F77" s="510"/>
      <c r="G77" s="364"/>
      <c r="H77" s="365"/>
      <c r="I77" s="365"/>
      <c r="J77" s="365"/>
      <c r="K77" s="365"/>
      <c r="L77" s="366"/>
      <c r="M77" s="382"/>
      <c r="N77" s="383"/>
      <c r="O77" s="383"/>
      <c r="P77" s="383"/>
      <c r="Q77" s="383"/>
      <c r="R77" s="383"/>
      <c r="S77" s="383"/>
      <c r="T77" s="383"/>
      <c r="U77" s="383"/>
      <c r="V77" s="383"/>
      <c r="W77" s="384"/>
      <c r="X77" s="303" t="s">
        <v>61</v>
      </c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304"/>
      <c r="AK77" s="268"/>
      <c r="AL77" s="269"/>
      <c r="AM77" s="269"/>
      <c r="AN77" s="269"/>
      <c r="AO77" s="269"/>
      <c r="AP77" s="269"/>
      <c r="AQ77" s="269"/>
      <c r="AR77" s="269"/>
      <c r="AS77" s="269"/>
      <c r="AT77" s="269"/>
      <c r="AU77" s="269"/>
      <c r="AV77" s="269"/>
      <c r="AW77" s="269"/>
      <c r="AX77" s="269"/>
      <c r="AY77" s="269"/>
      <c r="AZ77" s="269"/>
      <c r="BA77" s="269"/>
      <c r="BB77" s="269"/>
      <c r="BC77" s="269"/>
      <c r="BD77" s="269"/>
      <c r="BE77" s="269"/>
      <c r="BF77" s="269"/>
      <c r="BG77" s="270"/>
      <c r="BH77" s="399"/>
      <c r="BI77" s="400"/>
      <c r="BJ77" s="400"/>
      <c r="BK77" s="400"/>
      <c r="BL77" s="400"/>
      <c r="BM77" s="400"/>
      <c r="BN77" s="400"/>
      <c r="BO77" s="400"/>
      <c r="BP77" s="400"/>
      <c r="BQ77" s="400"/>
      <c r="BR77" s="400"/>
      <c r="BS77" s="400"/>
      <c r="BT77" s="400"/>
      <c r="BU77" s="400"/>
      <c r="BV77" s="401"/>
      <c r="BW77" s="137"/>
      <c r="BX77" s="137"/>
      <c r="BY77" s="137"/>
      <c r="BZ77" s="137"/>
      <c r="CA77" s="138"/>
      <c r="CB77" s="136"/>
      <c r="CC77" s="137"/>
      <c r="CD77" s="137"/>
      <c r="CE77" s="137"/>
      <c r="CF77" s="138"/>
      <c r="CG77" s="137"/>
      <c r="CH77" s="137"/>
      <c r="CI77" s="137"/>
      <c r="CJ77" s="137"/>
      <c r="CK77" s="143"/>
      <c r="CL77" s="246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D77" s="6">
        <v>72</v>
      </c>
    </row>
    <row r="78" spans="5:119" ht="6.95" customHeight="1" x14ac:dyDescent="0.15">
      <c r="E78" s="509"/>
      <c r="F78" s="510"/>
      <c r="G78" s="364"/>
      <c r="H78" s="365"/>
      <c r="I78" s="365"/>
      <c r="J78" s="365"/>
      <c r="K78" s="365"/>
      <c r="L78" s="366"/>
      <c r="M78" s="382"/>
      <c r="N78" s="383"/>
      <c r="O78" s="383"/>
      <c r="P78" s="383"/>
      <c r="Q78" s="383"/>
      <c r="R78" s="383"/>
      <c r="S78" s="383"/>
      <c r="T78" s="383"/>
      <c r="U78" s="383"/>
      <c r="V78" s="383"/>
      <c r="W78" s="384"/>
      <c r="X78" s="305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7"/>
      <c r="AK78" s="271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3"/>
      <c r="BH78" s="402"/>
      <c r="BI78" s="403"/>
      <c r="BJ78" s="403"/>
      <c r="BK78" s="403"/>
      <c r="BL78" s="403"/>
      <c r="BM78" s="403"/>
      <c r="BN78" s="403"/>
      <c r="BO78" s="403"/>
      <c r="BP78" s="403"/>
      <c r="BQ78" s="403"/>
      <c r="BR78" s="403"/>
      <c r="BS78" s="403"/>
      <c r="BT78" s="403"/>
      <c r="BU78" s="403"/>
      <c r="BV78" s="404"/>
      <c r="BW78" s="204"/>
      <c r="BX78" s="204"/>
      <c r="BY78" s="204"/>
      <c r="BZ78" s="204"/>
      <c r="CA78" s="205"/>
      <c r="CB78" s="237"/>
      <c r="CC78" s="204"/>
      <c r="CD78" s="204"/>
      <c r="CE78" s="204"/>
      <c r="CF78" s="205"/>
      <c r="CG78" s="204"/>
      <c r="CH78" s="204"/>
      <c r="CI78" s="204"/>
      <c r="CJ78" s="204"/>
      <c r="CK78" s="238"/>
      <c r="CL78" s="132"/>
      <c r="CM78" s="132"/>
      <c r="CN78" s="132"/>
      <c r="CO78" s="132"/>
      <c r="CP78" s="132"/>
      <c r="CQ78" s="132"/>
      <c r="CR78" s="132"/>
      <c r="CS78" s="132"/>
      <c r="CT78" s="132"/>
      <c r="CU78" s="132"/>
      <c r="CV78" s="132"/>
      <c r="CW78" s="132"/>
      <c r="CX78" s="132"/>
      <c r="CY78" s="132"/>
      <c r="CZ78" s="132"/>
      <c r="DA78" s="132"/>
    </row>
    <row r="79" spans="5:119" ht="6.95" customHeight="1" x14ac:dyDescent="0.15">
      <c r="E79" s="509"/>
      <c r="F79" s="510"/>
      <c r="G79" s="364"/>
      <c r="H79" s="365"/>
      <c r="I79" s="365"/>
      <c r="J79" s="365"/>
      <c r="K79" s="365"/>
      <c r="L79" s="366"/>
      <c r="M79" s="382" t="s">
        <v>148</v>
      </c>
      <c r="N79" s="383"/>
      <c r="O79" s="383"/>
      <c r="P79" s="383"/>
      <c r="Q79" s="383"/>
      <c r="R79" s="383"/>
      <c r="S79" s="383"/>
      <c r="T79" s="383"/>
      <c r="U79" s="383"/>
      <c r="V79" s="383"/>
      <c r="W79" s="384"/>
      <c r="X79" s="353" t="s">
        <v>8</v>
      </c>
      <c r="Y79" s="354"/>
      <c r="Z79" s="354"/>
      <c r="AA79" s="354"/>
      <c r="AB79" s="354"/>
      <c r="AC79" s="354"/>
      <c r="AD79" s="354"/>
      <c r="AE79" s="354"/>
      <c r="AF79" s="354"/>
      <c r="AG79" s="354"/>
      <c r="AH79" s="354"/>
      <c r="AI79" s="354"/>
      <c r="AJ79" s="355"/>
      <c r="AK79" s="370" t="s">
        <v>161</v>
      </c>
      <c r="AL79" s="388"/>
      <c r="AM79" s="388"/>
      <c r="AN79" s="388"/>
      <c r="AO79" s="388"/>
      <c r="AP79" s="388"/>
      <c r="AQ79" s="388"/>
      <c r="AR79" s="388"/>
      <c r="AS79" s="388"/>
      <c r="AT79" s="388"/>
      <c r="AU79" s="388"/>
      <c r="AV79" s="388"/>
      <c r="AW79" s="388"/>
      <c r="AX79" s="388"/>
      <c r="AY79" s="388"/>
      <c r="AZ79" s="388"/>
      <c r="BA79" s="388"/>
      <c r="BB79" s="388"/>
      <c r="BC79" s="388"/>
      <c r="BD79" s="388"/>
      <c r="BE79" s="388"/>
      <c r="BF79" s="388"/>
      <c r="BG79" s="389"/>
      <c r="BH79" s="353"/>
      <c r="BI79" s="354"/>
      <c r="BJ79" s="354"/>
      <c r="BK79" s="354"/>
      <c r="BL79" s="354"/>
      <c r="BM79" s="354"/>
      <c r="BN79" s="354"/>
      <c r="BO79" s="354"/>
      <c r="BP79" s="354"/>
      <c r="BQ79" s="354"/>
      <c r="BR79" s="354"/>
      <c r="BS79" s="354"/>
      <c r="BT79" s="354"/>
      <c r="BU79" s="354"/>
      <c r="BV79" s="100"/>
      <c r="BW79" s="239"/>
      <c r="BX79" s="239"/>
      <c r="BY79" s="239"/>
      <c r="BZ79" s="239"/>
      <c r="CA79" s="240"/>
      <c r="CB79" s="133" t="s">
        <v>84</v>
      </c>
      <c r="CC79" s="241"/>
      <c r="CD79" s="241"/>
      <c r="CE79" s="241"/>
      <c r="CF79" s="242"/>
      <c r="CG79" s="215"/>
      <c r="CH79" s="215"/>
      <c r="CI79" s="215"/>
      <c r="CJ79" s="215"/>
      <c r="CK79" s="216"/>
      <c r="CL79" s="193" t="s">
        <v>33</v>
      </c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</row>
    <row r="80" spans="5:119" ht="6.95" customHeight="1" x14ac:dyDescent="0.15">
      <c r="E80" s="509"/>
      <c r="F80" s="510"/>
      <c r="G80" s="364"/>
      <c r="H80" s="365"/>
      <c r="I80" s="365"/>
      <c r="J80" s="365"/>
      <c r="K80" s="365"/>
      <c r="L80" s="366"/>
      <c r="M80" s="382"/>
      <c r="N80" s="383"/>
      <c r="O80" s="383"/>
      <c r="P80" s="383"/>
      <c r="Q80" s="383"/>
      <c r="R80" s="383"/>
      <c r="S80" s="383"/>
      <c r="T80" s="383"/>
      <c r="U80" s="383"/>
      <c r="V80" s="383"/>
      <c r="W80" s="384"/>
      <c r="X80" s="356"/>
      <c r="Y80" s="357"/>
      <c r="Z80" s="357"/>
      <c r="AA80" s="357"/>
      <c r="AB80" s="357"/>
      <c r="AC80" s="357"/>
      <c r="AD80" s="357"/>
      <c r="AE80" s="357"/>
      <c r="AF80" s="357"/>
      <c r="AG80" s="357"/>
      <c r="AH80" s="357"/>
      <c r="AI80" s="357"/>
      <c r="AJ80" s="358"/>
      <c r="AK80" s="268"/>
      <c r="AL80" s="390"/>
      <c r="AM80" s="390"/>
      <c r="AN80" s="390"/>
      <c r="AO80" s="390"/>
      <c r="AP80" s="390"/>
      <c r="AQ80" s="390"/>
      <c r="AR80" s="390"/>
      <c r="AS80" s="390"/>
      <c r="AT80" s="390"/>
      <c r="AU80" s="390"/>
      <c r="AV80" s="390"/>
      <c r="AW80" s="390"/>
      <c r="AX80" s="390"/>
      <c r="AY80" s="390"/>
      <c r="AZ80" s="390"/>
      <c r="BA80" s="390"/>
      <c r="BB80" s="390"/>
      <c r="BC80" s="390"/>
      <c r="BD80" s="390"/>
      <c r="BE80" s="390"/>
      <c r="BF80" s="390"/>
      <c r="BG80" s="391"/>
      <c r="BH80" s="356"/>
      <c r="BI80" s="357"/>
      <c r="BJ80" s="357"/>
      <c r="BK80" s="357"/>
      <c r="BL80" s="357"/>
      <c r="BM80" s="357"/>
      <c r="BN80" s="357"/>
      <c r="BO80" s="357"/>
      <c r="BP80" s="357"/>
      <c r="BQ80" s="357"/>
      <c r="BR80" s="357"/>
      <c r="BS80" s="357"/>
      <c r="BT80" s="357"/>
      <c r="BU80" s="357"/>
      <c r="BV80" s="101"/>
      <c r="BW80" s="206"/>
      <c r="BX80" s="206"/>
      <c r="BY80" s="206"/>
      <c r="BZ80" s="206"/>
      <c r="CA80" s="210"/>
      <c r="CB80" s="243"/>
      <c r="CC80" s="244"/>
      <c r="CD80" s="244"/>
      <c r="CE80" s="244"/>
      <c r="CF80" s="245"/>
      <c r="CG80" s="217"/>
      <c r="CH80" s="217"/>
      <c r="CI80" s="217"/>
      <c r="CJ80" s="217"/>
      <c r="CK80" s="218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C80" s="10"/>
    </row>
    <row r="81" spans="5:105" ht="6.95" customHeight="1" x14ac:dyDescent="0.15">
      <c r="E81" s="509"/>
      <c r="F81" s="510"/>
      <c r="G81" s="364"/>
      <c r="H81" s="365"/>
      <c r="I81" s="365"/>
      <c r="J81" s="365"/>
      <c r="K81" s="365"/>
      <c r="L81" s="366"/>
      <c r="M81" s="382"/>
      <c r="N81" s="383"/>
      <c r="O81" s="383"/>
      <c r="P81" s="383"/>
      <c r="Q81" s="383"/>
      <c r="R81" s="383"/>
      <c r="S81" s="383"/>
      <c r="T81" s="383"/>
      <c r="U81" s="383"/>
      <c r="V81" s="383"/>
      <c r="W81" s="384"/>
      <c r="X81" s="356"/>
      <c r="Y81" s="357"/>
      <c r="Z81" s="357"/>
      <c r="AA81" s="357"/>
      <c r="AB81" s="357"/>
      <c r="AC81" s="357"/>
      <c r="AD81" s="357"/>
      <c r="AE81" s="357"/>
      <c r="AF81" s="357"/>
      <c r="AG81" s="357"/>
      <c r="AH81" s="357"/>
      <c r="AI81" s="357"/>
      <c r="AJ81" s="358"/>
      <c r="AK81" s="392"/>
      <c r="AL81" s="390"/>
      <c r="AM81" s="390"/>
      <c r="AN81" s="390"/>
      <c r="AO81" s="390"/>
      <c r="AP81" s="390"/>
      <c r="AQ81" s="390"/>
      <c r="AR81" s="390"/>
      <c r="AS81" s="390"/>
      <c r="AT81" s="390"/>
      <c r="AU81" s="390"/>
      <c r="AV81" s="390"/>
      <c r="AW81" s="390"/>
      <c r="AX81" s="390"/>
      <c r="AY81" s="390"/>
      <c r="AZ81" s="390"/>
      <c r="BA81" s="390"/>
      <c r="BB81" s="390"/>
      <c r="BC81" s="390"/>
      <c r="BD81" s="390"/>
      <c r="BE81" s="390"/>
      <c r="BF81" s="390"/>
      <c r="BG81" s="391"/>
      <c r="BH81" s="356"/>
      <c r="BI81" s="357"/>
      <c r="BJ81" s="357"/>
      <c r="BK81" s="357"/>
      <c r="BL81" s="357"/>
      <c r="BM81" s="357"/>
      <c r="BN81" s="357"/>
      <c r="BO81" s="357"/>
      <c r="BP81" s="357"/>
      <c r="BQ81" s="357"/>
      <c r="BR81" s="357"/>
      <c r="BS81" s="357"/>
      <c r="BT81" s="357"/>
      <c r="BU81" s="357"/>
      <c r="BV81" s="101"/>
      <c r="BW81" s="206"/>
      <c r="BX81" s="206"/>
      <c r="BY81" s="206"/>
      <c r="BZ81" s="206"/>
      <c r="CA81" s="210"/>
      <c r="CB81" s="243"/>
      <c r="CC81" s="244"/>
      <c r="CD81" s="244"/>
      <c r="CE81" s="244"/>
      <c r="CF81" s="245"/>
      <c r="CG81" s="217"/>
      <c r="CH81" s="217"/>
      <c r="CI81" s="217"/>
      <c r="CJ81" s="217"/>
      <c r="CK81" s="218"/>
      <c r="CL81" s="193"/>
      <c r="CM81" s="193"/>
      <c r="CN81" s="193"/>
      <c r="CO81" s="193"/>
      <c r="CP81" s="193"/>
      <c r="CQ81" s="193"/>
      <c r="CR81" s="193"/>
      <c r="CS81" s="193"/>
      <c r="CT81" s="193"/>
      <c r="CU81" s="193"/>
      <c r="CV81" s="193"/>
      <c r="CW81" s="193"/>
      <c r="CX81" s="193"/>
      <c r="CY81" s="193"/>
      <c r="CZ81" s="193"/>
      <c r="DA81" s="193"/>
    </row>
    <row r="82" spans="5:105" ht="6.95" customHeight="1" x14ac:dyDescent="0.15">
      <c r="E82" s="509"/>
      <c r="F82" s="510"/>
      <c r="G82" s="364"/>
      <c r="H82" s="365"/>
      <c r="I82" s="365"/>
      <c r="J82" s="365"/>
      <c r="K82" s="365"/>
      <c r="L82" s="366"/>
      <c r="M82" s="382"/>
      <c r="N82" s="383"/>
      <c r="O82" s="383"/>
      <c r="P82" s="383"/>
      <c r="Q82" s="383"/>
      <c r="R82" s="383"/>
      <c r="S82" s="383"/>
      <c r="T82" s="383"/>
      <c r="U82" s="383"/>
      <c r="V82" s="383"/>
      <c r="W82" s="384"/>
      <c r="X82" s="316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8"/>
      <c r="AK82" s="393"/>
      <c r="AL82" s="394"/>
      <c r="AM82" s="394"/>
      <c r="AN82" s="394"/>
      <c r="AO82" s="394"/>
      <c r="AP82" s="394"/>
      <c r="AQ82" s="394"/>
      <c r="AR82" s="394"/>
      <c r="AS82" s="394"/>
      <c r="AT82" s="394"/>
      <c r="AU82" s="394"/>
      <c r="AV82" s="394"/>
      <c r="AW82" s="394"/>
      <c r="AX82" s="394"/>
      <c r="AY82" s="394"/>
      <c r="AZ82" s="394"/>
      <c r="BA82" s="394"/>
      <c r="BB82" s="394"/>
      <c r="BC82" s="394"/>
      <c r="BD82" s="394"/>
      <c r="BE82" s="394"/>
      <c r="BF82" s="394"/>
      <c r="BG82" s="395"/>
      <c r="BH82" s="316"/>
      <c r="BI82" s="317"/>
      <c r="BJ82" s="317"/>
      <c r="BK82" s="317"/>
      <c r="BL82" s="317"/>
      <c r="BM82" s="317"/>
      <c r="BN82" s="317"/>
      <c r="BO82" s="317"/>
      <c r="BP82" s="317"/>
      <c r="BQ82" s="317"/>
      <c r="BR82" s="317"/>
      <c r="BS82" s="317"/>
      <c r="BT82" s="317"/>
      <c r="BU82" s="317"/>
      <c r="BV82" s="102"/>
      <c r="BW82" s="197"/>
      <c r="BX82" s="197"/>
      <c r="BY82" s="197"/>
      <c r="BZ82" s="197"/>
      <c r="CA82" s="203"/>
      <c r="CB82" s="168"/>
      <c r="CC82" s="169"/>
      <c r="CD82" s="169"/>
      <c r="CE82" s="169"/>
      <c r="CF82" s="170"/>
      <c r="CG82" s="219"/>
      <c r="CH82" s="219"/>
      <c r="CI82" s="219"/>
      <c r="CJ82" s="219"/>
      <c r="CK82" s="220"/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</row>
    <row r="83" spans="5:105" ht="6.95" customHeight="1" x14ac:dyDescent="0.15">
      <c r="E83" s="509"/>
      <c r="F83" s="510"/>
      <c r="G83" s="364"/>
      <c r="H83" s="365"/>
      <c r="I83" s="365"/>
      <c r="J83" s="365"/>
      <c r="K83" s="365"/>
      <c r="L83" s="366"/>
      <c r="M83" s="184" t="s">
        <v>149</v>
      </c>
      <c r="N83" s="185"/>
      <c r="O83" s="185"/>
      <c r="P83" s="185"/>
      <c r="Q83" s="185"/>
      <c r="R83" s="185"/>
      <c r="S83" s="185"/>
      <c r="T83" s="185"/>
      <c r="U83" s="185"/>
      <c r="V83" s="185"/>
      <c r="W83" s="186"/>
      <c r="X83" s="422" t="s">
        <v>159</v>
      </c>
      <c r="Y83" s="423"/>
      <c r="Z83" s="423"/>
      <c r="AA83" s="423"/>
      <c r="AB83" s="423"/>
      <c r="AC83" s="423"/>
      <c r="AD83" s="423"/>
      <c r="AE83" s="423"/>
      <c r="AF83" s="423"/>
      <c r="AG83" s="423"/>
      <c r="AH83" s="423"/>
      <c r="AI83" s="423"/>
      <c r="AJ83" s="424"/>
      <c r="AK83" s="184" t="s">
        <v>162</v>
      </c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6"/>
      <c r="BH83" s="228"/>
      <c r="BI83" s="229"/>
      <c r="BJ83" s="229"/>
      <c r="BK83" s="229"/>
      <c r="BL83" s="229"/>
      <c r="BM83" s="229"/>
      <c r="BN83" s="229"/>
      <c r="BO83" s="229"/>
      <c r="BP83" s="229"/>
      <c r="BQ83" s="229"/>
      <c r="BR83" s="229"/>
      <c r="BS83" s="229"/>
      <c r="BT83" s="229"/>
      <c r="BU83" s="229"/>
      <c r="BV83" s="230"/>
      <c r="BW83" s="239"/>
      <c r="BX83" s="239"/>
      <c r="BY83" s="239"/>
      <c r="BZ83" s="239"/>
      <c r="CA83" s="240"/>
      <c r="CB83" s="523" t="s">
        <v>50</v>
      </c>
      <c r="CC83" s="524"/>
      <c r="CD83" s="524"/>
      <c r="CE83" s="524"/>
      <c r="CF83" s="525"/>
      <c r="CG83" s="239"/>
      <c r="CH83" s="239"/>
      <c r="CI83" s="239"/>
      <c r="CJ83" s="239"/>
      <c r="CK83" s="266"/>
      <c r="CL83" s="132" t="s">
        <v>33</v>
      </c>
      <c r="CM83" s="132"/>
      <c r="CN83" s="132"/>
      <c r="CO83" s="132"/>
      <c r="CP83" s="132"/>
      <c r="CQ83" s="132"/>
      <c r="CR83" s="132"/>
      <c r="CS83" s="132"/>
      <c r="CT83" s="132"/>
      <c r="CU83" s="132"/>
      <c r="CV83" s="132"/>
      <c r="CW83" s="132"/>
      <c r="CX83" s="132"/>
      <c r="CY83" s="132"/>
      <c r="CZ83" s="132"/>
      <c r="DA83" s="132"/>
    </row>
    <row r="84" spans="5:105" ht="6.95" customHeight="1" x14ac:dyDescent="0.15">
      <c r="E84" s="509"/>
      <c r="F84" s="510"/>
      <c r="G84" s="364"/>
      <c r="H84" s="365"/>
      <c r="I84" s="365"/>
      <c r="J84" s="365"/>
      <c r="K84" s="365"/>
      <c r="L84" s="366"/>
      <c r="M84" s="187"/>
      <c r="N84" s="188"/>
      <c r="O84" s="188"/>
      <c r="P84" s="188"/>
      <c r="Q84" s="188"/>
      <c r="R84" s="188"/>
      <c r="S84" s="188"/>
      <c r="T84" s="188"/>
      <c r="U84" s="188"/>
      <c r="V84" s="188"/>
      <c r="W84" s="189"/>
      <c r="X84" s="425"/>
      <c r="Y84" s="426"/>
      <c r="Z84" s="426"/>
      <c r="AA84" s="426"/>
      <c r="AB84" s="426"/>
      <c r="AC84" s="426"/>
      <c r="AD84" s="426"/>
      <c r="AE84" s="426"/>
      <c r="AF84" s="426"/>
      <c r="AG84" s="426"/>
      <c r="AH84" s="426"/>
      <c r="AI84" s="426"/>
      <c r="AJ84" s="427"/>
      <c r="AK84" s="187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9"/>
      <c r="BH84" s="231"/>
      <c r="BI84" s="232"/>
      <c r="BJ84" s="232"/>
      <c r="BK84" s="232"/>
      <c r="BL84" s="232"/>
      <c r="BM84" s="232"/>
      <c r="BN84" s="232"/>
      <c r="BO84" s="232"/>
      <c r="BP84" s="232"/>
      <c r="BQ84" s="232"/>
      <c r="BR84" s="232"/>
      <c r="BS84" s="232"/>
      <c r="BT84" s="232"/>
      <c r="BU84" s="232"/>
      <c r="BV84" s="233"/>
      <c r="BW84" s="206"/>
      <c r="BX84" s="206"/>
      <c r="BY84" s="206"/>
      <c r="BZ84" s="206"/>
      <c r="CA84" s="210"/>
      <c r="CB84" s="526"/>
      <c r="CC84" s="324"/>
      <c r="CD84" s="324"/>
      <c r="CE84" s="324"/>
      <c r="CF84" s="527"/>
      <c r="CG84" s="206"/>
      <c r="CH84" s="206"/>
      <c r="CI84" s="206"/>
      <c r="CJ84" s="206"/>
      <c r="CK84" s="207"/>
      <c r="CL84" s="132"/>
      <c r="CM84" s="132"/>
      <c r="CN84" s="132"/>
      <c r="CO84" s="132"/>
      <c r="CP84" s="132"/>
      <c r="CQ84" s="132"/>
      <c r="CR84" s="132"/>
      <c r="CS84" s="132"/>
      <c r="CT84" s="132"/>
      <c r="CU84" s="132"/>
      <c r="CV84" s="132"/>
      <c r="CW84" s="132"/>
      <c r="CX84" s="132"/>
      <c r="CY84" s="132"/>
      <c r="CZ84" s="132"/>
      <c r="DA84" s="132"/>
    </row>
    <row r="85" spans="5:105" ht="6.95" customHeight="1" x14ac:dyDescent="0.15">
      <c r="E85" s="509"/>
      <c r="F85" s="510"/>
      <c r="G85" s="364"/>
      <c r="H85" s="365"/>
      <c r="I85" s="365"/>
      <c r="J85" s="365"/>
      <c r="K85" s="365"/>
      <c r="L85" s="366"/>
      <c r="M85" s="187"/>
      <c r="N85" s="188"/>
      <c r="O85" s="188"/>
      <c r="P85" s="188"/>
      <c r="Q85" s="188"/>
      <c r="R85" s="188"/>
      <c r="S85" s="188"/>
      <c r="T85" s="188"/>
      <c r="U85" s="188"/>
      <c r="V85" s="188"/>
      <c r="W85" s="189"/>
      <c r="X85" s="425"/>
      <c r="Y85" s="426"/>
      <c r="Z85" s="426"/>
      <c r="AA85" s="426"/>
      <c r="AB85" s="426"/>
      <c r="AC85" s="426"/>
      <c r="AD85" s="426"/>
      <c r="AE85" s="426"/>
      <c r="AF85" s="426"/>
      <c r="AG85" s="426"/>
      <c r="AH85" s="426"/>
      <c r="AI85" s="426"/>
      <c r="AJ85" s="427"/>
      <c r="AK85" s="187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9"/>
      <c r="BH85" s="231"/>
      <c r="BI85" s="232"/>
      <c r="BJ85" s="232"/>
      <c r="BK85" s="232"/>
      <c r="BL85" s="232"/>
      <c r="BM85" s="232"/>
      <c r="BN85" s="232"/>
      <c r="BO85" s="232"/>
      <c r="BP85" s="232"/>
      <c r="BQ85" s="232"/>
      <c r="BR85" s="232"/>
      <c r="BS85" s="232"/>
      <c r="BT85" s="232"/>
      <c r="BU85" s="232"/>
      <c r="BV85" s="233"/>
      <c r="BW85" s="206"/>
      <c r="BX85" s="206"/>
      <c r="BY85" s="206"/>
      <c r="BZ85" s="206"/>
      <c r="CA85" s="210"/>
      <c r="CB85" s="526"/>
      <c r="CC85" s="324"/>
      <c r="CD85" s="324"/>
      <c r="CE85" s="324"/>
      <c r="CF85" s="527"/>
      <c r="CG85" s="206"/>
      <c r="CH85" s="206"/>
      <c r="CI85" s="206"/>
      <c r="CJ85" s="206"/>
      <c r="CK85" s="207"/>
      <c r="CL85" s="132"/>
      <c r="CM85" s="132"/>
      <c r="CN85" s="132"/>
      <c r="CO85" s="132"/>
      <c r="CP85" s="132"/>
      <c r="CQ85" s="132"/>
      <c r="CR85" s="132"/>
      <c r="CS85" s="132"/>
      <c r="CT85" s="132"/>
      <c r="CU85" s="132"/>
      <c r="CV85" s="132"/>
      <c r="CW85" s="132"/>
      <c r="CX85" s="132"/>
      <c r="CY85" s="132"/>
      <c r="CZ85" s="132"/>
      <c r="DA85" s="132"/>
    </row>
    <row r="86" spans="5:105" ht="6.95" customHeight="1" x14ac:dyDescent="0.15">
      <c r="E86" s="509"/>
      <c r="F86" s="510"/>
      <c r="G86" s="364"/>
      <c r="H86" s="365"/>
      <c r="I86" s="365"/>
      <c r="J86" s="365"/>
      <c r="K86" s="365"/>
      <c r="L86" s="366"/>
      <c r="M86" s="187"/>
      <c r="N86" s="188"/>
      <c r="O86" s="188"/>
      <c r="P86" s="188"/>
      <c r="Q86" s="188"/>
      <c r="R86" s="188"/>
      <c r="S86" s="188"/>
      <c r="T86" s="188"/>
      <c r="U86" s="188"/>
      <c r="V86" s="188"/>
      <c r="W86" s="189"/>
      <c r="X86" s="425"/>
      <c r="Y86" s="426"/>
      <c r="Z86" s="426"/>
      <c r="AA86" s="426"/>
      <c r="AB86" s="426"/>
      <c r="AC86" s="426"/>
      <c r="AD86" s="426"/>
      <c r="AE86" s="426"/>
      <c r="AF86" s="426"/>
      <c r="AG86" s="426"/>
      <c r="AH86" s="426"/>
      <c r="AI86" s="426"/>
      <c r="AJ86" s="427"/>
      <c r="AK86" s="187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9"/>
      <c r="BH86" s="231"/>
      <c r="BI86" s="232"/>
      <c r="BJ86" s="232"/>
      <c r="BK86" s="232"/>
      <c r="BL86" s="232"/>
      <c r="BM86" s="232"/>
      <c r="BN86" s="232"/>
      <c r="BO86" s="232"/>
      <c r="BP86" s="232"/>
      <c r="BQ86" s="232"/>
      <c r="BR86" s="232"/>
      <c r="BS86" s="232"/>
      <c r="BT86" s="232"/>
      <c r="BU86" s="232"/>
      <c r="BV86" s="233"/>
      <c r="BW86" s="206"/>
      <c r="BX86" s="206"/>
      <c r="BY86" s="206"/>
      <c r="BZ86" s="206"/>
      <c r="CA86" s="210"/>
      <c r="CB86" s="526"/>
      <c r="CC86" s="324"/>
      <c r="CD86" s="324"/>
      <c r="CE86" s="324"/>
      <c r="CF86" s="527"/>
      <c r="CG86" s="206"/>
      <c r="CH86" s="206"/>
      <c r="CI86" s="206"/>
      <c r="CJ86" s="206"/>
      <c r="CK86" s="207"/>
      <c r="CL86" s="132"/>
      <c r="CM86" s="132"/>
      <c r="CN86" s="132"/>
      <c r="CO86" s="132"/>
      <c r="CP86" s="132"/>
      <c r="CQ86" s="132"/>
      <c r="CR86" s="132"/>
      <c r="CS86" s="132"/>
      <c r="CT86" s="132"/>
      <c r="CU86" s="132"/>
      <c r="CV86" s="132"/>
      <c r="CW86" s="132"/>
      <c r="CX86" s="132"/>
      <c r="CY86" s="132"/>
      <c r="CZ86" s="132"/>
      <c r="DA86" s="132"/>
    </row>
    <row r="87" spans="5:105" ht="6.95" customHeight="1" x14ac:dyDescent="0.15">
      <c r="E87" s="509"/>
      <c r="F87" s="510"/>
      <c r="G87" s="364"/>
      <c r="H87" s="365"/>
      <c r="I87" s="365"/>
      <c r="J87" s="365"/>
      <c r="K87" s="365"/>
      <c r="L87" s="366"/>
      <c r="M87" s="187"/>
      <c r="N87" s="188"/>
      <c r="O87" s="188"/>
      <c r="P87" s="188"/>
      <c r="Q87" s="188"/>
      <c r="R87" s="188"/>
      <c r="S87" s="188"/>
      <c r="T87" s="188"/>
      <c r="U87" s="188"/>
      <c r="V87" s="188"/>
      <c r="W87" s="189"/>
      <c r="X87" s="425"/>
      <c r="Y87" s="426"/>
      <c r="Z87" s="426"/>
      <c r="AA87" s="426"/>
      <c r="AB87" s="426"/>
      <c r="AC87" s="426"/>
      <c r="AD87" s="426"/>
      <c r="AE87" s="426"/>
      <c r="AF87" s="426"/>
      <c r="AG87" s="426"/>
      <c r="AH87" s="426"/>
      <c r="AI87" s="426"/>
      <c r="AJ87" s="427"/>
      <c r="AK87" s="187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9"/>
      <c r="BH87" s="231"/>
      <c r="BI87" s="232"/>
      <c r="BJ87" s="232"/>
      <c r="BK87" s="232"/>
      <c r="BL87" s="232"/>
      <c r="BM87" s="232"/>
      <c r="BN87" s="232"/>
      <c r="BO87" s="232"/>
      <c r="BP87" s="232"/>
      <c r="BQ87" s="232"/>
      <c r="BR87" s="232"/>
      <c r="BS87" s="232"/>
      <c r="BT87" s="232"/>
      <c r="BU87" s="232"/>
      <c r="BV87" s="233"/>
      <c r="BW87" s="206"/>
      <c r="BX87" s="206"/>
      <c r="BY87" s="206"/>
      <c r="BZ87" s="206"/>
      <c r="CA87" s="210"/>
      <c r="CB87" s="526"/>
      <c r="CC87" s="324"/>
      <c r="CD87" s="324"/>
      <c r="CE87" s="324"/>
      <c r="CF87" s="527"/>
      <c r="CG87" s="206"/>
      <c r="CH87" s="206"/>
      <c r="CI87" s="206"/>
      <c r="CJ87" s="206"/>
      <c r="CK87" s="207"/>
      <c r="CL87" s="132"/>
      <c r="CM87" s="132"/>
      <c r="CN87" s="132"/>
      <c r="CO87" s="132"/>
      <c r="CP87" s="132"/>
      <c r="CQ87" s="132"/>
      <c r="CR87" s="132"/>
      <c r="CS87" s="132"/>
      <c r="CT87" s="132"/>
      <c r="CU87" s="132"/>
      <c r="CV87" s="132"/>
      <c r="CW87" s="132"/>
      <c r="CX87" s="132"/>
      <c r="CY87" s="132"/>
      <c r="CZ87" s="132"/>
      <c r="DA87" s="132"/>
    </row>
    <row r="88" spans="5:105" ht="6.95" customHeight="1" x14ac:dyDescent="0.15">
      <c r="E88" s="509"/>
      <c r="F88" s="510"/>
      <c r="G88" s="364"/>
      <c r="H88" s="365"/>
      <c r="I88" s="365"/>
      <c r="J88" s="365"/>
      <c r="K88" s="365"/>
      <c r="L88" s="366"/>
      <c r="M88" s="373"/>
      <c r="N88" s="374"/>
      <c r="O88" s="374"/>
      <c r="P88" s="374"/>
      <c r="Q88" s="374"/>
      <c r="R88" s="374"/>
      <c r="S88" s="374"/>
      <c r="T88" s="374"/>
      <c r="U88" s="374"/>
      <c r="V88" s="374"/>
      <c r="W88" s="375"/>
      <c r="X88" s="428"/>
      <c r="Y88" s="429"/>
      <c r="Z88" s="429"/>
      <c r="AA88" s="429"/>
      <c r="AB88" s="429"/>
      <c r="AC88" s="429"/>
      <c r="AD88" s="429"/>
      <c r="AE88" s="429"/>
      <c r="AF88" s="429"/>
      <c r="AG88" s="429"/>
      <c r="AH88" s="429"/>
      <c r="AI88" s="429"/>
      <c r="AJ88" s="430"/>
      <c r="AK88" s="373"/>
      <c r="AL88" s="374"/>
      <c r="AM88" s="374"/>
      <c r="AN88" s="374"/>
      <c r="AO88" s="374"/>
      <c r="AP88" s="374"/>
      <c r="AQ88" s="374"/>
      <c r="AR88" s="374"/>
      <c r="AS88" s="374"/>
      <c r="AT88" s="374"/>
      <c r="AU88" s="374"/>
      <c r="AV88" s="374"/>
      <c r="AW88" s="374"/>
      <c r="AX88" s="374"/>
      <c r="AY88" s="374"/>
      <c r="AZ88" s="374"/>
      <c r="BA88" s="374"/>
      <c r="BB88" s="374"/>
      <c r="BC88" s="374"/>
      <c r="BD88" s="374"/>
      <c r="BE88" s="374"/>
      <c r="BF88" s="374"/>
      <c r="BG88" s="375"/>
      <c r="BH88" s="234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6"/>
      <c r="BW88" s="197"/>
      <c r="BX88" s="197"/>
      <c r="BY88" s="197"/>
      <c r="BZ88" s="197"/>
      <c r="CA88" s="203"/>
      <c r="CB88" s="528"/>
      <c r="CC88" s="529"/>
      <c r="CD88" s="529"/>
      <c r="CE88" s="529"/>
      <c r="CF88" s="530"/>
      <c r="CG88" s="197"/>
      <c r="CH88" s="197"/>
      <c r="CI88" s="197"/>
      <c r="CJ88" s="197"/>
      <c r="CK88" s="160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</row>
    <row r="89" spans="5:105" ht="6.95" customHeight="1" x14ac:dyDescent="0.15">
      <c r="E89" s="509"/>
      <c r="F89" s="510"/>
      <c r="G89" s="364"/>
      <c r="H89" s="365"/>
      <c r="I89" s="365"/>
      <c r="J89" s="365"/>
      <c r="K89" s="365"/>
      <c r="L89" s="366"/>
      <c r="M89" s="376" t="s">
        <v>10</v>
      </c>
      <c r="N89" s="377"/>
      <c r="O89" s="377"/>
      <c r="P89" s="377"/>
      <c r="Q89" s="377"/>
      <c r="R89" s="377"/>
      <c r="S89" s="377"/>
      <c r="T89" s="377"/>
      <c r="U89" s="377"/>
      <c r="V89" s="377"/>
      <c r="W89" s="378"/>
      <c r="X89" s="184" t="str">
        <f>IF(AH5="","?",VLOOKUP(AH5,DH20:DS25,8,FALSE))</f>
        <v>?</v>
      </c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6"/>
      <c r="AK89" s="184" t="s">
        <v>151</v>
      </c>
      <c r="AL89" s="185"/>
      <c r="AM89" s="185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  <c r="BE89" s="185"/>
      <c r="BF89" s="185"/>
      <c r="BG89" s="186"/>
      <c r="BH89" s="53"/>
      <c r="BI89" s="103"/>
      <c r="BJ89" s="103"/>
      <c r="BK89" s="103"/>
      <c r="BL89" s="103"/>
      <c r="BM89" s="103"/>
      <c r="BN89" s="104"/>
      <c r="BO89" s="104"/>
      <c r="BP89" s="104"/>
      <c r="BQ89" s="104"/>
      <c r="BR89" s="104"/>
      <c r="BS89" s="103"/>
      <c r="BT89" s="103"/>
      <c r="BU89" s="103"/>
      <c r="BV89" s="105"/>
      <c r="BW89" s="134" t="str">
        <f>IF(BN90="","",IF(AND(AU95&lt;=BN90,BN90&lt;=AU93),"○",""))</f>
        <v/>
      </c>
      <c r="BX89" s="134"/>
      <c r="BY89" s="134"/>
      <c r="BZ89" s="134"/>
      <c r="CA89" s="135"/>
      <c r="CB89" s="133" t="s">
        <v>49</v>
      </c>
      <c r="CC89" s="241"/>
      <c r="CD89" s="241"/>
      <c r="CE89" s="241"/>
      <c r="CF89" s="242"/>
      <c r="CG89" s="133" t="str">
        <f>IF(BN90="","",IF(OR(BN90&gt;AU93,BN90&lt;AU95),"○",""))</f>
        <v/>
      </c>
      <c r="CH89" s="134"/>
      <c r="CI89" s="134"/>
      <c r="CJ89" s="134"/>
      <c r="CK89" s="142"/>
      <c r="CL89" s="246" t="s">
        <v>35</v>
      </c>
      <c r="CM89" s="246"/>
      <c r="CN89" s="246"/>
      <c r="CO89" s="246"/>
      <c r="CP89" s="246"/>
      <c r="CQ89" s="246"/>
      <c r="CR89" s="246"/>
      <c r="CS89" s="246"/>
      <c r="CT89" s="246"/>
      <c r="CU89" s="246"/>
      <c r="CV89" s="246"/>
      <c r="CW89" s="246"/>
      <c r="CX89" s="246"/>
      <c r="CY89" s="246"/>
      <c r="CZ89" s="246"/>
      <c r="DA89" s="246"/>
    </row>
    <row r="90" spans="5:105" ht="6.95" customHeight="1" x14ac:dyDescent="0.15">
      <c r="E90" s="509"/>
      <c r="F90" s="510"/>
      <c r="G90" s="364"/>
      <c r="H90" s="365"/>
      <c r="I90" s="365"/>
      <c r="J90" s="365"/>
      <c r="K90" s="365"/>
      <c r="L90" s="366"/>
      <c r="M90" s="180"/>
      <c r="N90" s="181"/>
      <c r="O90" s="181"/>
      <c r="P90" s="181"/>
      <c r="Q90" s="181"/>
      <c r="R90" s="181"/>
      <c r="S90" s="181"/>
      <c r="T90" s="181"/>
      <c r="U90" s="181"/>
      <c r="V90" s="181"/>
      <c r="W90" s="283"/>
      <c r="X90" s="187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9"/>
      <c r="AK90" s="187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9"/>
      <c r="BH90" s="456" t="s">
        <v>97</v>
      </c>
      <c r="BI90" s="227"/>
      <c r="BJ90" s="227"/>
      <c r="BK90" s="227"/>
      <c r="BL90" s="227"/>
      <c r="BM90" s="227"/>
      <c r="BN90" s="213"/>
      <c r="BO90" s="213"/>
      <c r="BP90" s="213"/>
      <c r="BQ90" s="213"/>
      <c r="BR90" s="213"/>
      <c r="BS90" s="213"/>
      <c r="BT90" s="212" t="s">
        <v>29</v>
      </c>
      <c r="BU90" s="212"/>
      <c r="BV90" s="106"/>
      <c r="BW90" s="137"/>
      <c r="BX90" s="137"/>
      <c r="BY90" s="137"/>
      <c r="BZ90" s="137"/>
      <c r="CA90" s="138"/>
      <c r="CB90" s="243"/>
      <c r="CC90" s="244"/>
      <c r="CD90" s="244"/>
      <c r="CE90" s="244"/>
      <c r="CF90" s="245"/>
      <c r="CG90" s="136"/>
      <c r="CH90" s="137"/>
      <c r="CI90" s="137"/>
      <c r="CJ90" s="137"/>
      <c r="CK90" s="143"/>
      <c r="CL90" s="246"/>
      <c r="CM90" s="246"/>
      <c r="CN90" s="246"/>
      <c r="CO90" s="246"/>
      <c r="CP90" s="246"/>
      <c r="CQ90" s="246"/>
      <c r="CR90" s="246"/>
      <c r="CS90" s="246"/>
      <c r="CT90" s="246"/>
      <c r="CU90" s="246"/>
      <c r="CV90" s="246"/>
      <c r="CW90" s="246"/>
      <c r="CX90" s="246"/>
      <c r="CY90" s="246"/>
      <c r="CZ90" s="246"/>
      <c r="DA90" s="246"/>
    </row>
    <row r="91" spans="5:105" ht="6.95" customHeight="1" x14ac:dyDescent="0.15">
      <c r="E91" s="509"/>
      <c r="F91" s="510"/>
      <c r="G91" s="364"/>
      <c r="H91" s="365"/>
      <c r="I91" s="365"/>
      <c r="J91" s="365"/>
      <c r="K91" s="365"/>
      <c r="L91" s="366"/>
      <c r="M91" s="180"/>
      <c r="N91" s="181"/>
      <c r="O91" s="181"/>
      <c r="P91" s="181"/>
      <c r="Q91" s="181"/>
      <c r="R91" s="181"/>
      <c r="S91" s="181"/>
      <c r="T91" s="181"/>
      <c r="U91" s="181"/>
      <c r="V91" s="181"/>
      <c r="W91" s="283"/>
      <c r="X91" s="187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9"/>
      <c r="AK91" s="187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  <c r="BG91" s="189"/>
      <c r="BH91" s="456"/>
      <c r="BI91" s="227"/>
      <c r="BJ91" s="227"/>
      <c r="BK91" s="227"/>
      <c r="BL91" s="227"/>
      <c r="BM91" s="227"/>
      <c r="BN91" s="214"/>
      <c r="BO91" s="214"/>
      <c r="BP91" s="214"/>
      <c r="BQ91" s="214"/>
      <c r="BR91" s="214"/>
      <c r="BS91" s="214"/>
      <c r="BT91" s="212"/>
      <c r="BU91" s="212"/>
      <c r="BV91" s="106"/>
      <c r="BW91" s="137"/>
      <c r="BX91" s="137"/>
      <c r="BY91" s="137"/>
      <c r="BZ91" s="137"/>
      <c r="CA91" s="138"/>
      <c r="CB91" s="243"/>
      <c r="CC91" s="244"/>
      <c r="CD91" s="244"/>
      <c r="CE91" s="244"/>
      <c r="CF91" s="245"/>
      <c r="CG91" s="136"/>
      <c r="CH91" s="137"/>
      <c r="CI91" s="137"/>
      <c r="CJ91" s="137"/>
      <c r="CK91" s="143"/>
      <c r="CL91" s="246"/>
      <c r="CM91" s="246"/>
      <c r="CN91" s="246"/>
      <c r="CO91" s="246"/>
      <c r="CP91" s="246"/>
      <c r="CQ91" s="246"/>
      <c r="CR91" s="246"/>
      <c r="CS91" s="246"/>
      <c r="CT91" s="246"/>
      <c r="CU91" s="246"/>
      <c r="CV91" s="246"/>
      <c r="CW91" s="246"/>
      <c r="CX91" s="246"/>
      <c r="CY91" s="246"/>
      <c r="CZ91" s="246"/>
      <c r="DA91" s="246"/>
    </row>
    <row r="92" spans="5:105" ht="6.95" customHeight="1" x14ac:dyDescent="0.15">
      <c r="E92" s="509"/>
      <c r="F92" s="510"/>
      <c r="G92" s="364"/>
      <c r="H92" s="365"/>
      <c r="I92" s="365"/>
      <c r="J92" s="365"/>
      <c r="K92" s="365"/>
      <c r="L92" s="366"/>
      <c r="M92" s="180"/>
      <c r="N92" s="181"/>
      <c r="O92" s="181"/>
      <c r="P92" s="181"/>
      <c r="Q92" s="181"/>
      <c r="R92" s="181"/>
      <c r="S92" s="181"/>
      <c r="T92" s="181"/>
      <c r="U92" s="181"/>
      <c r="V92" s="181"/>
      <c r="W92" s="283"/>
      <c r="X92" s="187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9"/>
      <c r="AK92" s="187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9"/>
      <c r="BH92" s="107"/>
      <c r="BI92" s="108"/>
      <c r="BJ92" s="108"/>
      <c r="BK92" s="108"/>
      <c r="BL92" s="108"/>
      <c r="BM92" s="108"/>
      <c r="BN92" s="109"/>
      <c r="BO92" s="109"/>
      <c r="BP92" s="109"/>
      <c r="BQ92" s="109"/>
      <c r="BR92" s="109"/>
      <c r="BS92" s="109"/>
      <c r="BT92" s="110"/>
      <c r="BU92" s="110"/>
      <c r="BV92" s="106"/>
      <c r="BW92" s="137"/>
      <c r="BX92" s="137"/>
      <c r="BY92" s="137"/>
      <c r="BZ92" s="137"/>
      <c r="CA92" s="138"/>
      <c r="CB92" s="243"/>
      <c r="CC92" s="244"/>
      <c r="CD92" s="244"/>
      <c r="CE92" s="244"/>
      <c r="CF92" s="245"/>
      <c r="CG92" s="136"/>
      <c r="CH92" s="137"/>
      <c r="CI92" s="137"/>
      <c r="CJ92" s="137"/>
      <c r="CK92" s="143"/>
      <c r="CL92" s="246"/>
      <c r="CM92" s="246"/>
      <c r="CN92" s="246"/>
      <c r="CO92" s="246"/>
      <c r="CP92" s="246"/>
      <c r="CQ92" s="246"/>
      <c r="CR92" s="246"/>
      <c r="CS92" s="246"/>
      <c r="CT92" s="246"/>
      <c r="CU92" s="246"/>
      <c r="CV92" s="246"/>
      <c r="CW92" s="246"/>
      <c r="CX92" s="246"/>
      <c r="CY92" s="246"/>
      <c r="CZ92" s="246"/>
      <c r="DA92" s="246"/>
    </row>
    <row r="93" spans="5:105" ht="6.95" customHeight="1" x14ac:dyDescent="0.15">
      <c r="E93" s="509"/>
      <c r="F93" s="510"/>
      <c r="G93" s="364"/>
      <c r="H93" s="365"/>
      <c r="I93" s="365"/>
      <c r="J93" s="365"/>
      <c r="K93" s="365"/>
      <c r="L93" s="366"/>
      <c r="M93" s="180" t="s">
        <v>106</v>
      </c>
      <c r="N93" s="181"/>
      <c r="O93" s="181"/>
      <c r="P93" s="181"/>
      <c r="Q93" s="181"/>
      <c r="R93" s="181"/>
      <c r="S93" s="181"/>
      <c r="T93" s="181"/>
      <c r="U93" s="181"/>
      <c r="V93" s="181"/>
      <c r="W93" s="283"/>
      <c r="X93" s="187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9"/>
      <c r="AK93" s="58"/>
      <c r="AL93" s="35"/>
      <c r="AM93" s="39"/>
      <c r="AN93" s="39"/>
      <c r="AO93" s="39"/>
      <c r="AP93" s="440" t="s">
        <v>37</v>
      </c>
      <c r="AQ93" s="440"/>
      <c r="AR93" s="440"/>
      <c r="AS93" s="440"/>
      <c r="AT93" s="440"/>
      <c r="AU93" s="385"/>
      <c r="AV93" s="385"/>
      <c r="AW93" s="385"/>
      <c r="AX93" s="385"/>
      <c r="AY93" s="385"/>
      <c r="AZ93" s="385"/>
      <c r="BA93" s="442" t="s">
        <v>30</v>
      </c>
      <c r="BB93" s="442"/>
      <c r="BC93" s="71"/>
      <c r="BD93" s="35"/>
      <c r="BE93" s="42"/>
      <c r="BF93" s="42"/>
      <c r="BG93" s="72"/>
      <c r="BH93" s="111"/>
      <c r="BI93" s="227" t="s">
        <v>96</v>
      </c>
      <c r="BJ93" s="227"/>
      <c r="BK93" s="227"/>
      <c r="BL93" s="227"/>
      <c r="BM93" s="227"/>
      <c r="BN93" s="213"/>
      <c r="BO93" s="213"/>
      <c r="BP93" s="213"/>
      <c r="BQ93" s="213"/>
      <c r="BR93" s="213"/>
      <c r="BS93" s="213"/>
      <c r="BT93" s="212" t="s">
        <v>29</v>
      </c>
      <c r="BU93" s="212"/>
      <c r="BV93" s="106"/>
      <c r="BW93" s="137"/>
      <c r="BX93" s="137"/>
      <c r="BY93" s="137"/>
      <c r="BZ93" s="137"/>
      <c r="CA93" s="138"/>
      <c r="CB93" s="243"/>
      <c r="CC93" s="244"/>
      <c r="CD93" s="244"/>
      <c r="CE93" s="244"/>
      <c r="CF93" s="245"/>
      <c r="CG93" s="136"/>
      <c r="CH93" s="137"/>
      <c r="CI93" s="137"/>
      <c r="CJ93" s="137"/>
      <c r="CK93" s="143"/>
      <c r="CL93" s="246"/>
      <c r="CM93" s="246"/>
      <c r="CN93" s="246"/>
      <c r="CO93" s="246"/>
      <c r="CP93" s="246"/>
      <c r="CQ93" s="246"/>
      <c r="CR93" s="246"/>
      <c r="CS93" s="246"/>
      <c r="CT93" s="246"/>
      <c r="CU93" s="246"/>
      <c r="CV93" s="246"/>
      <c r="CW93" s="246"/>
      <c r="CX93" s="246"/>
      <c r="CY93" s="246"/>
      <c r="CZ93" s="246"/>
      <c r="DA93" s="246"/>
    </row>
    <row r="94" spans="5:105" ht="6.95" customHeight="1" x14ac:dyDescent="0.15">
      <c r="E94" s="509"/>
      <c r="F94" s="510"/>
      <c r="G94" s="364"/>
      <c r="H94" s="365"/>
      <c r="I94" s="365"/>
      <c r="J94" s="365"/>
      <c r="K94" s="365"/>
      <c r="L94" s="366"/>
      <c r="M94" s="180"/>
      <c r="N94" s="181"/>
      <c r="O94" s="181"/>
      <c r="P94" s="181"/>
      <c r="Q94" s="181"/>
      <c r="R94" s="181"/>
      <c r="S94" s="181"/>
      <c r="T94" s="181"/>
      <c r="U94" s="181"/>
      <c r="V94" s="181"/>
      <c r="W94" s="283"/>
      <c r="X94" s="187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9"/>
      <c r="AK94" s="58"/>
      <c r="AL94" s="39"/>
      <c r="AM94" s="39"/>
      <c r="AN94" s="39"/>
      <c r="AO94" s="39"/>
      <c r="AP94" s="440"/>
      <c r="AQ94" s="440"/>
      <c r="AR94" s="440"/>
      <c r="AS94" s="440"/>
      <c r="AT94" s="440"/>
      <c r="AU94" s="444"/>
      <c r="AV94" s="444"/>
      <c r="AW94" s="444"/>
      <c r="AX94" s="444"/>
      <c r="AY94" s="444"/>
      <c r="AZ94" s="444"/>
      <c r="BA94" s="442"/>
      <c r="BB94" s="442"/>
      <c r="BC94" s="71"/>
      <c r="BD94" s="42"/>
      <c r="BE94" s="42"/>
      <c r="BF94" s="42"/>
      <c r="BG94" s="72"/>
      <c r="BH94" s="111"/>
      <c r="BI94" s="227"/>
      <c r="BJ94" s="227"/>
      <c r="BK94" s="227"/>
      <c r="BL94" s="227"/>
      <c r="BM94" s="227"/>
      <c r="BN94" s="214"/>
      <c r="BO94" s="214"/>
      <c r="BP94" s="214"/>
      <c r="BQ94" s="214"/>
      <c r="BR94" s="214"/>
      <c r="BS94" s="214"/>
      <c r="BT94" s="212"/>
      <c r="BU94" s="212"/>
      <c r="BV94" s="106"/>
      <c r="BW94" s="137"/>
      <c r="BX94" s="137"/>
      <c r="BY94" s="137"/>
      <c r="BZ94" s="137"/>
      <c r="CA94" s="138"/>
      <c r="CB94" s="243"/>
      <c r="CC94" s="244"/>
      <c r="CD94" s="244"/>
      <c r="CE94" s="244"/>
      <c r="CF94" s="245"/>
      <c r="CG94" s="136"/>
      <c r="CH94" s="137"/>
      <c r="CI94" s="137"/>
      <c r="CJ94" s="137"/>
      <c r="CK94" s="143"/>
      <c r="CL94" s="246"/>
      <c r="CM94" s="246"/>
      <c r="CN94" s="246"/>
      <c r="CO94" s="246"/>
      <c r="CP94" s="246"/>
      <c r="CQ94" s="246"/>
      <c r="CR94" s="246"/>
      <c r="CS94" s="246"/>
      <c r="CT94" s="246"/>
      <c r="CU94" s="246"/>
      <c r="CV94" s="246"/>
      <c r="CW94" s="246"/>
      <c r="CX94" s="246"/>
      <c r="CY94" s="246"/>
      <c r="CZ94" s="246"/>
      <c r="DA94" s="246"/>
    </row>
    <row r="95" spans="5:105" ht="6.95" customHeight="1" x14ac:dyDescent="0.15">
      <c r="E95" s="509"/>
      <c r="F95" s="510"/>
      <c r="G95" s="364"/>
      <c r="H95" s="365"/>
      <c r="I95" s="365"/>
      <c r="J95" s="365"/>
      <c r="K95" s="365"/>
      <c r="L95" s="366"/>
      <c r="M95" s="56"/>
      <c r="N95" s="130"/>
      <c r="O95" s="130"/>
      <c r="P95" s="130"/>
      <c r="Q95" s="130"/>
      <c r="R95" s="130"/>
      <c r="S95" s="130"/>
      <c r="T95" s="212" t="s">
        <v>107</v>
      </c>
      <c r="U95" s="212"/>
      <c r="V95" s="212"/>
      <c r="W95" s="520"/>
      <c r="X95" s="187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9"/>
      <c r="AK95" s="58"/>
      <c r="AL95" s="35"/>
      <c r="AM95" s="39"/>
      <c r="AN95" s="39"/>
      <c r="AO95" s="39"/>
      <c r="AP95" s="440" t="s">
        <v>38</v>
      </c>
      <c r="AQ95" s="441"/>
      <c r="AR95" s="441"/>
      <c r="AS95" s="441"/>
      <c r="AT95" s="441"/>
      <c r="AU95" s="385"/>
      <c r="AV95" s="386"/>
      <c r="AW95" s="386"/>
      <c r="AX95" s="386"/>
      <c r="AY95" s="386"/>
      <c r="AZ95" s="387"/>
      <c r="BA95" s="442" t="s">
        <v>29</v>
      </c>
      <c r="BB95" s="443"/>
      <c r="BC95" s="71"/>
      <c r="BD95" s="35"/>
      <c r="BE95" s="42"/>
      <c r="BF95" s="42"/>
      <c r="BG95" s="72"/>
      <c r="BH95" s="111"/>
      <c r="BI95" s="108"/>
      <c r="BJ95" s="108"/>
      <c r="BK95" s="108"/>
      <c r="BL95" s="108"/>
      <c r="BM95" s="108"/>
      <c r="BN95" s="109"/>
      <c r="BO95" s="109"/>
      <c r="BP95" s="109"/>
      <c r="BQ95" s="109"/>
      <c r="BR95" s="109"/>
      <c r="BS95" s="109"/>
      <c r="BT95" s="110"/>
      <c r="BU95" s="110"/>
      <c r="BV95" s="106"/>
      <c r="BW95" s="137"/>
      <c r="BX95" s="137"/>
      <c r="BY95" s="137"/>
      <c r="BZ95" s="137"/>
      <c r="CA95" s="138"/>
      <c r="CB95" s="243"/>
      <c r="CC95" s="244"/>
      <c r="CD95" s="244"/>
      <c r="CE95" s="244"/>
      <c r="CF95" s="245"/>
      <c r="CG95" s="136"/>
      <c r="CH95" s="137"/>
      <c r="CI95" s="137"/>
      <c r="CJ95" s="137"/>
      <c r="CK95" s="143"/>
      <c r="CL95" s="246"/>
      <c r="CM95" s="246"/>
      <c r="CN95" s="246"/>
      <c r="CO95" s="246"/>
      <c r="CP95" s="246"/>
      <c r="CQ95" s="246"/>
      <c r="CR95" s="246"/>
      <c r="CS95" s="246"/>
      <c r="CT95" s="246"/>
      <c r="CU95" s="246"/>
      <c r="CV95" s="246"/>
      <c r="CW95" s="246"/>
      <c r="CX95" s="246"/>
      <c r="CY95" s="246"/>
      <c r="CZ95" s="246"/>
      <c r="DA95" s="246"/>
    </row>
    <row r="96" spans="5:105" ht="6.95" customHeight="1" x14ac:dyDescent="0.15">
      <c r="E96" s="509"/>
      <c r="F96" s="510"/>
      <c r="G96" s="364"/>
      <c r="H96" s="365"/>
      <c r="I96" s="365"/>
      <c r="J96" s="365"/>
      <c r="K96" s="365"/>
      <c r="L96" s="366"/>
      <c r="M96" s="56"/>
      <c r="N96" s="131"/>
      <c r="O96" s="131"/>
      <c r="P96" s="131"/>
      <c r="Q96" s="131"/>
      <c r="R96" s="131"/>
      <c r="S96" s="131"/>
      <c r="T96" s="212"/>
      <c r="U96" s="212"/>
      <c r="V96" s="212"/>
      <c r="W96" s="520"/>
      <c r="X96" s="187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9"/>
      <c r="AK96" s="58"/>
      <c r="AL96" s="39"/>
      <c r="AM96" s="39"/>
      <c r="AN96" s="39"/>
      <c r="AO96" s="39"/>
      <c r="AP96" s="441"/>
      <c r="AQ96" s="441"/>
      <c r="AR96" s="441"/>
      <c r="AS96" s="441"/>
      <c r="AT96" s="441"/>
      <c r="AU96" s="386"/>
      <c r="AV96" s="386"/>
      <c r="AW96" s="386"/>
      <c r="AX96" s="386"/>
      <c r="AY96" s="386"/>
      <c r="AZ96" s="387"/>
      <c r="BA96" s="443"/>
      <c r="BB96" s="443"/>
      <c r="BC96" s="71"/>
      <c r="BD96" s="42"/>
      <c r="BE96" s="42"/>
      <c r="BF96" s="42"/>
      <c r="BG96" s="72"/>
      <c r="BH96" s="111"/>
      <c r="BI96" s="108"/>
      <c r="BJ96" s="108"/>
      <c r="BK96" s="108"/>
      <c r="BL96" s="108"/>
      <c r="BM96" s="108"/>
      <c r="BN96" s="109"/>
      <c r="BO96" s="109"/>
      <c r="BP96" s="109"/>
      <c r="BQ96" s="109"/>
      <c r="BR96" s="109"/>
      <c r="BS96" s="109"/>
      <c r="BT96" s="110"/>
      <c r="BU96" s="110"/>
      <c r="BV96" s="106"/>
      <c r="BW96" s="137"/>
      <c r="BX96" s="137"/>
      <c r="BY96" s="137"/>
      <c r="BZ96" s="137"/>
      <c r="CA96" s="138"/>
      <c r="CB96" s="243"/>
      <c r="CC96" s="244"/>
      <c r="CD96" s="244"/>
      <c r="CE96" s="244"/>
      <c r="CF96" s="245"/>
      <c r="CG96" s="136"/>
      <c r="CH96" s="137"/>
      <c r="CI96" s="137"/>
      <c r="CJ96" s="137"/>
      <c r="CK96" s="143"/>
      <c r="CL96" s="246"/>
      <c r="CM96" s="246"/>
      <c r="CN96" s="246"/>
      <c r="CO96" s="246"/>
      <c r="CP96" s="246"/>
      <c r="CQ96" s="246"/>
      <c r="CR96" s="246"/>
      <c r="CS96" s="246"/>
      <c r="CT96" s="246"/>
      <c r="CU96" s="246"/>
      <c r="CV96" s="246"/>
      <c r="CW96" s="246"/>
      <c r="CX96" s="246"/>
      <c r="CY96" s="246"/>
      <c r="CZ96" s="246"/>
      <c r="DA96" s="246"/>
    </row>
    <row r="97" spans="5:105" ht="6.95" customHeight="1" x14ac:dyDescent="0.15">
      <c r="E97" s="509"/>
      <c r="F97" s="510"/>
      <c r="G97" s="364"/>
      <c r="H97" s="365"/>
      <c r="I97" s="365"/>
      <c r="J97" s="365"/>
      <c r="K97" s="365"/>
      <c r="L97" s="366"/>
      <c r="M97" s="58"/>
      <c r="N97" s="43"/>
      <c r="O97" s="43"/>
      <c r="P97" s="43"/>
      <c r="Q97" s="43"/>
      <c r="R97" s="43"/>
      <c r="S97" s="38"/>
      <c r="T97" s="38"/>
      <c r="U97" s="38"/>
      <c r="V97" s="35"/>
      <c r="W97" s="72"/>
      <c r="X97" s="373"/>
      <c r="Y97" s="374"/>
      <c r="Z97" s="374"/>
      <c r="AA97" s="374"/>
      <c r="AB97" s="374"/>
      <c r="AC97" s="374"/>
      <c r="AD97" s="374"/>
      <c r="AE97" s="374"/>
      <c r="AF97" s="374"/>
      <c r="AG97" s="374"/>
      <c r="AH97" s="374"/>
      <c r="AI97" s="374"/>
      <c r="AJ97" s="375"/>
      <c r="AK97" s="73"/>
      <c r="AL97" s="74"/>
      <c r="AM97" s="75"/>
      <c r="AN97" s="75"/>
      <c r="AO97" s="75"/>
      <c r="AP97" s="75"/>
      <c r="AQ97" s="76"/>
      <c r="AR97" s="76"/>
      <c r="AS97" s="76"/>
      <c r="AT97" s="76"/>
      <c r="AU97" s="77"/>
      <c r="AV97" s="77"/>
      <c r="AW97" s="78"/>
      <c r="AX97" s="78"/>
      <c r="AY97" s="78"/>
      <c r="AZ97" s="78"/>
      <c r="BA97" s="74"/>
      <c r="BB97" s="74"/>
      <c r="BC97" s="74"/>
      <c r="BD97" s="74"/>
      <c r="BE97" s="74"/>
      <c r="BF97" s="74"/>
      <c r="BG97" s="79"/>
      <c r="BH97" s="112"/>
      <c r="BI97" s="113"/>
      <c r="BJ97" s="113"/>
      <c r="BK97" s="113"/>
      <c r="BL97" s="113"/>
      <c r="BM97" s="113"/>
      <c r="BN97" s="74"/>
      <c r="BO97" s="74"/>
      <c r="BP97" s="74"/>
      <c r="BQ97" s="74"/>
      <c r="BR97" s="74"/>
      <c r="BS97" s="114"/>
      <c r="BT97" s="115"/>
      <c r="BU97" s="115"/>
      <c r="BV97" s="116"/>
      <c r="BW97" s="204"/>
      <c r="BX97" s="204"/>
      <c r="BY97" s="204"/>
      <c r="BZ97" s="204"/>
      <c r="CA97" s="205"/>
      <c r="CB97" s="168"/>
      <c r="CC97" s="169"/>
      <c r="CD97" s="169"/>
      <c r="CE97" s="169"/>
      <c r="CF97" s="170"/>
      <c r="CG97" s="237"/>
      <c r="CH97" s="204"/>
      <c r="CI97" s="204"/>
      <c r="CJ97" s="204"/>
      <c r="CK97" s="238"/>
      <c r="CL97" s="246"/>
      <c r="CM97" s="246"/>
      <c r="CN97" s="246"/>
      <c r="CO97" s="246"/>
      <c r="CP97" s="246"/>
      <c r="CQ97" s="246"/>
      <c r="CR97" s="246"/>
      <c r="CS97" s="246"/>
      <c r="CT97" s="246"/>
      <c r="CU97" s="246"/>
      <c r="CV97" s="246"/>
      <c r="CW97" s="246"/>
      <c r="CX97" s="246"/>
      <c r="CY97" s="246"/>
      <c r="CZ97" s="246"/>
      <c r="DA97" s="246"/>
    </row>
    <row r="98" spans="5:105" ht="6.95" customHeight="1" x14ac:dyDescent="0.15">
      <c r="E98" s="509"/>
      <c r="F98" s="510"/>
      <c r="G98" s="364"/>
      <c r="H98" s="365"/>
      <c r="I98" s="365"/>
      <c r="J98" s="365"/>
      <c r="K98" s="365"/>
      <c r="L98" s="366"/>
      <c r="M98" s="154" t="s">
        <v>95</v>
      </c>
      <c r="N98" s="155"/>
      <c r="O98" s="155"/>
      <c r="P98" s="155"/>
      <c r="Q98" s="155"/>
      <c r="R98" s="155"/>
      <c r="S98" s="155"/>
      <c r="T98" s="155"/>
      <c r="U98" s="155"/>
      <c r="V98" s="155"/>
      <c r="W98" s="198"/>
      <c r="X98" s="184" t="str">
        <f>IF(AH5="","?",VLOOKUP(AH5,DH20:DS25,9,FALSE))</f>
        <v>?</v>
      </c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6"/>
      <c r="AK98" s="370" t="s">
        <v>152</v>
      </c>
      <c r="AL98" s="371"/>
      <c r="AM98" s="371"/>
      <c r="AN98" s="371"/>
      <c r="AO98" s="371"/>
      <c r="AP98" s="371"/>
      <c r="AQ98" s="371"/>
      <c r="AR98" s="371"/>
      <c r="AS98" s="371"/>
      <c r="AT98" s="371"/>
      <c r="AU98" s="371"/>
      <c r="AV98" s="371"/>
      <c r="AW98" s="371"/>
      <c r="AX98" s="371"/>
      <c r="AY98" s="371"/>
      <c r="AZ98" s="371"/>
      <c r="BA98" s="371"/>
      <c r="BB98" s="371"/>
      <c r="BC98" s="371"/>
      <c r="BD98" s="371"/>
      <c r="BE98" s="371"/>
      <c r="BF98" s="371"/>
      <c r="BG98" s="372"/>
      <c r="BH98" s="53"/>
      <c r="BI98" s="117"/>
      <c r="BJ98" s="117"/>
      <c r="BK98" s="117"/>
      <c r="BL98" s="117"/>
      <c r="BM98" s="117"/>
      <c r="BN98" s="104"/>
      <c r="BO98" s="104"/>
      <c r="BP98" s="104"/>
      <c r="BQ98" s="104"/>
      <c r="BR98" s="104"/>
      <c r="BS98" s="103"/>
      <c r="BT98" s="118"/>
      <c r="BU98" s="118"/>
      <c r="BV98" s="105"/>
      <c r="BW98" s="162" t="str">
        <f>IF(BN99="","",IF(AND(N107&lt;=BN99,BN99&lt;=N100),"○",""))</f>
        <v/>
      </c>
      <c r="BX98" s="134"/>
      <c r="BY98" s="134"/>
      <c r="BZ98" s="134"/>
      <c r="CA98" s="135"/>
      <c r="CB98" s="133" t="s">
        <v>49</v>
      </c>
      <c r="CC98" s="134"/>
      <c r="CD98" s="134"/>
      <c r="CE98" s="134"/>
      <c r="CF98" s="135"/>
      <c r="CG98" s="133" t="str">
        <f>IF(BN99="","",IF(OR(N100&lt;BN99,N107&gt;BN99),"○",""))</f>
        <v/>
      </c>
      <c r="CH98" s="134"/>
      <c r="CI98" s="134"/>
      <c r="CJ98" s="134"/>
      <c r="CK98" s="142"/>
      <c r="CL98" s="171" t="s">
        <v>35</v>
      </c>
      <c r="CM98" s="172"/>
      <c r="CN98" s="172"/>
      <c r="CO98" s="172"/>
      <c r="CP98" s="172"/>
      <c r="CQ98" s="172"/>
      <c r="CR98" s="172"/>
      <c r="CS98" s="172"/>
      <c r="CT98" s="172"/>
      <c r="CU98" s="172"/>
      <c r="CV98" s="172"/>
      <c r="CW98" s="172"/>
      <c r="CX98" s="172"/>
      <c r="CY98" s="172"/>
      <c r="CZ98" s="172"/>
      <c r="DA98" s="173"/>
    </row>
    <row r="99" spans="5:105" ht="6.95" customHeight="1" x14ac:dyDescent="0.15">
      <c r="E99" s="509"/>
      <c r="F99" s="510"/>
      <c r="G99" s="364"/>
      <c r="H99" s="365"/>
      <c r="I99" s="365"/>
      <c r="J99" s="365"/>
      <c r="K99" s="365"/>
      <c r="L99" s="366"/>
      <c r="M99" s="154"/>
      <c r="N99" s="155"/>
      <c r="O99" s="155"/>
      <c r="P99" s="155"/>
      <c r="Q99" s="155"/>
      <c r="R99" s="155"/>
      <c r="S99" s="155"/>
      <c r="T99" s="155"/>
      <c r="U99" s="155"/>
      <c r="V99" s="155"/>
      <c r="W99" s="198"/>
      <c r="X99" s="187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9"/>
      <c r="AK99" s="268"/>
      <c r="AL99" s="269"/>
      <c r="AM99" s="269"/>
      <c r="AN99" s="269"/>
      <c r="AO99" s="269"/>
      <c r="AP99" s="269"/>
      <c r="AQ99" s="269"/>
      <c r="AR99" s="269"/>
      <c r="AS99" s="269"/>
      <c r="AT99" s="269"/>
      <c r="AU99" s="269"/>
      <c r="AV99" s="269"/>
      <c r="AW99" s="269"/>
      <c r="AX99" s="269"/>
      <c r="AY99" s="269"/>
      <c r="AZ99" s="269"/>
      <c r="BA99" s="269"/>
      <c r="BB99" s="269"/>
      <c r="BC99" s="269"/>
      <c r="BD99" s="269"/>
      <c r="BE99" s="269"/>
      <c r="BF99" s="269"/>
      <c r="BG99" s="270"/>
      <c r="BH99" s="456" t="s">
        <v>97</v>
      </c>
      <c r="BI99" s="227"/>
      <c r="BJ99" s="227"/>
      <c r="BK99" s="227"/>
      <c r="BL99" s="227"/>
      <c r="BM99" s="227"/>
      <c r="BN99" s="213"/>
      <c r="BO99" s="213"/>
      <c r="BP99" s="213"/>
      <c r="BQ99" s="213"/>
      <c r="BR99" s="213"/>
      <c r="BS99" s="213"/>
      <c r="BT99" s="212" t="s">
        <v>29</v>
      </c>
      <c r="BU99" s="212"/>
      <c r="BV99" s="106"/>
      <c r="BW99" s="163"/>
      <c r="BX99" s="137"/>
      <c r="BY99" s="137"/>
      <c r="BZ99" s="137"/>
      <c r="CA99" s="138"/>
      <c r="CB99" s="136"/>
      <c r="CC99" s="137"/>
      <c r="CD99" s="137"/>
      <c r="CE99" s="137"/>
      <c r="CF99" s="138"/>
      <c r="CG99" s="136"/>
      <c r="CH99" s="137"/>
      <c r="CI99" s="137"/>
      <c r="CJ99" s="137"/>
      <c r="CK99" s="143"/>
      <c r="CL99" s="174"/>
      <c r="CM99" s="175"/>
      <c r="CN99" s="175"/>
      <c r="CO99" s="175"/>
      <c r="CP99" s="175"/>
      <c r="CQ99" s="175"/>
      <c r="CR99" s="175"/>
      <c r="CS99" s="175"/>
      <c r="CT99" s="175"/>
      <c r="CU99" s="175"/>
      <c r="CV99" s="175"/>
      <c r="CW99" s="175"/>
      <c r="CX99" s="175"/>
      <c r="CY99" s="175"/>
      <c r="CZ99" s="175"/>
      <c r="DA99" s="176"/>
    </row>
    <row r="100" spans="5:105" ht="6.95" customHeight="1" x14ac:dyDescent="0.15">
      <c r="E100" s="509"/>
      <c r="F100" s="510"/>
      <c r="G100" s="364"/>
      <c r="H100" s="365"/>
      <c r="I100" s="365"/>
      <c r="J100" s="365"/>
      <c r="K100" s="365"/>
      <c r="L100" s="366"/>
      <c r="M100" s="56"/>
      <c r="N100" s="130"/>
      <c r="O100" s="130"/>
      <c r="P100" s="130"/>
      <c r="Q100" s="130"/>
      <c r="R100" s="130"/>
      <c r="S100" s="212" t="s">
        <v>29</v>
      </c>
      <c r="T100" s="212"/>
      <c r="U100" s="212"/>
      <c r="V100" s="38"/>
      <c r="W100" s="80"/>
      <c r="X100" s="187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9"/>
      <c r="AK100" s="268"/>
      <c r="AL100" s="269"/>
      <c r="AM100" s="269"/>
      <c r="AN100" s="269"/>
      <c r="AO100" s="269"/>
      <c r="AP100" s="269"/>
      <c r="AQ100" s="269"/>
      <c r="AR100" s="269"/>
      <c r="AS100" s="269"/>
      <c r="AT100" s="269"/>
      <c r="AU100" s="269"/>
      <c r="AV100" s="269"/>
      <c r="AW100" s="269"/>
      <c r="AX100" s="269"/>
      <c r="AY100" s="269"/>
      <c r="AZ100" s="269"/>
      <c r="BA100" s="269"/>
      <c r="BB100" s="269"/>
      <c r="BC100" s="269"/>
      <c r="BD100" s="269"/>
      <c r="BE100" s="269"/>
      <c r="BF100" s="269"/>
      <c r="BG100" s="270"/>
      <c r="BH100" s="456"/>
      <c r="BI100" s="227"/>
      <c r="BJ100" s="227"/>
      <c r="BK100" s="227"/>
      <c r="BL100" s="227"/>
      <c r="BM100" s="227"/>
      <c r="BN100" s="214"/>
      <c r="BO100" s="214"/>
      <c r="BP100" s="214"/>
      <c r="BQ100" s="214"/>
      <c r="BR100" s="214"/>
      <c r="BS100" s="214"/>
      <c r="BT100" s="212"/>
      <c r="BU100" s="212"/>
      <c r="BV100" s="106"/>
      <c r="BW100" s="163"/>
      <c r="BX100" s="137"/>
      <c r="BY100" s="137"/>
      <c r="BZ100" s="137"/>
      <c r="CA100" s="138"/>
      <c r="CB100" s="136"/>
      <c r="CC100" s="137"/>
      <c r="CD100" s="137"/>
      <c r="CE100" s="137"/>
      <c r="CF100" s="138"/>
      <c r="CG100" s="136"/>
      <c r="CH100" s="137"/>
      <c r="CI100" s="137"/>
      <c r="CJ100" s="137"/>
      <c r="CK100" s="143"/>
      <c r="CL100" s="174"/>
      <c r="CM100" s="175"/>
      <c r="CN100" s="175"/>
      <c r="CO100" s="175"/>
      <c r="CP100" s="175"/>
      <c r="CQ100" s="175"/>
      <c r="CR100" s="175"/>
      <c r="CS100" s="175"/>
      <c r="CT100" s="175"/>
      <c r="CU100" s="175"/>
      <c r="CV100" s="175"/>
      <c r="CW100" s="175"/>
      <c r="CX100" s="175"/>
      <c r="CY100" s="175"/>
      <c r="CZ100" s="175"/>
      <c r="DA100" s="176"/>
    </row>
    <row r="101" spans="5:105" ht="6.95" customHeight="1" x14ac:dyDescent="0.15">
      <c r="E101" s="509"/>
      <c r="F101" s="510"/>
      <c r="G101" s="364"/>
      <c r="H101" s="365"/>
      <c r="I101" s="365"/>
      <c r="J101" s="365"/>
      <c r="K101" s="365"/>
      <c r="L101" s="366"/>
      <c r="M101" s="56"/>
      <c r="N101" s="130"/>
      <c r="O101" s="130"/>
      <c r="P101" s="130"/>
      <c r="Q101" s="130"/>
      <c r="R101" s="130"/>
      <c r="S101" s="212"/>
      <c r="T101" s="212"/>
      <c r="U101" s="212"/>
      <c r="V101" s="38"/>
      <c r="W101" s="80"/>
      <c r="X101" s="187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9"/>
      <c r="AK101" s="268"/>
      <c r="AL101" s="269"/>
      <c r="AM101" s="269"/>
      <c r="AN101" s="269"/>
      <c r="AO101" s="269"/>
      <c r="AP101" s="269"/>
      <c r="AQ101" s="269"/>
      <c r="AR101" s="269"/>
      <c r="AS101" s="269"/>
      <c r="AT101" s="269"/>
      <c r="AU101" s="269"/>
      <c r="AV101" s="269"/>
      <c r="AW101" s="269"/>
      <c r="AX101" s="269"/>
      <c r="AY101" s="269"/>
      <c r="AZ101" s="269"/>
      <c r="BA101" s="269"/>
      <c r="BB101" s="269"/>
      <c r="BC101" s="269"/>
      <c r="BD101" s="269"/>
      <c r="BE101" s="269"/>
      <c r="BF101" s="269"/>
      <c r="BG101" s="270"/>
      <c r="BH101" s="107"/>
      <c r="BI101" s="108"/>
      <c r="BJ101" s="108"/>
      <c r="BK101" s="108"/>
      <c r="BL101" s="108"/>
      <c r="BM101" s="108"/>
      <c r="BN101" s="109"/>
      <c r="BO101" s="109"/>
      <c r="BP101" s="109"/>
      <c r="BQ101" s="109"/>
      <c r="BR101" s="109"/>
      <c r="BS101" s="109"/>
      <c r="BT101" s="110"/>
      <c r="BU101" s="110"/>
      <c r="BV101" s="106"/>
      <c r="BW101" s="163"/>
      <c r="BX101" s="137"/>
      <c r="BY101" s="137"/>
      <c r="BZ101" s="137"/>
      <c r="CA101" s="138"/>
      <c r="CB101" s="136"/>
      <c r="CC101" s="137"/>
      <c r="CD101" s="137"/>
      <c r="CE101" s="137"/>
      <c r="CF101" s="138"/>
      <c r="CG101" s="136"/>
      <c r="CH101" s="137"/>
      <c r="CI101" s="137"/>
      <c r="CJ101" s="137"/>
      <c r="CK101" s="143"/>
      <c r="CL101" s="174"/>
      <c r="CM101" s="175"/>
      <c r="CN101" s="175"/>
      <c r="CO101" s="175"/>
      <c r="CP101" s="175"/>
      <c r="CQ101" s="175"/>
      <c r="CR101" s="175"/>
      <c r="CS101" s="175"/>
      <c r="CT101" s="175"/>
      <c r="CU101" s="175"/>
      <c r="CV101" s="175"/>
      <c r="CW101" s="175"/>
      <c r="CX101" s="175"/>
      <c r="CY101" s="175"/>
      <c r="CZ101" s="175"/>
      <c r="DA101" s="176"/>
    </row>
    <row r="102" spans="5:105" ht="6.95" customHeight="1" x14ac:dyDescent="0.15">
      <c r="E102" s="509"/>
      <c r="F102" s="510"/>
      <c r="G102" s="364"/>
      <c r="H102" s="365"/>
      <c r="I102" s="365"/>
      <c r="J102" s="365"/>
      <c r="K102" s="365"/>
      <c r="L102" s="366"/>
      <c r="M102" s="58"/>
      <c r="N102" s="131"/>
      <c r="O102" s="131"/>
      <c r="P102" s="131"/>
      <c r="Q102" s="131"/>
      <c r="R102" s="131"/>
      <c r="S102" s="212"/>
      <c r="T102" s="212"/>
      <c r="U102" s="212"/>
      <c r="V102" s="35"/>
      <c r="W102" s="72"/>
      <c r="X102" s="187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9"/>
      <c r="AK102" s="268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269"/>
      <c r="AV102" s="269"/>
      <c r="AW102" s="269"/>
      <c r="AX102" s="269"/>
      <c r="AY102" s="269"/>
      <c r="AZ102" s="269"/>
      <c r="BA102" s="269"/>
      <c r="BB102" s="269"/>
      <c r="BC102" s="269"/>
      <c r="BD102" s="269"/>
      <c r="BE102" s="269"/>
      <c r="BF102" s="269"/>
      <c r="BG102" s="270"/>
      <c r="BH102" s="111"/>
      <c r="BI102" s="227" t="s">
        <v>96</v>
      </c>
      <c r="BJ102" s="227"/>
      <c r="BK102" s="227"/>
      <c r="BL102" s="227"/>
      <c r="BM102" s="227"/>
      <c r="BN102" s="213"/>
      <c r="BO102" s="213"/>
      <c r="BP102" s="213"/>
      <c r="BQ102" s="213"/>
      <c r="BR102" s="213"/>
      <c r="BS102" s="213"/>
      <c r="BT102" s="212" t="s">
        <v>29</v>
      </c>
      <c r="BU102" s="212"/>
      <c r="BV102" s="106"/>
      <c r="BW102" s="163"/>
      <c r="BX102" s="137"/>
      <c r="BY102" s="137"/>
      <c r="BZ102" s="137"/>
      <c r="CA102" s="138"/>
      <c r="CB102" s="136"/>
      <c r="CC102" s="137"/>
      <c r="CD102" s="137"/>
      <c r="CE102" s="137"/>
      <c r="CF102" s="138"/>
      <c r="CG102" s="136"/>
      <c r="CH102" s="137"/>
      <c r="CI102" s="137"/>
      <c r="CJ102" s="137"/>
      <c r="CK102" s="143"/>
      <c r="CL102" s="174"/>
      <c r="CM102" s="175"/>
      <c r="CN102" s="175"/>
      <c r="CO102" s="175"/>
      <c r="CP102" s="175"/>
      <c r="CQ102" s="175"/>
      <c r="CR102" s="175"/>
      <c r="CS102" s="175"/>
      <c r="CT102" s="175"/>
      <c r="CU102" s="175"/>
      <c r="CV102" s="175"/>
      <c r="CW102" s="175"/>
      <c r="CX102" s="175"/>
      <c r="CY102" s="175"/>
      <c r="CZ102" s="175"/>
      <c r="DA102" s="176"/>
    </row>
    <row r="103" spans="5:105" ht="6.95" customHeight="1" x14ac:dyDescent="0.15">
      <c r="E103" s="509"/>
      <c r="F103" s="510"/>
      <c r="G103" s="364"/>
      <c r="H103" s="365"/>
      <c r="I103" s="365"/>
      <c r="J103" s="365"/>
      <c r="K103" s="365"/>
      <c r="L103" s="366"/>
      <c r="M103" s="56"/>
      <c r="N103" s="43"/>
      <c r="O103" s="43"/>
      <c r="P103" s="43"/>
      <c r="Q103" s="43"/>
      <c r="R103" s="43"/>
      <c r="S103" s="38"/>
      <c r="T103" s="38"/>
      <c r="U103" s="38"/>
      <c r="V103" s="38"/>
      <c r="W103" s="80"/>
      <c r="X103" s="187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9"/>
      <c r="AK103" s="268"/>
      <c r="AL103" s="269"/>
      <c r="AM103" s="269"/>
      <c r="AN103" s="269"/>
      <c r="AO103" s="269"/>
      <c r="AP103" s="269"/>
      <c r="AQ103" s="269"/>
      <c r="AR103" s="269"/>
      <c r="AS103" s="269"/>
      <c r="AT103" s="269"/>
      <c r="AU103" s="269"/>
      <c r="AV103" s="269"/>
      <c r="AW103" s="269"/>
      <c r="AX103" s="269"/>
      <c r="AY103" s="269"/>
      <c r="AZ103" s="269"/>
      <c r="BA103" s="269"/>
      <c r="BB103" s="269"/>
      <c r="BC103" s="269"/>
      <c r="BD103" s="269"/>
      <c r="BE103" s="269"/>
      <c r="BF103" s="269"/>
      <c r="BG103" s="270"/>
      <c r="BH103" s="111"/>
      <c r="BI103" s="227"/>
      <c r="BJ103" s="227"/>
      <c r="BK103" s="227"/>
      <c r="BL103" s="227"/>
      <c r="BM103" s="227"/>
      <c r="BN103" s="214"/>
      <c r="BO103" s="214"/>
      <c r="BP103" s="214"/>
      <c r="BQ103" s="214"/>
      <c r="BR103" s="214"/>
      <c r="BS103" s="214"/>
      <c r="BT103" s="212"/>
      <c r="BU103" s="212"/>
      <c r="BV103" s="106"/>
      <c r="BW103" s="163"/>
      <c r="BX103" s="137"/>
      <c r="BY103" s="137"/>
      <c r="BZ103" s="137"/>
      <c r="CA103" s="138"/>
      <c r="CB103" s="136"/>
      <c r="CC103" s="137"/>
      <c r="CD103" s="137"/>
      <c r="CE103" s="137"/>
      <c r="CF103" s="138"/>
      <c r="CG103" s="136"/>
      <c r="CH103" s="137"/>
      <c r="CI103" s="137"/>
      <c r="CJ103" s="137"/>
      <c r="CK103" s="143"/>
      <c r="CL103" s="174"/>
      <c r="CM103" s="175"/>
      <c r="CN103" s="175"/>
      <c r="CO103" s="175"/>
      <c r="CP103" s="175"/>
      <c r="CQ103" s="175"/>
      <c r="CR103" s="175"/>
      <c r="CS103" s="175"/>
      <c r="CT103" s="175"/>
      <c r="CU103" s="175"/>
      <c r="CV103" s="175"/>
      <c r="CW103" s="175"/>
      <c r="CX103" s="175"/>
      <c r="CY103" s="175"/>
      <c r="CZ103" s="175"/>
      <c r="DA103" s="176"/>
    </row>
    <row r="104" spans="5:105" ht="6.95" customHeight="1" x14ac:dyDescent="0.15">
      <c r="E104" s="509"/>
      <c r="F104" s="510"/>
      <c r="G104" s="364"/>
      <c r="H104" s="365"/>
      <c r="I104" s="365"/>
      <c r="J104" s="365"/>
      <c r="K104" s="365"/>
      <c r="L104" s="366"/>
      <c r="M104" s="56"/>
      <c r="N104" s="43"/>
      <c r="O104" s="43"/>
      <c r="P104" s="43"/>
      <c r="Q104" s="43"/>
      <c r="R104" s="43"/>
      <c r="S104" s="38"/>
      <c r="T104" s="38"/>
      <c r="U104" s="38"/>
      <c r="V104" s="38"/>
      <c r="W104" s="80"/>
      <c r="X104" s="373"/>
      <c r="Y104" s="374"/>
      <c r="Z104" s="374"/>
      <c r="AA104" s="374"/>
      <c r="AB104" s="374"/>
      <c r="AC104" s="374"/>
      <c r="AD104" s="374"/>
      <c r="AE104" s="374"/>
      <c r="AF104" s="374"/>
      <c r="AG104" s="374"/>
      <c r="AH104" s="374"/>
      <c r="AI104" s="374"/>
      <c r="AJ104" s="375"/>
      <c r="AK104" s="271"/>
      <c r="AL104" s="272"/>
      <c r="AM104" s="272"/>
      <c r="AN104" s="272"/>
      <c r="AO104" s="272"/>
      <c r="AP104" s="272"/>
      <c r="AQ104" s="272"/>
      <c r="AR104" s="272"/>
      <c r="AS104" s="272"/>
      <c r="AT104" s="272"/>
      <c r="AU104" s="272"/>
      <c r="AV104" s="272"/>
      <c r="AW104" s="272"/>
      <c r="AX104" s="272"/>
      <c r="AY104" s="272"/>
      <c r="AZ104" s="272"/>
      <c r="BA104" s="272"/>
      <c r="BB104" s="272"/>
      <c r="BC104" s="272"/>
      <c r="BD104" s="272"/>
      <c r="BE104" s="272"/>
      <c r="BF104" s="272"/>
      <c r="BG104" s="273"/>
      <c r="BH104" s="119"/>
      <c r="BI104" s="120"/>
      <c r="BJ104" s="120"/>
      <c r="BK104" s="120"/>
      <c r="BL104" s="120"/>
      <c r="BM104" s="120"/>
      <c r="BN104" s="121"/>
      <c r="BO104" s="121"/>
      <c r="BP104" s="121"/>
      <c r="BQ104" s="121"/>
      <c r="BR104" s="121"/>
      <c r="BS104" s="121"/>
      <c r="BT104" s="97"/>
      <c r="BU104" s="97"/>
      <c r="BV104" s="116"/>
      <c r="BW104" s="360"/>
      <c r="BX104" s="204"/>
      <c r="BY104" s="204"/>
      <c r="BZ104" s="204"/>
      <c r="CA104" s="205"/>
      <c r="CB104" s="237"/>
      <c r="CC104" s="204"/>
      <c r="CD104" s="204"/>
      <c r="CE104" s="204"/>
      <c r="CF104" s="205"/>
      <c r="CG104" s="237"/>
      <c r="CH104" s="204"/>
      <c r="CI104" s="204"/>
      <c r="CJ104" s="204"/>
      <c r="CK104" s="238"/>
      <c r="CL104" s="174"/>
      <c r="CM104" s="175"/>
      <c r="CN104" s="175"/>
      <c r="CO104" s="175"/>
      <c r="CP104" s="175"/>
      <c r="CQ104" s="175"/>
      <c r="CR104" s="175"/>
      <c r="CS104" s="175"/>
      <c r="CT104" s="175"/>
      <c r="CU104" s="175"/>
      <c r="CV104" s="175"/>
      <c r="CW104" s="175"/>
      <c r="CX104" s="175"/>
      <c r="CY104" s="175"/>
      <c r="CZ104" s="175"/>
      <c r="DA104" s="176"/>
    </row>
    <row r="105" spans="5:105" ht="6.95" customHeight="1" x14ac:dyDescent="0.15">
      <c r="E105" s="509"/>
      <c r="F105" s="510"/>
      <c r="G105" s="364"/>
      <c r="H105" s="365"/>
      <c r="I105" s="365"/>
      <c r="J105" s="365"/>
      <c r="K105" s="365"/>
      <c r="L105" s="366"/>
      <c r="M105" s="154" t="s">
        <v>94</v>
      </c>
      <c r="N105" s="155"/>
      <c r="O105" s="155"/>
      <c r="P105" s="155"/>
      <c r="Q105" s="155"/>
      <c r="R105" s="155"/>
      <c r="S105" s="155"/>
      <c r="T105" s="155"/>
      <c r="U105" s="155"/>
      <c r="V105" s="155"/>
      <c r="W105" s="198"/>
      <c r="X105" s="184" t="str">
        <f>IF(N123&lt;2,"未使用",(IF(AH5="","?",VLOOKUP(AH5,DH20:DS25,9,FALSE))))</f>
        <v>未使用</v>
      </c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6"/>
      <c r="AK105" s="184" t="s">
        <v>152</v>
      </c>
      <c r="AL105" s="185"/>
      <c r="AM105" s="185"/>
      <c r="AN105" s="185"/>
      <c r="AO105" s="185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5"/>
      <c r="BD105" s="185"/>
      <c r="BE105" s="185"/>
      <c r="BF105" s="185"/>
      <c r="BG105" s="186"/>
      <c r="BH105" s="53"/>
      <c r="BI105" s="117"/>
      <c r="BJ105" s="117"/>
      <c r="BK105" s="117"/>
      <c r="BL105" s="117"/>
      <c r="BM105" s="117"/>
      <c r="BN105" s="104"/>
      <c r="BO105" s="104"/>
      <c r="BP105" s="104"/>
      <c r="BQ105" s="104"/>
      <c r="BR105" s="104"/>
      <c r="BS105" s="103"/>
      <c r="BT105" s="118"/>
      <c r="BU105" s="118"/>
      <c r="BV105" s="105"/>
      <c r="BW105" s="162" t="str">
        <f>IF(BN106="","",IF(AND(N107&lt;=BN106,BN106&lt;=N100),"○",""))</f>
        <v/>
      </c>
      <c r="BX105" s="134"/>
      <c r="BY105" s="134"/>
      <c r="BZ105" s="134"/>
      <c r="CA105" s="135"/>
      <c r="CB105" s="133" t="s">
        <v>49</v>
      </c>
      <c r="CC105" s="134"/>
      <c r="CD105" s="134"/>
      <c r="CE105" s="134"/>
      <c r="CF105" s="135"/>
      <c r="CG105" s="133" t="str">
        <f>IF(BN106="","",IF(OR(BN106&gt;N100,BN106&lt;N107),"○",""))</f>
        <v/>
      </c>
      <c r="CH105" s="134"/>
      <c r="CI105" s="134"/>
      <c r="CJ105" s="134"/>
      <c r="CK105" s="142"/>
      <c r="CL105" s="174"/>
      <c r="CM105" s="175"/>
      <c r="CN105" s="175"/>
      <c r="CO105" s="175"/>
      <c r="CP105" s="175"/>
      <c r="CQ105" s="175"/>
      <c r="CR105" s="175"/>
      <c r="CS105" s="175"/>
      <c r="CT105" s="175"/>
      <c r="CU105" s="175"/>
      <c r="CV105" s="175"/>
      <c r="CW105" s="175"/>
      <c r="CX105" s="175"/>
      <c r="CY105" s="175"/>
      <c r="CZ105" s="175"/>
      <c r="DA105" s="176"/>
    </row>
    <row r="106" spans="5:105" ht="6.95" customHeight="1" x14ac:dyDescent="0.15">
      <c r="E106" s="509"/>
      <c r="F106" s="510"/>
      <c r="G106" s="364"/>
      <c r="H106" s="365"/>
      <c r="I106" s="365"/>
      <c r="J106" s="365"/>
      <c r="K106" s="365"/>
      <c r="L106" s="366"/>
      <c r="M106" s="154"/>
      <c r="N106" s="155"/>
      <c r="O106" s="155"/>
      <c r="P106" s="155"/>
      <c r="Q106" s="155"/>
      <c r="R106" s="155"/>
      <c r="S106" s="155"/>
      <c r="T106" s="155"/>
      <c r="U106" s="155"/>
      <c r="V106" s="155"/>
      <c r="W106" s="198"/>
      <c r="X106" s="187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9"/>
      <c r="AK106" s="187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9"/>
      <c r="BH106" s="456" t="s">
        <v>97</v>
      </c>
      <c r="BI106" s="227"/>
      <c r="BJ106" s="227"/>
      <c r="BK106" s="227"/>
      <c r="BL106" s="227"/>
      <c r="BM106" s="227"/>
      <c r="BN106" s="213"/>
      <c r="BO106" s="213"/>
      <c r="BP106" s="213"/>
      <c r="BQ106" s="213"/>
      <c r="BR106" s="213"/>
      <c r="BS106" s="213"/>
      <c r="BT106" s="212" t="s">
        <v>29</v>
      </c>
      <c r="BU106" s="212"/>
      <c r="BV106" s="106"/>
      <c r="BW106" s="163"/>
      <c r="BX106" s="137"/>
      <c r="BY106" s="137"/>
      <c r="BZ106" s="137"/>
      <c r="CA106" s="138"/>
      <c r="CB106" s="136"/>
      <c r="CC106" s="137"/>
      <c r="CD106" s="137"/>
      <c r="CE106" s="137"/>
      <c r="CF106" s="138"/>
      <c r="CG106" s="136"/>
      <c r="CH106" s="137"/>
      <c r="CI106" s="137"/>
      <c r="CJ106" s="137"/>
      <c r="CK106" s="143"/>
      <c r="CL106" s="174"/>
      <c r="CM106" s="175"/>
      <c r="CN106" s="175"/>
      <c r="CO106" s="175"/>
      <c r="CP106" s="175"/>
      <c r="CQ106" s="175"/>
      <c r="CR106" s="175"/>
      <c r="CS106" s="175"/>
      <c r="CT106" s="175"/>
      <c r="CU106" s="175"/>
      <c r="CV106" s="175"/>
      <c r="CW106" s="175"/>
      <c r="CX106" s="175"/>
      <c r="CY106" s="175"/>
      <c r="CZ106" s="175"/>
      <c r="DA106" s="176"/>
    </row>
    <row r="107" spans="5:105" ht="6.95" customHeight="1" x14ac:dyDescent="0.15">
      <c r="E107" s="509"/>
      <c r="F107" s="510"/>
      <c r="G107" s="364"/>
      <c r="H107" s="365"/>
      <c r="I107" s="365"/>
      <c r="J107" s="365"/>
      <c r="K107" s="365"/>
      <c r="L107" s="366"/>
      <c r="M107" s="56"/>
      <c r="N107" s="130"/>
      <c r="O107" s="130"/>
      <c r="P107" s="130"/>
      <c r="Q107" s="130"/>
      <c r="R107" s="130"/>
      <c r="S107" s="212" t="s">
        <v>29</v>
      </c>
      <c r="T107" s="212"/>
      <c r="U107" s="212"/>
      <c r="V107" s="38"/>
      <c r="W107" s="80"/>
      <c r="X107" s="187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9"/>
      <c r="AK107" s="187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  <c r="BB107" s="188"/>
      <c r="BC107" s="188"/>
      <c r="BD107" s="188"/>
      <c r="BE107" s="188"/>
      <c r="BF107" s="188"/>
      <c r="BG107" s="189"/>
      <c r="BH107" s="456"/>
      <c r="BI107" s="227"/>
      <c r="BJ107" s="227"/>
      <c r="BK107" s="227"/>
      <c r="BL107" s="227"/>
      <c r="BM107" s="227"/>
      <c r="BN107" s="214"/>
      <c r="BO107" s="214"/>
      <c r="BP107" s="214"/>
      <c r="BQ107" s="214"/>
      <c r="BR107" s="214"/>
      <c r="BS107" s="214"/>
      <c r="BT107" s="212"/>
      <c r="BU107" s="212"/>
      <c r="BV107" s="106"/>
      <c r="BW107" s="163"/>
      <c r="BX107" s="137"/>
      <c r="BY107" s="137"/>
      <c r="BZ107" s="137"/>
      <c r="CA107" s="138"/>
      <c r="CB107" s="136"/>
      <c r="CC107" s="137"/>
      <c r="CD107" s="137"/>
      <c r="CE107" s="137"/>
      <c r="CF107" s="138"/>
      <c r="CG107" s="136"/>
      <c r="CH107" s="137"/>
      <c r="CI107" s="137"/>
      <c r="CJ107" s="137"/>
      <c r="CK107" s="143"/>
      <c r="CL107" s="174"/>
      <c r="CM107" s="175"/>
      <c r="CN107" s="175"/>
      <c r="CO107" s="175"/>
      <c r="CP107" s="175"/>
      <c r="CQ107" s="175"/>
      <c r="CR107" s="175"/>
      <c r="CS107" s="175"/>
      <c r="CT107" s="175"/>
      <c r="CU107" s="175"/>
      <c r="CV107" s="175"/>
      <c r="CW107" s="175"/>
      <c r="CX107" s="175"/>
      <c r="CY107" s="175"/>
      <c r="CZ107" s="175"/>
      <c r="DA107" s="176"/>
    </row>
    <row r="108" spans="5:105" ht="6.95" customHeight="1" x14ac:dyDescent="0.15">
      <c r="E108" s="509"/>
      <c r="F108" s="510"/>
      <c r="G108" s="364"/>
      <c r="H108" s="365"/>
      <c r="I108" s="365"/>
      <c r="J108" s="365"/>
      <c r="K108" s="365"/>
      <c r="L108" s="366"/>
      <c r="M108" s="56"/>
      <c r="N108" s="130"/>
      <c r="O108" s="130"/>
      <c r="P108" s="130"/>
      <c r="Q108" s="130"/>
      <c r="R108" s="130"/>
      <c r="S108" s="212"/>
      <c r="T108" s="212"/>
      <c r="U108" s="212"/>
      <c r="V108" s="38"/>
      <c r="W108" s="80"/>
      <c r="X108" s="187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9"/>
      <c r="AK108" s="187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  <c r="AY108" s="188"/>
      <c r="AZ108" s="188"/>
      <c r="BA108" s="188"/>
      <c r="BB108" s="188"/>
      <c r="BC108" s="188"/>
      <c r="BD108" s="188"/>
      <c r="BE108" s="188"/>
      <c r="BF108" s="188"/>
      <c r="BG108" s="189"/>
      <c r="BH108" s="107"/>
      <c r="BI108" s="108"/>
      <c r="BJ108" s="108"/>
      <c r="BK108" s="108"/>
      <c r="BL108" s="108"/>
      <c r="BM108" s="108"/>
      <c r="BN108" s="109"/>
      <c r="BO108" s="109"/>
      <c r="BP108" s="109"/>
      <c r="BQ108" s="109"/>
      <c r="BR108" s="109"/>
      <c r="BS108" s="109"/>
      <c r="BT108" s="110"/>
      <c r="BU108" s="110"/>
      <c r="BV108" s="106"/>
      <c r="BW108" s="163"/>
      <c r="BX108" s="137"/>
      <c r="BY108" s="137"/>
      <c r="BZ108" s="137"/>
      <c r="CA108" s="138"/>
      <c r="CB108" s="136"/>
      <c r="CC108" s="137"/>
      <c r="CD108" s="137"/>
      <c r="CE108" s="137"/>
      <c r="CF108" s="138"/>
      <c r="CG108" s="136"/>
      <c r="CH108" s="137"/>
      <c r="CI108" s="137"/>
      <c r="CJ108" s="137"/>
      <c r="CK108" s="143"/>
      <c r="CL108" s="174"/>
      <c r="CM108" s="175"/>
      <c r="CN108" s="175"/>
      <c r="CO108" s="175"/>
      <c r="CP108" s="175"/>
      <c r="CQ108" s="175"/>
      <c r="CR108" s="175"/>
      <c r="CS108" s="175"/>
      <c r="CT108" s="175"/>
      <c r="CU108" s="175"/>
      <c r="CV108" s="175"/>
      <c r="CW108" s="175"/>
      <c r="CX108" s="175"/>
      <c r="CY108" s="175"/>
      <c r="CZ108" s="175"/>
      <c r="DA108" s="176"/>
    </row>
    <row r="109" spans="5:105" ht="6.95" customHeight="1" x14ac:dyDescent="0.15">
      <c r="E109" s="509"/>
      <c r="F109" s="510"/>
      <c r="G109" s="364"/>
      <c r="H109" s="365"/>
      <c r="I109" s="365"/>
      <c r="J109" s="365"/>
      <c r="K109" s="365"/>
      <c r="L109" s="366"/>
      <c r="M109" s="56"/>
      <c r="N109" s="131"/>
      <c r="O109" s="131"/>
      <c r="P109" s="131"/>
      <c r="Q109" s="131"/>
      <c r="R109" s="131"/>
      <c r="S109" s="212"/>
      <c r="T109" s="212"/>
      <c r="U109" s="212"/>
      <c r="V109" s="43"/>
      <c r="W109" s="57"/>
      <c r="X109" s="187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9"/>
      <c r="AK109" s="187"/>
      <c r="AL109" s="188"/>
      <c r="AM109" s="188"/>
      <c r="AN109" s="188"/>
      <c r="AO109" s="188"/>
      <c r="AP109" s="188"/>
      <c r="AQ109" s="188"/>
      <c r="AR109" s="188"/>
      <c r="AS109" s="188"/>
      <c r="AT109" s="188"/>
      <c r="AU109" s="188"/>
      <c r="AV109" s="188"/>
      <c r="AW109" s="188"/>
      <c r="AX109" s="188"/>
      <c r="AY109" s="188"/>
      <c r="AZ109" s="188"/>
      <c r="BA109" s="188"/>
      <c r="BB109" s="188"/>
      <c r="BC109" s="188"/>
      <c r="BD109" s="188"/>
      <c r="BE109" s="188"/>
      <c r="BF109" s="188"/>
      <c r="BG109" s="189"/>
      <c r="BH109" s="111"/>
      <c r="BI109" s="227" t="s">
        <v>96</v>
      </c>
      <c r="BJ109" s="227"/>
      <c r="BK109" s="227"/>
      <c r="BL109" s="227"/>
      <c r="BM109" s="227"/>
      <c r="BN109" s="213"/>
      <c r="BO109" s="213"/>
      <c r="BP109" s="213"/>
      <c r="BQ109" s="213"/>
      <c r="BR109" s="213"/>
      <c r="BS109" s="213"/>
      <c r="BT109" s="212" t="s">
        <v>29</v>
      </c>
      <c r="BU109" s="212"/>
      <c r="BV109" s="106"/>
      <c r="BW109" s="163"/>
      <c r="BX109" s="137"/>
      <c r="BY109" s="137"/>
      <c r="BZ109" s="137"/>
      <c r="CA109" s="138"/>
      <c r="CB109" s="136"/>
      <c r="CC109" s="137"/>
      <c r="CD109" s="137"/>
      <c r="CE109" s="137"/>
      <c r="CF109" s="138"/>
      <c r="CG109" s="136"/>
      <c r="CH109" s="137"/>
      <c r="CI109" s="137"/>
      <c r="CJ109" s="137"/>
      <c r="CK109" s="143"/>
      <c r="CL109" s="174"/>
      <c r="CM109" s="175"/>
      <c r="CN109" s="175"/>
      <c r="CO109" s="175"/>
      <c r="CP109" s="175"/>
      <c r="CQ109" s="175"/>
      <c r="CR109" s="175"/>
      <c r="CS109" s="175"/>
      <c r="CT109" s="175"/>
      <c r="CU109" s="175"/>
      <c r="CV109" s="175"/>
      <c r="CW109" s="175"/>
      <c r="CX109" s="175"/>
      <c r="CY109" s="175"/>
      <c r="CZ109" s="175"/>
      <c r="DA109" s="176"/>
    </row>
    <row r="110" spans="5:105" ht="6.95" customHeight="1" x14ac:dyDescent="0.15">
      <c r="E110" s="509"/>
      <c r="F110" s="510"/>
      <c r="G110" s="364"/>
      <c r="H110" s="365"/>
      <c r="I110" s="365"/>
      <c r="J110" s="365"/>
      <c r="K110" s="365"/>
      <c r="L110" s="366"/>
      <c r="M110" s="56"/>
      <c r="N110" s="43"/>
      <c r="O110" s="43"/>
      <c r="P110" s="43"/>
      <c r="Q110" s="43"/>
      <c r="R110" s="43"/>
      <c r="S110" s="38"/>
      <c r="T110" s="38"/>
      <c r="U110" s="38"/>
      <c r="V110" s="38"/>
      <c r="W110" s="80"/>
      <c r="X110" s="187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9"/>
      <c r="AK110" s="187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8"/>
      <c r="AZ110" s="188"/>
      <c r="BA110" s="188"/>
      <c r="BB110" s="188"/>
      <c r="BC110" s="188"/>
      <c r="BD110" s="188"/>
      <c r="BE110" s="188"/>
      <c r="BF110" s="188"/>
      <c r="BG110" s="189"/>
      <c r="BH110" s="111"/>
      <c r="BI110" s="227"/>
      <c r="BJ110" s="227"/>
      <c r="BK110" s="227"/>
      <c r="BL110" s="227"/>
      <c r="BM110" s="227"/>
      <c r="BN110" s="214"/>
      <c r="BO110" s="214"/>
      <c r="BP110" s="214"/>
      <c r="BQ110" s="214"/>
      <c r="BR110" s="214"/>
      <c r="BS110" s="214"/>
      <c r="BT110" s="212"/>
      <c r="BU110" s="212"/>
      <c r="BV110" s="106"/>
      <c r="BW110" s="163"/>
      <c r="BX110" s="137"/>
      <c r="BY110" s="137"/>
      <c r="BZ110" s="137"/>
      <c r="CA110" s="138"/>
      <c r="CB110" s="136"/>
      <c r="CC110" s="137"/>
      <c r="CD110" s="137"/>
      <c r="CE110" s="137"/>
      <c r="CF110" s="138"/>
      <c r="CG110" s="136"/>
      <c r="CH110" s="137"/>
      <c r="CI110" s="137"/>
      <c r="CJ110" s="137"/>
      <c r="CK110" s="143"/>
      <c r="CL110" s="174"/>
      <c r="CM110" s="175"/>
      <c r="CN110" s="175"/>
      <c r="CO110" s="175"/>
      <c r="CP110" s="175"/>
      <c r="CQ110" s="175"/>
      <c r="CR110" s="175"/>
      <c r="CS110" s="175"/>
      <c r="CT110" s="175"/>
      <c r="CU110" s="175"/>
      <c r="CV110" s="175"/>
      <c r="CW110" s="175"/>
      <c r="CX110" s="175"/>
      <c r="CY110" s="175"/>
      <c r="CZ110" s="175"/>
      <c r="DA110" s="176"/>
    </row>
    <row r="111" spans="5:105" ht="6.95" customHeight="1" x14ac:dyDescent="0.15">
      <c r="E111" s="509"/>
      <c r="F111" s="510"/>
      <c r="G111" s="364"/>
      <c r="H111" s="365"/>
      <c r="I111" s="365"/>
      <c r="J111" s="365"/>
      <c r="K111" s="365"/>
      <c r="L111" s="366"/>
      <c r="M111" s="154" t="s">
        <v>101</v>
      </c>
      <c r="N111" s="155"/>
      <c r="O111" s="155"/>
      <c r="P111" s="155"/>
      <c r="Q111" s="155"/>
      <c r="R111" s="155"/>
      <c r="S111" s="155"/>
      <c r="T111" s="155"/>
      <c r="U111" s="155"/>
      <c r="V111" s="155"/>
      <c r="W111" s="198"/>
      <c r="X111" s="373"/>
      <c r="Y111" s="374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5"/>
      <c r="AK111" s="373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  <c r="AX111" s="374"/>
      <c r="AY111" s="374"/>
      <c r="AZ111" s="374"/>
      <c r="BA111" s="374"/>
      <c r="BB111" s="374"/>
      <c r="BC111" s="374"/>
      <c r="BD111" s="374"/>
      <c r="BE111" s="374"/>
      <c r="BF111" s="374"/>
      <c r="BG111" s="375"/>
      <c r="BH111" s="119"/>
      <c r="BI111" s="120"/>
      <c r="BJ111" s="120"/>
      <c r="BK111" s="120"/>
      <c r="BL111" s="120"/>
      <c r="BM111" s="120"/>
      <c r="BN111" s="121"/>
      <c r="BO111" s="121"/>
      <c r="BP111" s="121"/>
      <c r="BQ111" s="121"/>
      <c r="BR111" s="121"/>
      <c r="BS111" s="121"/>
      <c r="BT111" s="97"/>
      <c r="BU111" s="97"/>
      <c r="BV111" s="116"/>
      <c r="BW111" s="360"/>
      <c r="BX111" s="204"/>
      <c r="BY111" s="204"/>
      <c r="BZ111" s="204"/>
      <c r="CA111" s="205"/>
      <c r="CB111" s="237"/>
      <c r="CC111" s="204"/>
      <c r="CD111" s="204"/>
      <c r="CE111" s="204"/>
      <c r="CF111" s="205"/>
      <c r="CG111" s="237"/>
      <c r="CH111" s="204"/>
      <c r="CI111" s="204"/>
      <c r="CJ111" s="204"/>
      <c r="CK111" s="238"/>
      <c r="CL111" s="174"/>
      <c r="CM111" s="175"/>
      <c r="CN111" s="175"/>
      <c r="CO111" s="175"/>
      <c r="CP111" s="175"/>
      <c r="CQ111" s="175"/>
      <c r="CR111" s="175"/>
      <c r="CS111" s="175"/>
      <c r="CT111" s="175"/>
      <c r="CU111" s="175"/>
      <c r="CV111" s="175"/>
      <c r="CW111" s="175"/>
      <c r="CX111" s="175"/>
      <c r="CY111" s="175"/>
      <c r="CZ111" s="175"/>
      <c r="DA111" s="176"/>
    </row>
    <row r="112" spans="5:105" ht="6.95" customHeight="1" x14ac:dyDescent="0.15">
      <c r="E112" s="509"/>
      <c r="F112" s="510"/>
      <c r="G112" s="364"/>
      <c r="H112" s="365"/>
      <c r="I112" s="365"/>
      <c r="J112" s="365"/>
      <c r="K112" s="365"/>
      <c r="L112" s="366"/>
      <c r="M112" s="154"/>
      <c r="N112" s="155"/>
      <c r="O112" s="155"/>
      <c r="P112" s="155"/>
      <c r="Q112" s="155"/>
      <c r="R112" s="155"/>
      <c r="S112" s="155"/>
      <c r="T112" s="155"/>
      <c r="U112" s="155"/>
      <c r="V112" s="155"/>
      <c r="W112" s="198"/>
      <c r="X112" s="370" t="str">
        <f>IF(N123&lt;3,"未使用",(IF(AH5="","?",VLOOKUP(AH5,DH20:DS25,9,FALSE))))</f>
        <v>未使用</v>
      </c>
      <c r="Y112" s="371"/>
      <c r="Z112" s="371"/>
      <c r="AA112" s="371"/>
      <c r="AB112" s="371"/>
      <c r="AC112" s="371"/>
      <c r="AD112" s="371"/>
      <c r="AE112" s="371"/>
      <c r="AF112" s="371"/>
      <c r="AG112" s="371"/>
      <c r="AH112" s="371"/>
      <c r="AI112" s="371"/>
      <c r="AJ112" s="372"/>
      <c r="AK112" s="370" t="s">
        <v>152</v>
      </c>
      <c r="AL112" s="371"/>
      <c r="AM112" s="371"/>
      <c r="AN112" s="371"/>
      <c r="AO112" s="371"/>
      <c r="AP112" s="371"/>
      <c r="AQ112" s="371"/>
      <c r="AR112" s="371"/>
      <c r="AS112" s="371"/>
      <c r="AT112" s="371"/>
      <c r="AU112" s="371"/>
      <c r="AV112" s="371"/>
      <c r="AW112" s="371"/>
      <c r="AX112" s="371"/>
      <c r="AY112" s="371"/>
      <c r="AZ112" s="371"/>
      <c r="BA112" s="371"/>
      <c r="BB112" s="371"/>
      <c r="BC112" s="371"/>
      <c r="BD112" s="371"/>
      <c r="BE112" s="371"/>
      <c r="BF112" s="371"/>
      <c r="BG112" s="372"/>
      <c r="BH112" s="53"/>
      <c r="BI112" s="117"/>
      <c r="BJ112" s="117"/>
      <c r="BK112" s="117"/>
      <c r="BL112" s="117"/>
      <c r="BM112" s="117"/>
      <c r="BN112" s="104"/>
      <c r="BO112" s="104"/>
      <c r="BP112" s="104"/>
      <c r="BQ112" s="104"/>
      <c r="BR112" s="104"/>
      <c r="BS112" s="103"/>
      <c r="BT112" s="118"/>
      <c r="BU112" s="118"/>
      <c r="BV112" s="105"/>
      <c r="BW112" s="162" t="str">
        <f>IF(BN113="","",IF(AND(N107&lt;=BN113,BN113&lt;=N100),"○",""))</f>
        <v/>
      </c>
      <c r="BX112" s="134"/>
      <c r="BY112" s="134"/>
      <c r="BZ112" s="134"/>
      <c r="CA112" s="135"/>
      <c r="CB112" s="133" t="s">
        <v>49</v>
      </c>
      <c r="CC112" s="134"/>
      <c r="CD112" s="134"/>
      <c r="CE112" s="134"/>
      <c r="CF112" s="135"/>
      <c r="CG112" s="133" t="str">
        <f>IF(BN113="","",IF(OR(BN113&gt;N100,BN113&lt;N107),"○",""))</f>
        <v/>
      </c>
      <c r="CH112" s="134"/>
      <c r="CI112" s="134"/>
      <c r="CJ112" s="134"/>
      <c r="CK112" s="142"/>
      <c r="CL112" s="174"/>
      <c r="CM112" s="175"/>
      <c r="CN112" s="175"/>
      <c r="CO112" s="175"/>
      <c r="CP112" s="175"/>
      <c r="CQ112" s="175"/>
      <c r="CR112" s="175"/>
      <c r="CS112" s="175"/>
      <c r="CT112" s="175"/>
      <c r="CU112" s="175"/>
      <c r="CV112" s="175"/>
      <c r="CW112" s="175"/>
      <c r="CX112" s="175"/>
      <c r="CY112" s="175"/>
      <c r="CZ112" s="175"/>
      <c r="DA112" s="176"/>
    </row>
    <row r="113" spans="5:105" ht="6.95" customHeight="1" x14ac:dyDescent="0.15">
      <c r="E113" s="509"/>
      <c r="F113" s="510"/>
      <c r="G113" s="364"/>
      <c r="H113" s="365"/>
      <c r="I113" s="365"/>
      <c r="J113" s="365"/>
      <c r="K113" s="365"/>
      <c r="L113" s="366"/>
      <c r="M113" s="154"/>
      <c r="N113" s="155"/>
      <c r="O113" s="155"/>
      <c r="P113" s="155"/>
      <c r="Q113" s="155"/>
      <c r="R113" s="155"/>
      <c r="S113" s="155"/>
      <c r="T113" s="155"/>
      <c r="U113" s="155"/>
      <c r="V113" s="155"/>
      <c r="W113" s="198"/>
      <c r="X113" s="268"/>
      <c r="Y113" s="269"/>
      <c r="Z113" s="269"/>
      <c r="AA113" s="269"/>
      <c r="AB113" s="269"/>
      <c r="AC113" s="269"/>
      <c r="AD113" s="269"/>
      <c r="AE113" s="269"/>
      <c r="AF113" s="269"/>
      <c r="AG113" s="269"/>
      <c r="AH113" s="269"/>
      <c r="AI113" s="269"/>
      <c r="AJ113" s="270"/>
      <c r="AK113" s="268"/>
      <c r="AL113" s="269"/>
      <c r="AM113" s="269"/>
      <c r="AN113" s="269"/>
      <c r="AO113" s="269"/>
      <c r="AP113" s="269"/>
      <c r="AQ113" s="269"/>
      <c r="AR113" s="269"/>
      <c r="AS113" s="269"/>
      <c r="AT113" s="269"/>
      <c r="AU113" s="269"/>
      <c r="AV113" s="269"/>
      <c r="AW113" s="269"/>
      <c r="AX113" s="269"/>
      <c r="AY113" s="269"/>
      <c r="AZ113" s="269"/>
      <c r="BA113" s="269"/>
      <c r="BB113" s="269"/>
      <c r="BC113" s="269"/>
      <c r="BD113" s="269"/>
      <c r="BE113" s="269"/>
      <c r="BF113" s="269"/>
      <c r="BG113" s="270"/>
      <c r="BH113" s="456" t="s">
        <v>97</v>
      </c>
      <c r="BI113" s="227"/>
      <c r="BJ113" s="227"/>
      <c r="BK113" s="227"/>
      <c r="BL113" s="227"/>
      <c r="BM113" s="227"/>
      <c r="BN113" s="213"/>
      <c r="BO113" s="213"/>
      <c r="BP113" s="213"/>
      <c r="BQ113" s="213"/>
      <c r="BR113" s="213"/>
      <c r="BS113" s="213"/>
      <c r="BT113" s="212" t="s">
        <v>29</v>
      </c>
      <c r="BU113" s="212"/>
      <c r="BV113" s="106"/>
      <c r="BW113" s="163"/>
      <c r="BX113" s="137"/>
      <c r="BY113" s="137"/>
      <c r="BZ113" s="137"/>
      <c r="CA113" s="138"/>
      <c r="CB113" s="136"/>
      <c r="CC113" s="137"/>
      <c r="CD113" s="137"/>
      <c r="CE113" s="137"/>
      <c r="CF113" s="138"/>
      <c r="CG113" s="136"/>
      <c r="CH113" s="137"/>
      <c r="CI113" s="137"/>
      <c r="CJ113" s="137"/>
      <c r="CK113" s="143"/>
      <c r="CL113" s="174"/>
      <c r="CM113" s="175"/>
      <c r="CN113" s="175"/>
      <c r="CO113" s="175"/>
      <c r="CP113" s="175"/>
      <c r="CQ113" s="175"/>
      <c r="CR113" s="175"/>
      <c r="CS113" s="175"/>
      <c r="CT113" s="175"/>
      <c r="CU113" s="175"/>
      <c r="CV113" s="175"/>
      <c r="CW113" s="175"/>
      <c r="CX113" s="175"/>
      <c r="CY113" s="175"/>
      <c r="CZ113" s="175"/>
      <c r="DA113" s="176"/>
    </row>
    <row r="114" spans="5:105" ht="6.95" customHeight="1" x14ac:dyDescent="0.15">
      <c r="E114" s="509"/>
      <c r="F114" s="510"/>
      <c r="G114" s="364"/>
      <c r="H114" s="365"/>
      <c r="I114" s="365"/>
      <c r="J114" s="365"/>
      <c r="K114" s="365"/>
      <c r="L114" s="366"/>
      <c r="M114" s="56"/>
      <c r="N114" s="130"/>
      <c r="O114" s="130"/>
      <c r="P114" s="130"/>
      <c r="Q114" s="130"/>
      <c r="R114" s="130"/>
      <c r="S114" s="130"/>
      <c r="T114" s="130"/>
      <c r="U114" s="130"/>
      <c r="V114" s="130"/>
      <c r="W114" s="57"/>
      <c r="X114" s="268"/>
      <c r="Y114" s="269"/>
      <c r="Z114" s="269"/>
      <c r="AA114" s="269"/>
      <c r="AB114" s="269"/>
      <c r="AC114" s="269"/>
      <c r="AD114" s="269"/>
      <c r="AE114" s="269"/>
      <c r="AF114" s="269"/>
      <c r="AG114" s="269"/>
      <c r="AH114" s="269"/>
      <c r="AI114" s="269"/>
      <c r="AJ114" s="270"/>
      <c r="AK114" s="268"/>
      <c r="AL114" s="269"/>
      <c r="AM114" s="269"/>
      <c r="AN114" s="269"/>
      <c r="AO114" s="269"/>
      <c r="AP114" s="269"/>
      <c r="AQ114" s="269"/>
      <c r="AR114" s="269"/>
      <c r="AS114" s="269"/>
      <c r="AT114" s="269"/>
      <c r="AU114" s="269"/>
      <c r="AV114" s="269"/>
      <c r="AW114" s="269"/>
      <c r="AX114" s="269"/>
      <c r="AY114" s="269"/>
      <c r="AZ114" s="269"/>
      <c r="BA114" s="269"/>
      <c r="BB114" s="269"/>
      <c r="BC114" s="269"/>
      <c r="BD114" s="269"/>
      <c r="BE114" s="269"/>
      <c r="BF114" s="269"/>
      <c r="BG114" s="270"/>
      <c r="BH114" s="456"/>
      <c r="BI114" s="227"/>
      <c r="BJ114" s="227"/>
      <c r="BK114" s="227"/>
      <c r="BL114" s="227"/>
      <c r="BM114" s="227"/>
      <c r="BN114" s="214"/>
      <c r="BO114" s="214"/>
      <c r="BP114" s="214"/>
      <c r="BQ114" s="214"/>
      <c r="BR114" s="214"/>
      <c r="BS114" s="214"/>
      <c r="BT114" s="212"/>
      <c r="BU114" s="212"/>
      <c r="BV114" s="106"/>
      <c r="BW114" s="163"/>
      <c r="BX114" s="137"/>
      <c r="BY114" s="137"/>
      <c r="BZ114" s="137"/>
      <c r="CA114" s="138"/>
      <c r="CB114" s="136"/>
      <c r="CC114" s="137"/>
      <c r="CD114" s="137"/>
      <c r="CE114" s="137"/>
      <c r="CF114" s="138"/>
      <c r="CG114" s="136"/>
      <c r="CH114" s="137"/>
      <c r="CI114" s="137"/>
      <c r="CJ114" s="137"/>
      <c r="CK114" s="143"/>
      <c r="CL114" s="174"/>
      <c r="CM114" s="175"/>
      <c r="CN114" s="175"/>
      <c r="CO114" s="175"/>
      <c r="CP114" s="175"/>
      <c r="CQ114" s="175"/>
      <c r="CR114" s="175"/>
      <c r="CS114" s="175"/>
      <c r="CT114" s="175"/>
      <c r="CU114" s="175"/>
      <c r="CV114" s="175"/>
      <c r="CW114" s="175"/>
      <c r="CX114" s="175"/>
      <c r="CY114" s="175"/>
      <c r="CZ114" s="175"/>
      <c r="DA114" s="176"/>
    </row>
    <row r="115" spans="5:105" ht="6.95" customHeight="1" x14ac:dyDescent="0.15">
      <c r="E115" s="509"/>
      <c r="F115" s="510"/>
      <c r="G115" s="364"/>
      <c r="H115" s="365"/>
      <c r="I115" s="365"/>
      <c r="J115" s="365"/>
      <c r="K115" s="365"/>
      <c r="L115" s="366"/>
      <c r="M115" s="56"/>
      <c r="N115" s="130"/>
      <c r="O115" s="130"/>
      <c r="P115" s="130"/>
      <c r="Q115" s="130"/>
      <c r="R115" s="130"/>
      <c r="S115" s="130"/>
      <c r="T115" s="130"/>
      <c r="U115" s="130"/>
      <c r="V115" s="130"/>
      <c r="W115" s="57"/>
      <c r="X115" s="268"/>
      <c r="Y115" s="269"/>
      <c r="Z115" s="269"/>
      <c r="AA115" s="269"/>
      <c r="AB115" s="269"/>
      <c r="AC115" s="269"/>
      <c r="AD115" s="269"/>
      <c r="AE115" s="269"/>
      <c r="AF115" s="269"/>
      <c r="AG115" s="269"/>
      <c r="AH115" s="269"/>
      <c r="AI115" s="269"/>
      <c r="AJ115" s="270"/>
      <c r="AK115" s="268"/>
      <c r="AL115" s="269"/>
      <c r="AM115" s="269"/>
      <c r="AN115" s="269"/>
      <c r="AO115" s="269"/>
      <c r="AP115" s="269"/>
      <c r="AQ115" s="269"/>
      <c r="AR115" s="269"/>
      <c r="AS115" s="269"/>
      <c r="AT115" s="269"/>
      <c r="AU115" s="269"/>
      <c r="AV115" s="269"/>
      <c r="AW115" s="269"/>
      <c r="AX115" s="269"/>
      <c r="AY115" s="269"/>
      <c r="AZ115" s="269"/>
      <c r="BA115" s="269"/>
      <c r="BB115" s="269"/>
      <c r="BC115" s="269"/>
      <c r="BD115" s="269"/>
      <c r="BE115" s="269"/>
      <c r="BF115" s="269"/>
      <c r="BG115" s="270"/>
      <c r="BH115" s="107"/>
      <c r="BI115" s="108"/>
      <c r="BJ115" s="108"/>
      <c r="BK115" s="108"/>
      <c r="BL115" s="108"/>
      <c r="BM115" s="108"/>
      <c r="BN115" s="109"/>
      <c r="BO115" s="109"/>
      <c r="BP115" s="109"/>
      <c r="BQ115" s="109"/>
      <c r="BR115" s="109"/>
      <c r="BS115" s="109"/>
      <c r="BT115" s="110"/>
      <c r="BU115" s="110"/>
      <c r="BV115" s="106"/>
      <c r="BW115" s="163"/>
      <c r="BX115" s="137"/>
      <c r="BY115" s="137"/>
      <c r="BZ115" s="137"/>
      <c r="CA115" s="138"/>
      <c r="CB115" s="136"/>
      <c r="CC115" s="137"/>
      <c r="CD115" s="137"/>
      <c r="CE115" s="137"/>
      <c r="CF115" s="138"/>
      <c r="CG115" s="136"/>
      <c r="CH115" s="137"/>
      <c r="CI115" s="137"/>
      <c r="CJ115" s="137"/>
      <c r="CK115" s="143"/>
      <c r="CL115" s="174"/>
      <c r="CM115" s="175"/>
      <c r="CN115" s="175"/>
      <c r="CO115" s="175"/>
      <c r="CP115" s="175"/>
      <c r="CQ115" s="175"/>
      <c r="CR115" s="175"/>
      <c r="CS115" s="175"/>
      <c r="CT115" s="175"/>
      <c r="CU115" s="175"/>
      <c r="CV115" s="175"/>
      <c r="CW115" s="175"/>
      <c r="CX115" s="175"/>
      <c r="CY115" s="175"/>
      <c r="CZ115" s="175"/>
      <c r="DA115" s="176"/>
    </row>
    <row r="116" spans="5:105" ht="6.95" customHeight="1" x14ac:dyDescent="0.15">
      <c r="E116" s="509"/>
      <c r="F116" s="510"/>
      <c r="G116" s="364"/>
      <c r="H116" s="365"/>
      <c r="I116" s="365"/>
      <c r="J116" s="365"/>
      <c r="K116" s="365"/>
      <c r="L116" s="366"/>
      <c r="M116" s="56"/>
      <c r="N116" s="131"/>
      <c r="O116" s="131"/>
      <c r="P116" s="131"/>
      <c r="Q116" s="131"/>
      <c r="R116" s="131"/>
      <c r="S116" s="131"/>
      <c r="T116" s="131"/>
      <c r="U116" s="131"/>
      <c r="V116" s="131"/>
      <c r="W116" s="57"/>
      <c r="X116" s="268"/>
      <c r="Y116" s="269"/>
      <c r="Z116" s="269"/>
      <c r="AA116" s="269"/>
      <c r="AB116" s="269"/>
      <c r="AC116" s="269"/>
      <c r="AD116" s="269"/>
      <c r="AE116" s="269"/>
      <c r="AF116" s="269"/>
      <c r="AG116" s="269"/>
      <c r="AH116" s="269"/>
      <c r="AI116" s="269"/>
      <c r="AJ116" s="270"/>
      <c r="AK116" s="268"/>
      <c r="AL116" s="269"/>
      <c r="AM116" s="269"/>
      <c r="AN116" s="269"/>
      <c r="AO116" s="269"/>
      <c r="AP116" s="269"/>
      <c r="AQ116" s="269"/>
      <c r="AR116" s="269"/>
      <c r="AS116" s="269"/>
      <c r="AT116" s="269"/>
      <c r="AU116" s="269"/>
      <c r="AV116" s="269"/>
      <c r="AW116" s="269"/>
      <c r="AX116" s="269"/>
      <c r="AY116" s="269"/>
      <c r="AZ116" s="269"/>
      <c r="BA116" s="269"/>
      <c r="BB116" s="269"/>
      <c r="BC116" s="269"/>
      <c r="BD116" s="269"/>
      <c r="BE116" s="269"/>
      <c r="BF116" s="269"/>
      <c r="BG116" s="270"/>
      <c r="BH116" s="111"/>
      <c r="BI116" s="227" t="s">
        <v>96</v>
      </c>
      <c r="BJ116" s="227"/>
      <c r="BK116" s="227"/>
      <c r="BL116" s="227"/>
      <c r="BM116" s="227"/>
      <c r="BN116" s="213"/>
      <c r="BO116" s="213"/>
      <c r="BP116" s="213"/>
      <c r="BQ116" s="213"/>
      <c r="BR116" s="213"/>
      <c r="BS116" s="213"/>
      <c r="BT116" s="212" t="s">
        <v>29</v>
      </c>
      <c r="BU116" s="212"/>
      <c r="BV116" s="106"/>
      <c r="BW116" s="163"/>
      <c r="BX116" s="137"/>
      <c r="BY116" s="137"/>
      <c r="BZ116" s="137"/>
      <c r="CA116" s="138"/>
      <c r="CB116" s="136"/>
      <c r="CC116" s="137"/>
      <c r="CD116" s="137"/>
      <c r="CE116" s="137"/>
      <c r="CF116" s="138"/>
      <c r="CG116" s="136"/>
      <c r="CH116" s="137"/>
      <c r="CI116" s="137"/>
      <c r="CJ116" s="137"/>
      <c r="CK116" s="143"/>
      <c r="CL116" s="174"/>
      <c r="CM116" s="175"/>
      <c r="CN116" s="175"/>
      <c r="CO116" s="175"/>
      <c r="CP116" s="175"/>
      <c r="CQ116" s="175"/>
      <c r="CR116" s="175"/>
      <c r="CS116" s="175"/>
      <c r="CT116" s="175"/>
      <c r="CU116" s="175"/>
      <c r="CV116" s="175"/>
      <c r="CW116" s="175"/>
      <c r="CX116" s="175"/>
      <c r="CY116" s="175"/>
      <c r="CZ116" s="175"/>
      <c r="DA116" s="176"/>
    </row>
    <row r="117" spans="5:105" ht="6.95" customHeight="1" x14ac:dyDescent="0.15">
      <c r="E117" s="509"/>
      <c r="F117" s="510"/>
      <c r="G117" s="364"/>
      <c r="H117" s="365"/>
      <c r="I117" s="365"/>
      <c r="J117" s="365"/>
      <c r="K117" s="365"/>
      <c r="L117" s="366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268"/>
      <c r="Y117" s="269"/>
      <c r="Z117" s="269"/>
      <c r="AA117" s="269"/>
      <c r="AB117" s="269"/>
      <c r="AC117" s="269"/>
      <c r="AD117" s="269"/>
      <c r="AE117" s="269"/>
      <c r="AF117" s="269"/>
      <c r="AG117" s="269"/>
      <c r="AH117" s="269"/>
      <c r="AI117" s="269"/>
      <c r="AJ117" s="270"/>
      <c r="AK117" s="268"/>
      <c r="AL117" s="269"/>
      <c r="AM117" s="269"/>
      <c r="AN117" s="269"/>
      <c r="AO117" s="269"/>
      <c r="AP117" s="269"/>
      <c r="AQ117" s="269"/>
      <c r="AR117" s="269"/>
      <c r="AS117" s="269"/>
      <c r="AT117" s="269"/>
      <c r="AU117" s="269"/>
      <c r="AV117" s="269"/>
      <c r="AW117" s="269"/>
      <c r="AX117" s="269"/>
      <c r="AY117" s="269"/>
      <c r="AZ117" s="269"/>
      <c r="BA117" s="269"/>
      <c r="BB117" s="269"/>
      <c r="BC117" s="269"/>
      <c r="BD117" s="269"/>
      <c r="BE117" s="269"/>
      <c r="BF117" s="269"/>
      <c r="BG117" s="270"/>
      <c r="BH117" s="111"/>
      <c r="BI117" s="227"/>
      <c r="BJ117" s="227"/>
      <c r="BK117" s="227"/>
      <c r="BL117" s="227"/>
      <c r="BM117" s="227"/>
      <c r="BN117" s="214"/>
      <c r="BO117" s="214"/>
      <c r="BP117" s="214"/>
      <c r="BQ117" s="214"/>
      <c r="BR117" s="214"/>
      <c r="BS117" s="214"/>
      <c r="BT117" s="212"/>
      <c r="BU117" s="212"/>
      <c r="BV117" s="106"/>
      <c r="BW117" s="163"/>
      <c r="BX117" s="137"/>
      <c r="BY117" s="137"/>
      <c r="BZ117" s="137"/>
      <c r="CA117" s="138"/>
      <c r="CB117" s="136"/>
      <c r="CC117" s="137"/>
      <c r="CD117" s="137"/>
      <c r="CE117" s="137"/>
      <c r="CF117" s="138"/>
      <c r="CG117" s="136"/>
      <c r="CH117" s="137"/>
      <c r="CI117" s="137"/>
      <c r="CJ117" s="137"/>
      <c r="CK117" s="143"/>
      <c r="CL117" s="174"/>
      <c r="CM117" s="175"/>
      <c r="CN117" s="175"/>
      <c r="CO117" s="175"/>
      <c r="CP117" s="175"/>
      <c r="CQ117" s="175"/>
      <c r="CR117" s="175"/>
      <c r="CS117" s="175"/>
      <c r="CT117" s="175"/>
      <c r="CU117" s="175"/>
      <c r="CV117" s="175"/>
      <c r="CW117" s="175"/>
      <c r="CX117" s="175"/>
      <c r="CY117" s="175"/>
      <c r="CZ117" s="175"/>
      <c r="DA117" s="176"/>
    </row>
    <row r="118" spans="5:105" ht="6.95" customHeight="1" x14ac:dyDescent="0.15">
      <c r="E118" s="509"/>
      <c r="F118" s="510"/>
      <c r="G118" s="364"/>
      <c r="H118" s="365"/>
      <c r="I118" s="365"/>
      <c r="J118" s="365"/>
      <c r="K118" s="365"/>
      <c r="L118" s="366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271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3"/>
      <c r="AK118" s="271"/>
      <c r="AL118" s="272"/>
      <c r="AM118" s="272"/>
      <c r="AN118" s="272"/>
      <c r="AO118" s="272"/>
      <c r="AP118" s="272"/>
      <c r="AQ118" s="272"/>
      <c r="AR118" s="272"/>
      <c r="AS118" s="272"/>
      <c r="AT118" s="272"/>
      <c r="AU118" s="272"/>
      <c r="AV118" s="272"/>
      <c r="AW118" s="272"/>
      <c r="AX118" s="272"/>
      <c r="AY118" s="272"/>
      <c r="AZ118" s="272"/>
      <c r="BA118" s="272"/>
      <c r="BB118" s="272"/>
      <c r="BC118" s="272"/>
      <c r="BD118" s="272"/>
      <c r="BE118" s="272"/>
      <c r="BF118" s="272"/>
      <c r="BG118" s="273"/>
      <c r="BH118" s="119"/>
      <c r="BI118" s="120"/>
      <c r="BJ118" s="120"/>
      <c r="BK118" s="120"/>
      <c r="BL118" s="120"/>
      <c r="BM118" s="120"/>
      <c r="BN118" s="121"/>
      <c r="BO118" s="121"/>
      <c r="BP118" s="121"/>
      <c r="BQ118" s="121"/>
      <c r="BR118" s="121"/>
      <c r="BS118" s="121"/>
      <c r="BT118" s="97"/>
      <c r="BU118" s="97"/>
      <c r="BV118" s="116"/>
      <c r="BW118" s="360"/>
      <c r="BX118" s="204"/>
      <c r="BY118" s="204"/>
      <c r="BZ118" s="204"/>
      <c r="CA118" s="205"/>
      <c r="CB118" s="237"/>
      <c r="CC118" s="204"/>
      <c r="CD118" s="204"/>
      <c r="CE118" s="204"/>
      <c r="CF118" s="205"/>
      <c r="CG118" s="237"/>
      <c r="CH118" s="204"/>
      <c r="CI118" s="204"/>
      <c r="CJ118" s="204"/>
      <c r="CK118" s="238"/>
      <c r="CL118" s="174"/>
      <c r="CM118" s="175"/>
      <c r="CN118" s="175"/>
      <c r="CO118" s="175"/>
      <c r="CP118" s="175"/>
      <c r="CQ118" s="175"/>
      <c r="CR118" s="175"/>
      <c r="CS118" s="175"/>
      <c r="CT118" s="175"/>
      <c r="CU118" s="175"/>
      <c r="CV118" s="175"/>
      <c r="CW118" s="175"/>
      <c r="CX118" s="175"/>
      <c r="CY118" s="175"/>
      <c r="CZ118" s="175"/>
      <c r="DA118" s="176"/>
    </row>
    <row r="119" spans="5:105" ht="6.95" customHeight="1" x14ac:dyDescent="0.15">
      <c r="E119" s="509"/>
      <c r="F119" s="510"/>
      <c r="G119" s="364"/>
      <c r="H119" s="365"/>
      <c r="I119" s="365"/>
      <c r="J119" s="365"/>
      <c r="K119" s="365"/>
      <c r="L119" s="366"/>
      <c r="M119" s="154" t="s">
        <v>150</v>
      </c>
      <c r="N119" s="155"/>
      <c r="O119" s="155"/>
      <c r="P119" s="155"/>
      <c r="Q119" s="155"/>
      <c r="R119" s="155"/>
      <c r="S119" s="155"/>
      <c r="T119" s="155"/>
      <c r="U119" s="155"/>
      <c r="V119" s="155"/>
      <c r="W119" s="198"/>
      <c r="X119" s="184" t="str">
        <f>IF(N123&lt;4,"未使用",(IF(AH5="","?",VLOOKUP(AH5,DH20:DS25,9,FALSE))))</f>
        <v>未使用</v>
      </c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6"/>
      <c r="AK119" s="370" t="s">
        <v>152</v>
      </c>
      <c r="AL119" s="371"/>
      <c r="AM119" s="371"/>
      <c r="AN119" s="371"/>
      <c r="AO119" s="371"/>
      <c r="AP119" s="371"/>
      <c r="AQ119" s="371"/>
      <c r="AR119" s="371"/>
      <c r="AS119" s="371"/>
      <c r="AT119" s="371"/>
      <c r="AU119" s="371"/>
      <c r="AV119" s="371"/>
      <c r="AW119" s="371"/>
      <c r="AX119" s="371"/>
      <c r="AY119" s="371"/>
      <c r="AZ119" s="371"/>
      <c r="BA119" s="371"/>
      <c r="BB119" s="371"/>
      <c r="BC119" s="371"/>
      <c r="BD119" s="371"/>
      <c r="BE119" s="371"/>
      <c r="BF119" s="371"/>
      <c r="BG119" s="372"/>
      <c r="BH119" s="53"/>
      <c r="BI119" s="117"/>
      <c r="BJ119" s="117"/>
      <c r="BK119" s="117"/>
      <c r="BL119" s="117"/>
      <c r="BM119" s="117"/>
      <c r="BN119" s="104"/>
      <c r="BO119" s="104"/>
      <c r="BP119" s="104"/>
      <c r="BQ119" s="104"/>
      <c r="BR119" s="104"/>
      <c r="BS119" s="103"/>
      <c r="BT119" s="118"/>
      <c r="BU119" s="118"/>
      <c r="BV119" s="105"/>
      <c r="BW119" s="162" t="str">
        <f>IF(BN120="","",IF(AND(N107&lt;=BN120,BN120&lt;=N100),"○",""))</f>
        <v/>
      </c>
      <c r="BX119" s="134"/>
      <c r="BY119" s="134"/>
      <c r="BZ119" s="134"/>
      <c r="CA119" s="135"/>
      <c r="CB119" s="133" t="s">
        <v>49</v>
      </c>
      <c r="CC119" s="134"/>
      <c r="CD119" s="134"/>
      <c r="CE119" s="134"/>
      <c r="CF119" s="135"/>
      <c r="CG119" s="133" t="str">
        <f>IF(BN120="","",IF(OR(BN120&gt;N100,BN120&lt;N107),"○",""))</f>
        <v/>
      </c>
      <c r="CH119" s="134"/>
      <c r="CI119" s="134"/>
      <c r="CJ119" s="134"/>
      <c r="CK119" s="142"/>
      <c r="CL119" s="174"/>
      <c r="CM119" s="175"/>
      <c r="CN119" s="175"/>
      <c r="CO119" s="175"/>
      <c r="CP119" s="175"/>
      <c r="CQ119" s="175"/>
      <c r="CR119" s="175"/>
      <c r="CS119" s="175"/>
      <c r="CT119" s="175"/>
      <c r="CU119" s="175"/>
      <c r="CV119" s="175"/>
      <c r="CW119" s="175"/>
      <c r="CX119" s="175"/>
      <c r="CY119" s="175"/>
      <c r="CZ119" s="175"/>
      <c r="DA119" s="176"/>
    </row>
    <row r="120" spans="5:105" ht="6.95" customHeight="1" x14ac:dyDescent="0.15">
      <c r="E120" s="509"/>
      <c r="F120" s="510"/>
      <c r="G120" s="364"/>
      <c r="H120" s="365"/>
      <c r="I120" s="365"/>
      <c r="J120" s="365"/>
      <c r="K120" s="365"/>
      <c r="L120" s="366"/>
      <c r="M120" s="154"/>
      <c r="N120" s="155"/>
      <c r="O120" s="155"/>
      <c r="P120" s="155"/>
      <c r="Q120" s="155"/>
      <c r="R120" s="155"/>
      <c r="S120" s="155"/>
      <c r="T120" s="155"/>
      <c r="U120" s="155"/>
      <c r="V120" s="155"/>
      <c r="W120" s="198"/>
      <c r="X120" s="187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9"/>
      <c r="AK120" s="268"/>
      <c r="AL120" s="269"/>
      <c r="AM120" s="269"/>
      <c r="AN120" s="269"/>
      <c r="AO120" s="269"/>
      <c r="AP120" s="269"/>
      <c r="AQ120" s="269"/>
      <c r="AR120" s="269"/>
      <c r="AS120" s="269"/>
      <c r="AT120" s="269"/>
      <c r="AU120" s="269"/>
      <c r="AV120" s="269"/>
      <c r="AW120" s="269"/>
      <c r="AX120" s="269"/>
      <c r="AY120" s="269"/>
      <c r="AZ120" s="269"/>
      <c r="BA120" s="269"/>
      <c r="BB120" s="269"/>
      <c r="BC120" s="269"/>
      <c r="BD120" s="269"/>
      <c r="BE120" s="269"/>
      <c r="BF120" s="269"/>
      <c r="BG120" s="270"/>
      <c r="BH120" s="456" t="s">
        <v>97</v>
      </c>
      <c r="BI120" s="227"/>
      <c r="BJ120" s="227"/>
      <c r="BK120" s="227"/>
      <c r="BL120" s="227"/>
      <c r="BM120" s="227"/>
      <c r="BN120" s="213"/>
      <c r="BO120" s="213"/>
      <c r="BP120" s="213"/>
      <c r="BQ120" s="213"/>
      <c r="BR120" s="213"/>
      <c r="BS120" s="213"/>
      <c r="BT120" s="212" t="s">
        <v>29</v>
      </c>
      <c r="BU120" s="212"/>
      <c r="BV120" s="106"/>
      <c r="BW120" s="163"/>
      <c r="BX120" s="137"/>
      <c r="BY120" s="137"/>
      <c r="BZ120" s="137"/>
      <c r="CA120" s="138"/>
      <c r="CB120" s="136"/>
      <c r="CC120" s="137"/>
      <c r="CD120" s="137"/>
      <c r="CE120" s="137"/>
      <c r="CF120" s="138"/>
      <c r="CG120" s="136"/>
      <c r="CH120" s="137"/>
      <c r="CI120" s="137"/>
      <c r="CJ120" s="137"/>
      <c r="CK120" s="143"/>
      <c r="CL120" s="174"/>
      <c r="CM120" s="175"/>
      <c r="CN120" s="175"/>
      <c r="CO120" s="175"/>
      <c r="CP120" s="175"/>
      <c r="CQ120" s="175"/>
      <c r="CR120" s="175"/>
      <c r="CS120" s="175"/>
      <c r="CT120" s="175"/>
      <c r="CU120" s="175"/>
      <c r="CV120" s="175"/>
      <c r="CW120" s="175"/>
      <c r="CX120" s="175"/>
      <c r="CY120" s="175"/>
      <c r="CZ120" s="175"/>
      <c r="DA120" s="176"/>
    </row>
    <row r="121" spans="5:105" ht="6.95" customHeight="1" x14ac:dyDescent="0.15">
      <c r="E121" s="509"/>
      <c r="F121" s="510"/>
      <c r="G121" s="364"/>
      <c r="H121" s="365"/>
      <c r="I121" s="365"/>
      <c r="J121" s="365"/>
      <c r="K121" s="365"/>
      <c r="L121" s="366"/>
      <c r="M121" s="154"/>
      <c r="N121" s="155"/>
      <c r="O121" s="155"/>
      <c r="P121" s="155"/>
      <c r="Q121" s="155"/>
      <c r="R121" s="155"/>
      <c r="S121" s="155"/>
      <c r="T121" s="155"/>
      <c r="U121" s="155"/>
      <c r="V121" s="155"/>
      <c r="W121" s="198"/>
      <c r="X121" s="187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9"/>
      <c r="AK121" s="268"/>
      <c r="AL121" s="269"/>
      <c r="AM121" s="269"/>
      <c r="AN121" s="269"/>
      <c r="AO121" s="269"/>
      <c r="AP121" s="269"/>
      <c r="AQ121" s="269"/>
      <c r="AR121" s="269"/>
      <c r="AS121" s="269"/>
      <c r="AT121" s="269"/>
      <c r="AU121" s="269"/>
      <c r="AV121" s="269"/>
      <c r="AW121" s="269"/>
      <c r="AX121" s="269"/>
      <c r="AY121" s="269"/>
      <c r="AZ121" s="269"/>
      <c r="BA121" s="269"/>
      <c r="BB121" s="269"/>
      <c r="BC121" s="269"/>
      <c r="BD121" s="269"/>
      <c r="BE121" s="269"/>
      <c r="BF121" s="269"/>
      <c r="BG121" s="270"/>
      <c r="BH121" s="456"/>
      <c r="BI121" s="227"/>
      <c r="BJ121" s="227"/>
      <c r="BK121" s="227"/>
      <c r="BL121" s="227"/>
      <c r="BM121" s="227"/>
      <c r="BN121" s="214"/>
      <c r="BO121" s="214"/>
      <c r="BP121" s="214"/>
      <c r="BQ121" s="214"/>
      <c r="BR121" s="214"/>
      <c r="BS121" s="214"/>
      <c r="BT121" s="212"/>
      <c r="BU121" s="212"/>
      <c r="BV121" s="106"/>
      <c r="BW121" s="163"/>
      <c r="BX121" s="137"/>
      <c r="BY121" s="137"/>
      <c r="BZ121" s="137"/>
      <c r="CA121" s="138"/>
      <c r="CB121" s="136"/>
      <c r="CC121" s="137"/>
      <c r="CD121" s="137"/>
      <c r="CE121" s="137"/>
      <c r="CF121" s="138"/>
      <c r="CG121" s="136"/>
      <c r="CH121" s="137"/>
      <c r="CI121" s="137"/>
      <c r="CJ121" s="137"/>
      <c r="CK121" s="143"/>
      <c r="CL121" s="174"/>
      <c r="CM121" s="175"/>
      <c r="CN121" s="175"/>
      <c r="CO121" s="175"/>
      <c r="CP121" s="175"/>
      <c r="CQ121" s="175"/>
      <c r="CR121" s="175"/>
      <c r="CS121" s="175"/>
      <c r="CT121" s="175"/>
      <c r="CU121" s="175"/>
      <c r="CV121" s="175"/>
      <c r="CW121" s="175"/>
      <c r="CX121" s="175"/>
      <c r="CY121" s="175"/>
      <c r="CZ121" s="175"/>
      <c r="DA121" s="176"/>
    </row>
    <row r="122" spans="5:105" ht="6.95" customHeight="1" x14ac:dyDescent="0.15">
      <c r="E122" s="509"/>
      <c r="F122" s="510"/>
      <c r="G122" s="364"/>
      <c r="H122" s="365"/>
      <c r="I122" s="365"/>
      <c r="J122" s="365"/>
      <c r="K122" s="365"/>
      <c r="L122" s="366"/>
      <c r="M122" s="56"/>
      <c r="N122" s="43"/>
      <c r="O122" s="43"/>
      <c r="P122" s="43"/>
      <c r="Q122" s="43"/>
      <c r="R122" s="43"/>
      <c r="S122" s="43"/>
      <c r="T122" s="43"/>
      <c r="U122" s="43"/>
      <c r="V122" s="43"/>
      <c r="W122" s="57"/>
      <c r="X122" s="187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9"/>
      <c r="AK122" s="268"/>
      <c r="AL122" s="269"/>
      <c r="AM122" s="269"/>
      <c r="AN122" s="269"/>
      <c r="AO122" s="269"/>
      <c r="AP122" s="269"/>
      <c r="AQ122" s="269"/>
      <c r="AR122" s="269"/>
      <c r="AS122" s="269"/>
      <c r="AT122" s="269"/>
      <c r="AU122" s="269"/>
      <c r="AV122" s="269"/>
      <c r="AW122" s="269"/>
      <c r="AX122" s="269"/>
      <c r="AY122" s="269"/>
      <c r="AZ122" s="269"/>
      <c r="BA122" s="269"/>
      <c r="BB122" s="269"/>
      <c r="BC122" s="269"/>
      <c r="BD122" s="269"/>
      <c r="BE122" s="269"/>
      <c r="BF122" s="269"/>
      <c r="BG122" s="270"/>
      <c r="BH122" s="107"/>
      <c r="BI122" s="108"/>
      <c r="BJ122" s="108"/>
      <c r="BK122" s="108"/>
      <c r="BL122" s="108"/>
      <c r="BM122" s="108"/>
      <c r="BN122" s="109"/>
      <c r="BO122" s="109"/>
      <c r="BP122" s="109"/>
      <c r="BQ122" s="109"/>
      <c r="BR122" s="109"/>
      <c r="BS122" s="109"/>
      <c r="BT122" s="110"/>
      <c r="BU122" s="110"/>
      <c r="BV122" s="106"/>
      <c r="BW122" s="163"/>
      <c r="BX122" s="137"/>
      <c r="BY122" s="137"/>
      <c r="BZ122" s="137"/>
      <c r="CA122" s="138"/>
      <c r="CB122" s="136"/>
      <c r="CC122" s="137"/>
      <c r="CD122" s="137"/>
      <c r="CE122" s="137"/>
      <c r="CF122" s="138"/>
      <c r="CG122" s="136"/>
      <c r="CH122" s="137"/>
      <c r="CI122" s="137"/>
      <c r="CJ122" s="137"/>
      <c r="CK122" s="143"/>
      <c r="CL122" s="174"/>
      <c r="CM122" s="175"/>
      <c r="CN122" s="175"/>
      <c r="CO122" s="175"/>
      <c r="CP122" s="175"/>
      <c r="CQ122" s="175"/>
      <c r="CR122" s="175"/>
      <c r="CS122" s="175"/>
      <c r="CT122" s="175"/>
      <c r="CU122" s="175"/>
      <c r="CV122" s="175"/>
      <c r="CW122" s="175"/>
      <c r="CX122" s="175"/>
      <c r="CY122" s="175"/>
      <c r="CZ122" s="175"/>
      <c r="DA122" s="176"/>
    </row>
    <row r="123" spans="5:105" ht="6.95" customHeight="1" x14ac:dyDescent="0.15">
      <c r="E123" s="509"/>
      <c r="F123" s="510"/>
      <c r="G123" s="364"/>
      <c r="H123" s="365"/>
      <c r="I123" s="365"/>
      <c r="J123" s="365"/>
      <c r="K123" s="365"/>
      <c r="L123" s="366"/>
      <c r="M123" s="58"/>
      <c r="N123" s="130"/>
      <c r="O123" s="130"/>
      <c r="P123" s="130"/>
      <c r="Q123" s="130"/>
      <c r="R123" s="130"/>
      <c r="S123" s="130"/>
      <c r="T123" s="130"/>
      <c r="U123" s="348" t="s">
        <v>79</v>
      </c>
      <c r="V123" s="348"/>
      <c r="W123" s="520"/>
      <c r="X123" s="187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9"/>
      <c r="AK123" s="268"/>
      <c r="AL123" s="269"/>
      <c r="AM123" s="269"/>
      <c r="AN123" s="269"/>
      <c r="AO123" s="269"/>
      <c r="AP123" s="269"/>
      <c r="AQ123" s="269"/>
      <c r="AR123" s="269"/>
      <c r="AS123" s="269"/>
      <c r="AT123" s="269"/>
      <c r="AU123" s="269"/>
      <c r="AV123" s="269"/>
      <c r="AW123" s="269"/>
      <c r="AX123" s="269"/>
      <c r="AY123" s="269"/>
      <c r="AZ123" s="269"/>
      <c r="BA123" s="269"/>
      <c r="BB123" s="269"/>
      <c r="BC123" s="269"/>
      <c r="BD123" s="269"/>
      <c r="BE123" s="269"/>
      <c r="BF123" s="269"/>
      <c r="BG123" s="270"/>
      <c r="BH123" s="111"/>
      <c r="BI123" s="227" t="s">
        <v>96</v>
      </c>
      <c r="BJ123" s="227"/>
      <c r="BK123" s="227"/>
      <c r="BL123" s="227"/>
      <c r="BM123" s="227"/>
      <c r="BN123" s="213"/>
      <c r="BO123" s="213"/>
      <c r="BP123" s="213"/>
      <c r="BQ123" s="213"/>
      <c r="BR123" s="213"/>
      <c r="BS123" s="213"/>
      <c r="BT123" s="212" t="s">
        <v>29</v>
      </c>
      <c r="BU123" s="212"/>
      <c r="BV123" s="106"/>
      <c r="BW123" s="163"/>
      <c r="BX123" s="137"/>
      <c r="BY123" s="137"/>
      <c r="BZ123" s="137"/>
      <c r="CA123" s="138"/>
      <c r="CB123" s="136"/>
      <c r="CC123" s="137"/>
      <c r="CD123" s="137"/>
      <c r="CE123" s="137"/>
      <c r="CF123" s="138"/>
      <c r="CG123" s="136"/>
      <c r="CH123" s="137"/>
      <c r="CI123" s="137"/>
      <c r="CJ123" s="137"/>
      <c r="CK123" s="143"/>
      <c r="CL123" s="174"/>
      <c r="CM123" s="175"/>
      <c r="CN123" s="175"/>
      <c r="CO123" s="175"/>
      <c r="CP123" s="175"/>
      <c r="CQ123" s="175"/>
      <c r="CR123" s="175"/>
      <c r="CS123" s="175"/>
      <c r="CT123" s="175"/>
      <c r="CU123" s="175"/>
      <c r="CV123" s="175"/>
      <c r="CW123" s="175"/>
      <c r="CX123" s="175"/>
      <c r="CY123" s="175"/>
      <c r="CZ123" s="175"/>
      <c r="DA123" s="176"/>
    </row>
    <row r="124" spans="5:105" ht="6.95" customHeight="1" x14ac:dyDescent="0.15">
      <c r="E124" s="509"/>
      <c r="F124" s="510"/>
      <c r="G124" s="364"/>
      <c r="H124" s="365"/>
      <c r="I124" s="365"/>
      <c r="J124" s="365"/>
      <c r="K124" s="365"/>
      <c r="L124" s="366"/>
      <c r="M124" s="56"/>
      <c r="N124" s="130"/>
      <c r="O124" s="130"/>
      <c r="P124" s="130"/>
      <c r="Q124" s="130"/>
      <c r="R124" s="130"/>
      <c r="S124" s="130"/>
      <c r="T124" s="130"/>
      <c r="U124" s="348"/>
      <c r="V124" s="348"/>
      <c r="W124" s="520"/>
      <c r="X124" s="187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9"/>
      <c r="AK124" s="268"/>
      <c r="AL124" s="269"/>
      <c r="AM124" s="269"/>
      <c r="AN124" s="269"/>
      <c r="AO124" s="269"/>
      <c r="AP124" s="269"/>
      <c r="AQ124" s="269"/>
      <c r="AR124" s="269"/>
      <c r="AS124" s="269"/>
      <c r="AT124" s="269"/>
      <c r="AU124" s="269"/>
      <c r="AV124" s="269"/>
      <c r="AW124" s="269"/>
      <c r="AX124" s="269"/>
      <c r="AY124" s="269"/>
      <c r="AZ124" s="269"/>
      <c r="BA124" s="269"/>
      <c r="BB124" s="269"/>
      <c r="BC124" s="269"/>
      <c r="BD124" s="269"/>
      <c r="BE124" s="269"/>
      <c r="BF124" s="269"/>
      <c r="BG124" s="270"/>
      <c r="BH124" s="111"/>
      <c r="BI124" s="227"/>
      <c r="BJ124" s="227"/>
      <c r="BK124" s="227"/>
      <c r="BL124" s="227"/>
      <c r="BM124" s="227"/>
      <c r="BN124" s="214"/>
      <c r="BO124" s="214"/>
      <c r="BP124" s="214"/>
      <c r="BQ124" s="214"/>
      <c r="BR124" s="214"/>
      <c r="BS124" s="214"/>
      <c r="BT124" s="212"/>
      <c r="BU124" s="212"/>
      <c r="BV124" s="106"/>
      <c r="BW124" s="163"/>
      <c r="BX124" s="137"/>
      <c r="BY124" s="137"/>
      <c r="BZ124" s="137"/>
      <c r="CA124" s="138"/>
      <c r="CB124" s="136"/>
      <c r="CC124" s="137"/>
      <c r="CD124" s="137"/>
      <c r="CE124" s="137"/>
      <c r="CF124" s="138"/>
      <c r="CG124" s="136"/>
      <c r="CH124" s="137"/>
      <c r="CI124" s="137"/>
      <c r="CJ124" s="137"/>
      <c r="CK124" s="143"/>
      <c r="CL124" s="174"/>
      <c r="CM124" s="175"/>
      <c r="CN124" s="175"/>
      <c r="CO124" s="175"/>
      <c r="CP124" s="175"/>
      <c r="CQ124" s="175"/>
      <c r="CR124" s="175"/>
      <c r="CS124" s="175"/>
      <c r="CT124" s="175"/>
      <c r="CU124" s="175"/>
      <c r="CV124" s="175"/>
      <c r="CW124" s="175"/>
      <c r="CX124" s="175"/>
      <c r="CY124" s="175"/>
      <c r="CZ124" s="175"/>
      <c r="DA124" s="176"/>
    </row>
    <row r="125" spans="5:105" ht="6.95" customHeight="1" x14ac:dyDescent="0.15">
      <c r="E125" s="509"/>
      <c r="F125" s="510"/>
      <c r="G125" s="364"/>
      <c r="H125" s="365"/>
      <c r="I125" s="365"/>
      <c r="J125" s="365"/>
      <c r="K125" s="365"/>
      <c r="L125" s="366"/>
      <c r="M125" s="56"/>
      <c r="N125" s="130"/>
      <c r="O125" s="130"/>
      <c r="P125" s="130"/>
      <c r="Q125" s="130"/>
      <c r="R125" s="130"/>
      <c r="S125" s="130"/>
      <c r="T125" s="130"/>
      <c r="U125" s="348"/>
      <c r="V125" s="348"/>
      <c r="W125" s="520"/>
      <c r="X125" s="373"/>
      <c r="Y125" s="374"/>
      <c r="Z125" s="374"/>
      <c r="AA125" s="374"/>
      <c r="AB125" s="374"/>
      <c r="AC125" s="374"/>
      <c r="AD125" s="374"/>
      <c r="AE125" s="374"/>
      <c r="AF125" s="374"/>
      <c r="AG125" s="374"/>
      <c r="AH125" s="374"/>
      <c r="AI125" s="374"/>
      <c r="AJ125" s="375"/>
      <c r="AK125" s="271"/>
      <c r="AL125" s="272"/>
      <c r="AM125" s="272"/>
      <c r="AN125" s="272"/>
      <c r="AO125" s="272"/>
      <c r="AP125" s="272"/>
      <c r="AQ125" s="272"/>
      <c r="AR125" s="272"/>
      <c r="AS125" s="272"/>
      <c r="AT125" s="272"/>
      <c r="AU125" s="272"/>
      <c r="AV125" s="272"/>
      <c r="AW125" s="272"/>
      <c r="AX125" s="272"/>
      <c r="AY125" s="272"/>
      <c r="AZ125" s="272"/>
      <c r="BA125" s="272"/>
      <c r="BB125" s="272"/>
      <c r="BC125" s="272"/>
      <c r="BD125" s="272"/>
      <c r="BE125" s="272"/>
      <c r="BF125" s="272"/>
      <c r="BG125" s="273"/>
      <c r="BH125" s="119"/>
      <c r="BI125" s="120"/>
      <c r="BJ125" s="120"/>
      <c r="BK125" s="120"/>
      <c r="BL125" s="120"/>
      <c r="BM125" s="120"/>
      <c r="BN125" s="121"/>
      <c r="BO125" s="121"/>
      <c r="BP125" s="121"/>
      <c r="BQ125" s="121"/>
      <c r="BR125" s="121"/>
      <c r="BS125" s="121"/>
      <c r="BT125" s="97"/>
      <c r="BU125" s="97"/>
      <c r="BV125" s="116"/>
      <c r="BW125" s="360"/>
      <c r="BX125" s="204"/>
      <c r="BY125" s="204"/>
      <c r="BZ125" s="204"/>
      <c r="CA125" s="205"/>
      <c r="CB125" s="237"/>
      <c r="CC125" s="204"/>
      <c r="CD125" s="204"/>
      <c r="CE125" s="204"/>
      <c r="CF125" s="205"/>
      <c r="CG125" s="237"/>
      <c r="CH125" s="204"/>
      <c r="CI125" s="204"/>
      <c r="CJ125" s="204"/>
      <c r="CK125" s="238"/>
      <c r="CL125" s="174"/>
      <c r="CM125" s="175"/>
      <c r="CN125" s="175"/>
      <c r="CO125" s="175"/>
      <c r="CP125" s="175"/>
      <c r="CQ125" s="175"/>
      <c r="CR125" s="175"/>
      <c r="CS125" s="175"/>
      <c r="CT125" s="175"/>
      <c r="CU125" s="175"/>
      <c r="CV125" s="175"/>
      <c r="CW125" s="175"/>
      <c r="CX125" s="175"/>
      <c r="CY125" s="175"/>
      <c r="CZ125" s="175"/>
      <c r="DA125" s="176"/>
    </row>
    <row r="126" spans="5:105" ht="6.95" customHeight="1" x14ac:dyDescent="0.15">
      <c r="E126" s="509"/>
      <c r="F126" s="510"/>
      <c r="G126" s="364"/>
      <c r="H126" s="365"/>
      <c r="I126" s="365"/>
      <c r="J126" s="365"/>
      <c r="K126" s="365"/>
      <c r="L126" s="366"/>
      <c r="M126" s="56"/>
      <c r="N126" s="131"/>
      <c r="O126" s="131"/>
      <c r="P126" s="131"/>
      <c r="Q126" s="131"/>
      <c r="R126" s="131"/>
      <c r="S126" s="131"/>
      <c r="T126" s="131"/>
      <c r="U126" s="348"/>
      <c r="V126" s="348"/>
      <c r="W126" s="520"/>
      <c r="X126" s="184" t="str">
        <f>IF(N123&lt;5,"未使用",(IF(AH5="","?",VLOOKUP(AH5,DH20:DS25,9,FALSE))))</f>
        <v>未使用</v>
      </c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6"/>
      <c r="AK126" s="370" t="s">
        <v>152</v>
      </c>
      <c r="AL126" s="371"/>
      <c r="AM126" s="371"/>
      <c r="AN126" s="371"/>
      <c r="AO126" s="371"/>
      <c r="AP126" s="371"/>
      <c r="AQ126" s="371"/>
      <c r="AR126" s="371"/>
      <c r="AS126" s="371"/>
      <c r="AT126" s="371"/>
      <c r="AU126" s="371"/>
      <c r="AV126" s="371"/>
      <c r="AW126" s="371"/>
      <c r="AX126" s="371"/>
      <c r="AY126" s="371"/>
      <c r="AZ126" s="371"/>
      <c r="BA126" s="371"/>
      <c r="BB126" s="371"/>
      <c r="BC126" s="371"/>
      <c r="BD126" s="371"/>
      <c r="BE126" s="371"/>
      <c r="BF126" s="371"/>
      <c r="BG126" s="372"/>
      <c r="BH126" s="56"/>
      <c r="BI126" s="122"/>
      <c r="BJ126" s="122"/>
      <c r="BK126" s="122"/>
      <c r="BL126" s="122"/>
      <c r="BM126" s="122"/>
      <c r="BN126" s="123"/>
      <c r="BO126" s="123"/>
      <c r="BP126" s="123"/>
      <c r="BQ126" s="123"/>
      <c r="BR126" s="123"/>
      <c r="BS126" s="124"/>
      <c r="BT126" s="125"/>
      <c r="BU126" s="125"/>
      <c r="BV126" s="106"/>
      <c r="BW126" s="162" t="str">
        <f>IF(BN127="","",IF(AND(N107&lt;=BN127,BN127&lt;=N100),"○",""))</f>
        <v/>
      </c>
      <c r="BX126" s="134"/>
      <c r="BY126" s="134"/>
      <c r="BZ126" s="134"/>
      <c r="CA126" s="135"/>
      <c r="CB126" s="133" t="s">
        <v>50</v>
      </c>
      <c r="CC126" s="134"/>
      <c r="CD126" s="134"/>
      <c r="CE126" s="134"/>
      <c r="CF126" s="135"/>
      <c r="CG126" s="133" t="str">
        <f>IF(BN127="","",IF(OR(BN127&gt;N100,BN127&lt;N107),"○",""))</f>
        <v/>
      </c>
      <c r="CH126" s="134"/>
      <c r="CI126" s="134"/>
      <c r="CJ126" s="134"/>
      <c r="CK126" s="142"/>
      <c r="CL126" s="174"/>
      <c r="CM126" s="175"/>
      <c r="CN126" s="175"/>
      <c r="CO126" s="175"/>
      <c r="CP126" s="175"/>
      <c r="CQ126" s="175"/>
      <c r="CR126" s="175"/>
      <c r="CS126" s="175"/>
      <c r="CT126" s="175"/>
      <c r="CU126" s="175"/>
      <c r="CV126" s="175"/>
      <c r="CW126" s="175"/>
      <c r="CX126" s="175"/>
      <c r="CY126" s="175"/>
      <c r="CZ126" s="175"/>
      <c r="DA126" s="176"/>
    </row>
    <row r="127" spans="5:105" ht="6.95" customHeight="1" x14ac:dyDescent="0.15">
      <c r="E127" s="509"/>
      <c r="F127" s="510"/>
      <c r="G127" s="364"/>
      <c r="H127" s="365"/>
      <c r="I127" s="365"/>
      <c r="J127" s="365"/>
      <c r="K127" s="365"/>
      <c r="L127" s="366"/>
      <c r="M127" s="56"/>
      <c r="N127" s="43"/>
      <c r="O127" s="43"/>
      <c r="P127" s="43"/>
      <c r="Q127" s="43"/>
      <c r="R127" s="43"/>
      <c r="S127" s="43"/>
      <c r="T127" s="43"/>
      <c r="U127" s="43"/>
      <c r="V127" s="43"/>
      <c r="W127" s="57"/>
      <c r="X127" s="187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9"/>
      <c r="AK127" s="268"/>
      <c r="AL127" s="269"/>
      <c r="AM127" s="269"/>
      <c r="AN127" s="269"/>
      <c r="AO127" s="269"/>
      <c r="AP127" s="269"/>
      <c r="AQ127" s="269"/>
      <c r="AR127" s="269"/>
      <c r="AS127" s="269"/>
      <c r="AT127" s="269"/>
      <c r="AU127" s="269"/>
      <c r="AV127" s="269"/>
      <c r="AW127" s="269"/>
      <c r="AX127" s="269"/>
      <c r="AY127" s="269"/>
      <c r="AZ127" s="269"/>
      <c r="BA127" s="269"/>
      <c r="BB127" s="269"/>
      <c r="BC127" s="269"/>
      <c r="BD127" s="269"/>
      <c r="BE127" s="269"/>
      <c r="BF127" s="269"/>
      <c r="BG127" s="270"/>
      <c r="BH127" s="456" t="s">
        <v>97</v>
      </c>
      <c r="BI127" s="227"/>
      <c r="BJ127" s="227"/>
      <c r="BK127" s="227"/>
      <c r="BL127" s="227"/>
      <c r="BM127" s="227"/>
      <c r="BN127" s="457"/>
      <c r="BO127" s="457"/>
      <c r="BP127" s="457"/>
      <c r="BQ127" s="457"/>
      <c r="BR127" s="457"/>
      <c r="BS127" s="457"/>
      <c r="BT127" s="212" t="s">
        <v>29</v>
      </c>
      <c r="BU127" s="212"/>
      <c r="BV127" s="106"/>
      <c r="BW127" s="163"/>
      <c r="BX127" s="137"/>
      <c r="BY127" s="137"/>
      <c r="BZ127" s="137"/>
      <c r="CA127" s="138"/>
      <c r="CB127" s="136"/>
      <c r="CC127" s="137"/>
      <c r="CD127" s="137"/>
      <c r="CE127" s="137"/>
      <c r="CF127" s="138"/>
      <c r="CG127" s="136"/>
      <c r="CH127" s="137"/>
      <c r="CI127" s="137"/>
      <c r="CJ127" s="137"/>
      <c r="CK127" s="143"/>
      <c r="CL127" s="174"/>
      <c r="CM127" s="175"/>
      <c r="CN127" s="175"/>
      <c r="CO127" s="175"/>
      <c r="CP127" s="175"/>
      <c r="CQ127" s="175"/>
      <c r="CR127" s="175"/>
      <c r="CS127" s="175"/>
      <c r="CT127" s="175"/>
      <c r="CU127" s="175"/>
      <c r="CV127" s="175"/>
      <c r="CW127" s="175"/>
      <c r="CX127" s="175"/>
      <c r="CY127" s="175"/>
      <c r="CZ127" s="175"/>
      <c r="DA127" s="176"/>
    </row>
    <row r="128" spans="5:105" ht="6.95" customHeight="1" x14ac:dyDescent="0.15">
      <c r="E128" s="509"/>
      <c r="F128" s="510"/>
      <c r="G128" s="364"/>
      <c r="H128" s="365"/>
      <c r="I128" s="365"/>
      <c r="J128" s="365"/>
      <c r="K128" s="365"/>
      <c r="L128" s="366"/>
      <c r="M128" s="56"/>
      <c r="N128" s="43"/>
      <c r="O128" s="43"/>
      <c r="P128" s="43"/>
      <c r="Q128" s="43"/>
      <c r="R128" s="43"/>
      <c r="S128" s="43"/>
      <c r="T128" s="43"/>
      <c r="U128" s="43"/>
      <c r="V128" s="43"/>
      <c r="W128" s="57"/>
      <c r="X128" s="187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9"/>
      <c r="AK128" s="268"/>
      <c r="AL128" s="269"/>
      <c r="AM128" s="269"/>
      <c r="AN128" s="269"/>
      <c r="AO128" s="269"/>
      <c r="AP128" s="269"/>
      <c r="AQ128" s="269"/>
      <c r="AR128" s="269"/>
      <c r="AS128" s="269"/>
      <c r="AT128" s="269"/>
      <c r="AU128" s="269"/>
      <c r="AV128" s="269"/>
      <c r="AW128" s="269"/>
      <c r="AX128" s="269"/>
      <c r="AY128" s="269"/>
      <c r="AZ128" s="269"/>
      <c r="BA128" s="269"/>
      <c r="BB128" s="269"/>
      <c r="BC128" s="269"/>
      <c r="BD128" s="269"/>
      <c r="BE128" s="269"/>
      <c r="BF128" s="269"/>
      <c r="BG128" s="270"/>
      <c r="BH128" s="456"/>
      <c r="BI128" s="227"/>
      <c r="BJ128" s="227"/>
      <c r="BK128" s="227"/>
      <c r="BL128" s="227"/>
      <c r="BM128" s="227"/>
      <c r="BN128" s="214"/>
      <c r="BO128" s="214"/>
      <c r="BP128" s="214"/>
      <c r="BQ128" s="214"/>
      <c r="BR128" s="214"/>
      <c r="BS128" s="214"/>
      <c r="BT128" s="212"/>
      <c r="BU128" s="212"/>
      <c r="BV128" s="106"/>
      <c r="BW128" s="163"/>
      <c r="BX128" s="137"/>
      <c r="BY128" s="137"/>
      <c r="BZ128" s="137"/>
      <c r="CA128" s="138"/>
      <c r="CB128" s="136"/>
      <c r="CC128" s="137"/>
      <c r="CD128" s="137"/>
      <c r="CE128" s="137"/>
      <c r="CF128" s="138"/>
      <c r="CG128" s="136"/>
      <c r="CH128" s="137"/>
      <c r="CI128" s="137"/>
      <c r="CJ128" s="137"/>
      <c r="CK128" s="143"/>
      <c r="CL128" s="174"/>
      <c r="CM128" s="175"/>
      <c r="CN128" s="175"/>
      <c r="CO128" s="175"/>
      <c r="CP128" s="175"/>
      <c r="CQ128" s="175"/>
      <c r="CR128" s="175"/>
      <c r="CS128" s="175"/>
      <c r="CT128" s="175"/>
      <c r="CU128" s="175"/>
      <c r="CV128" s="175"/>
      <c r="CW128" s="175"/>
      <c r="CX128" s="175"/>
      <c r="CY128" s="175"/>
      <c r="CZ128" s="175"/>
      <c r="DA128" s="176"/>
    </row>
    <row r="129" spans="5:122" ht="6.95" customHeight="1" x14ac:dyDescent="0.15">
      <c r="E129" s="509"/>
      <c r="F129" s="510"/>
      <c r="G129" s="364"/>
      <c r="H129" s="365"/>
      <c r="I129" s="365"/>
      <c r="J129" s="365"/>
      <c r="K129" s="365"/>
      <c r="L129" s="366"/>
      <c r="M129" s="56"/>
      <c r="N129" s="43"/>
      <c r="O129" s="43"/>
      <c r="P129" s="43"/>
      <c r="Q129" s="43"/>
      <c r="R129" s="43"/>
      <c r="S129" s="43"/>
      <c r="T129" s="43"/>
      <c r="U129" s="43"/>
      <c r="V129" s="43"/>
      <c r="W129" s="57"/>
      <c r="X129" s="187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9"/>
      <c r="AK129" s="268"/>
      <c r="AL129" s="269"/>
      <c r="AM129" s="269"/>
      <c r="AN129" s="269"/>
      <c r="AO129" s="269"/>
      <c r="AP129" s="269"/>
      <c r="AQ129" s="269"/>
      <c r="AR129" s="269"/>
      <c r="AS129" s="269"/>
      <c r="AT129" s="269"/>
      <c r="AU129" s="269"/>
      <c r="AV129" s="269"/>
      <c r="AW129" s="269"/>
      <c r="AX129" s="269"/>
      <c r="AY129" s="269"/>
      <c r="AZ129" s="269"/>
      <c r="BA129" s="269"/>
      <c r="BB129" s="269"/>
      <c r="BC129" s="269"/>
      <c r="BD129" s="269"/>
      <c r="BE129" s="269"/>
      <c r="BF129" s="269"/>
      <c r="BG129" s="270"/>
      <c r="BH129" s="107"/>
      <c r="BI129" s="108"/>
      <c r="BJ129" s="108"/>
      <c r="BK129" s="108"/>
      <c r="BL129" s="108"/>
      <c r="BM129" s="108"/>
      <c r="BN129" s="126"/>
      <c r="BO129" s="126"/>
      <c r="BP129" s="126"/>
      <c r="BQ129" s="126"/>
      <c r="BR129" s="126"/>
      <c r="BS129" s="126"/>
      <c r="BT129" s="110"/>
      <c r="BU129" s="110"/>
      <c r="BV129" s="106"/>
      <c r="BW129" s="163"/>
      <c r="BX129" s="137"/>
      <c r="BY129" s="137"/>
      <c r="BZ129" s="137"/>
      <c r="CA129" s="138"/>
      <c r="CB129" s="136"/>
      <c r="CC129" s="137"/>
      <c r="CD129" s="137"/>
      <c r="CE129" s="137"/>
      <c r="CF129" s="138"/>
      <c r="CG129" s="136"/>
      <c r="CH129" s="137"/>
      <c r="CI129" s="137"/>
      <c r="CJ129" s="137"/>
      <c r="CK129" s="143"/>
      <c r="CL129" s="174"/>
      <c r="CM129" s="175"/>
      <c r="CN129" s="175"/>
      <c r="CO129" s="175"/>
      <c r="CP129" s="175"/>
      <c r="CQ129" s="175"/>
      <c r="CR129" s="175"/>
      <c r="CS129" s="175"/>
      <c r="CT129" s="175"/>
      <c r="CU129" s="175"/>
      <c r="CV129" s="175"/>
      <c r="CW129" s="175"/>
      <c r="CX129" s="175"/>
      <c r="CY129" s="175"/>
      <c r="CZ129" s="175"/>
      <c r="DA129" s="176"/>
    </row>
    <row r="130" spans="5:122" ht="6.95" customHeight="1" x14ac:dyDescent="0.15">
      <c r="E130" s="509"/>
      <c r="F130" s="510"/>
      <c r="G130" s="364"/>
      <c r="H130" s="365"/>
      <c r="I130" s="365"/>
      <c r="J130" s="365"/>
      <c r="K130" s="365"/>
      <c r="L130" s="366"/>
      <c r="M130" s="56"/>
      <c r="N130" s="35"/>
      <c r="O130" s="35"/>
      <c r="P130" s="35"/>
      <c r="Q130" s="35"/>
      <c r="R130" s="35"/>
      <c r="S130" s="35"/>
      <c r="T130" s="35"/>
      <c r="U130" s="35"/>
      <c r="V130" s="35"/>
      <c r="W130" s="57"/>
      <c r="X130" s="187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9"/>
      <c r="AK130" s="268"/>
      <c r="AL130" s="269"/>
      <c r="AM130" s="269"/>
      <c r="AN130" s="269"/>
      <c r="AO130" s="269"/>
      <c r="AP130" s="269"/>
      <c r="AQ130" s="269"/>
      <c r="AR130" s="269"/>
      <c r="AS130" s="269"/>
      <c r="AT130" s="269"/>
      <c r="AU130" s="269"/>
      <c r="AV130" s="269"/>
      <c r="AW130" s="269"/>
      <c r="AX130" s="269"/>
      <c r="AY130" s="269"/>
      <c r="AZ130" s="269"/>
      <c r="BA130" s="269"/>
      <c r="BB130" s="269"/>
      <c r="BC130" s="269"/>
      <c r="BD130" s="269"/>
      <c r="BE130" s="269"/>
      <c r="BF130" s="269"/>
      <c r="BG130" s="270"/>
      <c r="BH130" s="111"/>
      <c r="BI130" s="227" t="s">
        <v>96</v>
      </c>
      <c r="BJ130" s="227"/>
      <c r="BK130" s="227"/>
      <c r="BL130" s="227"/>
      <c r="BM130" s="227"/>
      <c r="BN130" s="457"/>
      <c r="BO130" s="457"/>
      <c r="BP130" s="457"/>
      <c r="BQ130" s="457"/>
      <c r="BR130" s="457"/>
      <c r="BS130" s="457"/>
      <c r="BT130" s="212" t="s">
        <v>29</v>
      </c>
      <c r="BU130" s="212"/>
      <c r="BV130" s="106"/>
      <c r="BW130" s="163"/>
      <c r="BX130" s="137"/>
      <c r="BY130" s="137"/>
      <c r="BZ130" s="137"/>
      <c r="CA130" s="138"/>
      <c r="CB130" s="136"/>
      <c r="CC130" s="137"/>
      <c r="CD130" s="137"/>
      <c r="CE130" s="137"/>
      <c r="CF130" s="138"/>
      <c r="CG130" s="136"/>
      <c r="CH130" s="137"/>
      <c r="CI130" s="137"/>
      <c r="CJ130" s="137"/>
      <c r="CK130" s="143"/>
      <c r="CL130" s="174"/>
      <c r="CM130" s="175"/>
      <c r="CN130" s="175"/>
      <c r="CO130" s="175"/>
      <c r="CP130" s="175"/>
      <c r="CQ130" s="175"/>
      <c r="CR130" s="175"/>
      <c r="CS130" s="175"/>
      <c r="CT130" s="175"/>
      <c r="CU130" s="175"/>
      <c r="CV130" s="175"/>
      <c r="CW130" s="175"/>
      <c r="CX130" s="175"/>
      <c r="CY130" s="175"/>
      <c r="CZ130" s="175"/>
      <c r="DA130" s="176"/>
    </row>
    <row r="131" spans="5:122" ht="6.95" customHeight="1" x14ac:dyDescent="0.15">
      <c r="E131" s="509"/>
      <c r="F131" s="510"/>
      <c r="G131" s="364"/>
      <c r="H131" s="365"/>
      <c r="I131" s="365"/>
      <c r="J131" s="365"/>
      <c r="K131" s="365"/>
      <c r="L131" s="366"/>
      <c r="M131" s="56"/>
      <c r="N131" s="43"/>
      <c r="O131" s="43"/>
      <c r="P131" s="43"/>
      <c r="Q131" s="43"/>
      <c r="R131" s="43"/>
      <c r="S131" s="43"/>
      <c r="T131" s="43"/>
      <c r="U131" s="43"/>
      <c r="V131" s="43"/>
      <c r="W131" s="57"/>
      <c r="X131" s="187"/>
      <c r="Y131" s="188"/>
      <c r="Z131" s="188"/>
      <c r="AA131" s="188"/>
      <c r="AB131" s="188"/>
      <c r="AC131" s="188"/>
      <c r="AD131" s="188"/>
      <c r="AE131" s="188"/>
      <c r="AF131" s="188"/>
      <c r="AG131" s="188"/>
      <c r="AH131" s="188"/>
      <c r="AI131" s="188"/>
      <c r="AJ131" s="189"/>
      <c r="AK131" s="268"/>
      <c r="AL131" s="269"/>
      <c r="AM131" s="269"/>
      <c r="AN131" s="269"/>
      <c r="AO131" s="269"/>
      <c r="AP131" s="269"/>
      <c r="AQ131" s="269"/>
      <c r="AR131" s="269"/>
      <c r="AS131" s="269"/>
      <c r="AT131" s="269"/>
      <c r="AU131" s="269"/>
      <c r="AV131" s="269"/>
      <c r="AW131" s="269"/>
      <c r="AX131" s="269"/>
      <c r="AY131" s="269"/>
      <c r="AZ131" s="269"/>
      <c r="BA131" s="269"/>
      <c r="BB131" s="269"/>
      <c r="BC131" s="269"/>
      <c r="BD131" s="269"/>
      <c r="BE131" s="269"/>
      <c r="BF131" s="269"/>
      <c r="BG131" s="270"/>
      <c r="BH131" s="111"/>
      <c r="BI131" s="227"/>
      <c r="BJ131" s="227"/>
      <c r="BK131" s="227"/>
      <c r="BL131" s="227"/>
      <c r="BM131" s="227"/>
      <c r="BN131" s="214"/>
      <c r="BO131" s="214"/>
      <c r="BP131" s="214"/>
      <c r="BQ131" s="214"/>
      <c r="BR131" s="214"/>
      <c r="BS131" s="214"/>
      <c r="BT131" s="212"/>
      <c r="BU131" s="212"/>
      <c r="BV131" s="106"/>
      <c r="BW131" s="163"/>
      <c r="BX131" s="137"/>
      <c r="BY131" s="137"/>
      <c r="BZ131" s="137"/>
      <c r="CA131" s="138"/>
      <c r="CB131" s="136"/>
      <c r="CC131" s="137"/>
      <c r="CD131" s="137"/>
      <c r="CE131" s="137"/>
      <c r="CF131" s="138"/>
      <c r="CG131" s="136"/>
      <c r="CH131" s="137"/>
      <c r="CI131" s="137"/>
      <c r="CJ131" s="137"/>
      <c r="CK131" s="143"/>
      <c r="CL131" s="174"/>
      <c r="CM131" s="175"/>
      <c r="CN131" s="175"/>
      <c r="CO131" s="175"/>
      <c r="CP131" s="175"/>
      <c r="CQ131" s="175"/>
      <c r="CR131" s="175"/>
      <c r="CS131" s="175"/>
      <c r="CT131" s="175"/>
      <c r="CU131" s="175"/>
      <c r="CV131" s="175"/>
      <c r="CW131" s="175"/>
      <c r="CX131" s="175"/>
      <c r="CY131" s="175"/>
      <c r="CZ131" s="175"/>
      <c r="DA131" s="176"/>
      <c r="DL131" s="11"/>
    </row>
    <row r="132" spans="5:122" ht="6.95" customHeight="1" x14ac:dyDescent="0.15">
      <c r="E132" s="511"/>
      <c r="F132" s="512"/>
      <c r="G132" s="367"/>
      <c r="H132" s="368"/>
      <c r="I132" s="368"/>
      <c r="J132" s="368"/>
      <c r="K132" s="368"/>
      <c r="L132" s="369"/>
      <c r="M132" s="56"/>
      <c r="N132" s="43"/>
      <c r="O132" s="43"/>
      <c r="P132" s="43"/>
      <c r="Q132" s="43"/>
      <c r="R132" s="43"/>
      <c r="S132" s="43"/>
      <c r="T132" s="43"/>
      <c r="U132" s="43"/>
      <c r="V132" s="43"/>
      <c r="W132" s="57"/>
      <c r="X132" s="190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2"/>
      <c r="AK132" s="491"/>
      <c r="AL132" s="492"/>
      <c r="AM132" s="492"/>
      <c r="AN132" s="492"/>
      <c r="AO132" s="492"/>
      <c r="AP132" s="492"/>
      <c r="AQ132" s="492"/>
      <c r="AR132" s="492"/>
      <c r="AS132" s="492"/>
      <c r="AT132" s="492"/>
      <c r="AU132" s="492"/>
      <c r="AV132" s="492"/>
      <c r="AW132" s="492"/>
      <c r="AX132" s="492"/>
      <c r="AY132" s="492"/>
      <c r="AZ132" s="492"/>
      <c r="BA132" s="492"/>
      <c r="BB132" s="492"/>
      <c r="BC132" s="492"/>
      <c r="BD132" s="492"/>
      <c r="BE132" s="492"/>
      <c r="BF132" s="492"/>
      <c r="BG132" s="493"/>
      <c r="BH132" s="111"/>
      <c r="BI132" s="38"/>
      <c r="BJ132" s="38"/>
      <c r="BK132" s="38"/>
      <c r="BL132" s="38"/>
      <c r="BM132" s="38"/>
      <c r="BN132" s="126"/>
      <c r="BO132" s="126"/>
      <c r="BP132" s="126"/>
      <c r="BQ132" s="126"/>
      <c r="BR132" s="126"/>
      <c r="BS132" s="126"/>
      <c r="BT132" s="38"/>
      <c r="BU132" s="38"/>
      <c r="BV132" s="106"/>
      <c r="BW132" s="164"/>
      <c r="BX132" s="140"/>
      <c r="BY132" s="140"/>
      <c r="BZ132" s="140"/>
      <c r="CA132" s="141"/>
      <c r="CB132" s="139"/>
      <c r="CC132" s="140"/>
      <c r="CD132" s="140"/>
      <c r="CE132" s="140"/>
      <c r="CF132" s="141"/>
      <c r="CG132" s="139"/>
      <c r="CH132" s="140"/>
      <c r="CI132" s="140"/>
      <c r="CJ132" s="140"/>
      <c r="CK132" s="144"/>
      <c r="CL132" s="177"/>
      <c r="CM132" s="178"/>
      <c r="CN132" s="178"/>
      <c r="CO132" s="178"/>
      <c r="CP132" s="178"/>
      <c r="CQ132" s="178"/>
      <c r="CR132" s="178"/>
      <c r="CS132" s="178"/>
      <c r="CT132" s="178"/>
      <c r="CU132" s="178"/>
      <c r="CV132" s="178"/>
      <c r="CW132" s="178"/>
      <c r="CX132" s="178"/>
      <c r="CY132" s="178"/>
      <c r="CZ132" s="178"/>
      <c r="DA132" s="179"/>
    </row>
    <row r="133" spans="5:122" ht="6.95" customHeight="1" x14ac:dyDescent="0.15">
      <c r="E133" s="445" t="s">
        <v>228</v>
      </c>
      <c r="F133" s="446"/>
      <c r="G133" s="446"/>
      <c r="H133" s="446"/>
      <c r="I133" s="446"/>
      <c r="J133" s="446"/>
      <c r="K133" s="446"/>
      <c r="L133" s="446"/>
      <c r="M133" s="446"/>
      <c r="N133" s="446"/>
      <c r="O133" s="446"/>
      <c r="P133" s="446"/>
      <c r="Q133" s="446"/>
      <c r="R133" s="446"/>
      <c r="S133" s="446"/>
      <c r="T133" s="446"/>
      <c r="U133" s="446"/>
      <c r="V133" s="446"/>
      <c r="W133" s="446"/>
      <c r="X133" s="446"/>
      <c r="Y133" s="446"/>
      <c r="Z133" s="446"/>
      <c r="AA133" s="446"/>
      <c r="AB133" s="446"/>
      <c r="AC133" s="446"/>
      <c r="AD133" s="446"/>
      <c r="AE133" s="446"/>
      <c r="AF133" s="446"/>
      <c r="AG133" s="446"/>
      <c r="AH133" s="446"/>
      <c r="AI133" s="446"/>
      <c r="AJ133" s="446"/>
      <c r="AK133" s="446"/>
      <c r="AL133" s="446"/>
      <c r="AM133" s="446"/>
      <c r="AN133" s="446"/>
      <c r="AO133" s="446"/>
      <c r="AP133" s="446"/>
      <c r="AQ133" s="446"/>
      <c r="AR133" s="446"/>
      <c r="AS133" s="446"/>
      <c r="AT133" s="446"/>
      <c r="AU133" s="446"/>
      <c r="AV133" s="446"/>
      <c r="AW133" s="446"/>
      <c r="AX133" s="446"/>
      <c r="AY133" s="446"/>
      <c r="AZ133" s="446"/>
      <c r="BA133" s="446"/>
      <c r="BB133" s="446"/>
      <c r="BC133" s="446"/>
      <c r="BD133" s="446"/>
      <c r="BE133" s="446"/>
      <c r="BF133" s="446"/>
      <c r="BG133" s="446"/>
      <c r="BH133" s="446"/>
      <c r="BI133" s="446"/>
      <c r="BJ133" s="446"/>
      <c r="BK133" s="446"/>
      <c r="BL133" s="446"/>
      <c r="BM133" s="446"/>
      <c r="BN133" s="446"/>
      <c r="BO133" s="446"/>
      <c r="BP133" s="446"/>
      <c r="BQ133" s="446"/>
      <c r="BR133" s="446"/>
      <c r="BS133" s="446"/>
      <c r="BT133" s="446"/>
      <c r="BU133" s="446"/>
      <c r="BV133" s="446"/>
      <c r="BW133" s="446"/>
      <c r="BX133" s="446"/>
      <c r="BY133" s="446"/>
      <c r="BZ133" s="446"/>
      <c r="CA133" s="446"/>
      <c r="CB133" s="446"/>
      <c r="CC133" s="446"/>
      <c r="CD133" s="446"/>
      <c r="CE133" s="446"/>
      <c r="CF133" s="446"/>
      <c r="CG133" s="446"/>
      <c r="CH133" s="446"/>
      <c r="CI133" s="446"/>
      <c r="CJ133" s="446"/>
      <c r="CK133" s="447"/>
      <c r="CL133" s="30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</row>
    <row r="134" spans="5:122" ht="6.95" customHeight="1" x14ac:dyDescent="0.15">
      <c r="E134" s="448"/>
      <c r="F134" s="449"/>
      <c r="G134" s="449"/>
      <c r="H134" s="449"/>
      <c r="I134" s="449"/>
      <c r="J134" s="449"/>
      <c r="K134" s="449"/>
      <c r="L134" s="449"/>
      <c r="M134" s="449"/>
      <c r="N134" s="449"/>
      <c r="O134" s="449"/>
      <c r="P134" s="449"/>
      <c r="Q134" s="449"/>
      <c r="R134" s="449"/>
      <c r="S134" s="449"/>
      <c r="T134" s="449"/>
      <c r="U134" s="449"/>
      <c r="V134" s="449"/>
      <c r="W134" s="449"/>
      <c r="X134" s="449"/>
      <c r="Y134" s="449"/>
      <c r="Z134" s="449"/>
      <c r="AA134" s="449"/>
      <c r="AB134" s="449"/>
      <c r="AC134" s="449"/>
      <c r="AD134" s="449"/>
      <c r="AE134" s="449"/>
      <c r="AF134" s="449"/>
      <c r="AG134" s="449"/>
      <c r="AH134" s="449"/>
      <c r="AI134" s="449"/>
      <c r="AJ134" s="449"/>
      <c r="AK134" s="449"/>
      <c r="AL134" s="449"/>
      <c r="AM134" s="449"/>
      <c r="AN134" s="449"/>
      <c r="AO134" s="449"/>
      <c r="AP134" s="449"/>
      <c r="AQ134" s="449"/>
      <c r="AR134" s="449"/>
      <c r="AS134" s="449"/>
      <c r="AT134" s="449"/>
      <c r="AU134" s="449"/>
      <c r="AV134" s="449"/>
      <c r="AW134" s="449"/>
      <c r="AX134" s="449"/>
      <c r="AY134" s="449"/>
      <c r="AZ134" s="449"/>
      <c r="BA134" s="449"/>
      <c r="BB134" s="449"/>
      <c r="BC134" s="449"/>
      <c r="BD134" s="449"/>
      <c r="BE134" s="449"/>
      <c r="BF134" s="449"/>
      <c r="BG134" s="449"/>
      <c r="BH134" s="449"/>
      <c r="BI134" s="449"/>
      <c r="BJ134" s="449"/>
      <c r="BK134" s="449"/>
      <c r="BL134" s="449"/>
      <c r="BM134" s="449"/>
      <c r="BN134" s="449"/>
      <c r="BO134" s="449"/>
      <c r="BP134" s="449"/>
      <c r="BQ134" s="449"/>
      <c r="BR134" s="449"/>
      <c r="BS134" s="449"/>
      <c r="BT134" s="449"/>
      <c r="BU134" s="449"/>
      <c r="BV134" s="449"/>
      <c r="BW134" s="449"/>
      <c r="BX134" s="449"/>
      <c r="BY134" s="449"/>
      <c r="BZ134" s="449"/>
      <c r="CA134" s="449"/>
      <c r="CB134" s="449"/>
      <c r="CC134" s="449"/>
      <c r="CD134" s="449"/>
      <c r="CE134" s="449"/>
      <c r="CF134" s="449"/>
      <c r="CG134" s="449"/>
      <c r="CH134" s="449"/>
      <c r="CI134" s="449"/>
      <c r="CJ134" s="449"/>
      <c r="CK134" s="450"/>
      <c r="CL134" s="30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N134" s="11"/>
    </row>
    <row r="135" spans="5:122" ht="6.95" customHeight="1" x14ac:dyDescent="0.15">
      <c r="E135" s="448"/>
      <c r="F135" s="449"/>
      <c r="G135" s="449"/>
      <c r="H135" s="449"/>
      <c r="I135" s="449"/>
      <c r="J135" s="449"/>
      <c r="K135" s="449"/>
      <c r="L135" s="449"/>
      <c r="M135" s="449"/>
      <c r="N135" s="449"/>
      <c r="O135" s="449"/>
      <c r="P135" s="449"/>
      <c r="Q135" s="449"/>
      <c r="R135" s="449"/>
      <c r="S135" s="449"/>
      <c r="T135" s="449"/>
      <c r="U135" s="449"/>
      <c r="V135" s="449"/>
      <c r="W135" s="449"/>
      <c r="X135" s="449"/>
      <c r="Y135" s="449"/>
      <c r="Z135" s="449"/>
      <c r="AA135" s="449"/>
      <c r="AB135" s="449"/>
      <c r="AC135" s="449"/>
      <c r="AD135" s="449"/>
      <c r="AE135" s="449"/>
      <c r="AF135" s="449"/>
      <c r="AG135" s="449"/>
      <c r="AH135" s="449"/>
      <c r="AI135" s="449"/>
      <c r="AJ135" s="449"/>
      <c r="AK135" s="449"/>
      <c r="AL135" s="449"/>
      <c r="AM135" s="449"/>
      <c r="AN135" s="449"/>
      <c r="AO135" s="449"/>
      <c r="AP135" s="449"/>
      <c r="AQ135" s="449"/>
      <c r="AR135" s="449"/>
      <c r="AS135" s="449"/>
      <c r="AT135" s="449"/>
      <c r="AU135" s="449"/>
      <c r="AV135" s="449"/>
      <c r="AW135" s="449"/>
      <c r="AX135" s="449"/>
      <c r="AY135" s="449"/>
      <c r="AZ135" s="449"/>
      <c r="BA135" s="449"/>
      <c r="BB135" s="449"/>
      <c r="BC135" s="449"/>
      <c r="BD135" s="449"/>
      <c r="BE135" s="449"/>
      <c r="BF135" s="449"/>
      <c r="BG135" s="449"/>
      <c r="BH135" s="449"/>
      <c r="BI135" s="449"/>
      <c r="BJ135" s="449"/>
      <c r="BK135" s="449"/>
      <c r="BL135" s="449"/>
      <c r="BM135" s="449"/>
      <c r="BN135" s="449"/>
      <c r="BO135" s="449"/>
      <c r="BP135" s="449"/>
      <c r="BQ135" s="449"/>
      <c r="BR135" s="449"/>
      <c r="BS135" s="449"/>
      <c r="BT135" s="449"/>
      <c r="BU135" s="449"/>
      <c r="BV135" s="449"/>
      <c r="BW135" s="449"/>
      <c r="BX135" s="449"/>
      <c r="BY135" s="449"/>
      <c r="BZ135" s="449"/>
      <c r="CA135" s="449"/>
      <c r="CB135" s="449"/>
      <c r="CC135" s="449"/>
      <c r="CD135" s="449"/>
      <c r="CE135" s="449"/>
      <c r="CF135" s="449"/>
      <c r="CG135" s="449"/>
      <c r="CH135" s="449"/>
      <c r="CI135" s="449"/>
      <c r="CJ135" s="449"/>
      <c r="CK135" s="450"/>
      <c r="CL135" s="30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  <c r="CW135" s="31"/>
      <c r="CX135" s="31"/>
      <c r="CY135" s="31"/>
      <c r="CZ135" s="31"/>
      <c r="DA135" s="31"/>
      <c r="DM135" s="11"/>
    </row>
    <row r="136" spans="5:122" ht="6.95" customHeight="1" x14ac:dyDescent="0.15">
      <c r="E136" s="451"/>
      <c r="F136" s="452"/>
      <c r="G136" s="452"/>
      <c r="H136" s="452"/>
      <c r="I136" s="452"/>
      <c r="J136" s="452"/>
      <c r="K136" s="452"/>
      <c r="L136" s="452"/>
      <c r="M136" s="452"/>
      <c r="N136" s="452"/>
      <c r="O136" s="452"/>
      <c r="P136" s="452"/>
      <c r="Q136" s="452"/>
      <c r="R136" s="452"/>
      <c r="S136" s="452"/>
      <c r="T136" s="452"/>
      <c r="U136" s="452"/>
      <c r="V136" s="452"/>
      <c r="W136" s="452"/>
      <c r="X136" s="452"/>
      <c r="Y136" s="452"/>
      <c r="Z136" s="452"/>
      <c r="AA136" s="452"/>
      <c r="AB136" s="452"/>
      <c r="AC136" s="452"/>
      <c r="AD136" s="452"/>
      <c r="AE136" s="452"/>
      <c r="AF136" s="452"/>
      <c r="AG136" s="452"/>
      <c r="AH136" s="452"/>
      <c r="AI136" s="452"/>
      <c r="AJ136" s="452"/>
      <c r="AK136" s="452"/>
      <c r="AL136" s="452"/>
      <c r="AM136" s="452"/>
      <c r="AN136" s="452"/>
      <c r="AO136" s="452"/>
      <c r="AP136" s="452"/>
      <c r="AQ136" s="452"/>
      <c r="AR136" s="452"/>
      <c r="AS136" s="452"/>
      <c r="AT136" s="452"/>
      <c r="AU136" s="452"/>
      <c r="AV136" s="452"/>
      <c r="AW136" s="452"/>
      <c r="AX136" s="452"/>
      <c r="AY136" s="452"/>
      <c r="AZ136" s="452"/>
      <c r="BA136" s="452"/>
      <c r="BB136" s="452"/>
      <c r="BC136" s="452"/>
      <c r="BD136" s="452"/>
      <c r="BE136" s="452"/>
      <c r="BF136" s="452"/>
      <c r="BG136" s="452"/>
      <c r="BH136" s="452"/>
      <c r="BI136" s="452"/>
      <c r="BJ136" s="452"/>
      <c r="BK136" s="452"/>
      <c r="BL136" s="452"/>
      <c r="BM136" s="452"/>
      <c r="BN136" s="452"/>
      <c r="BO136" s="452"/>
      <c r="BP136" s="452"/>
      <c r="BQ136" s="452"/>
      <c r="BR136" s="452"/>
      <c r="BS136" s="452"/>
      <c r="BT136" s="452"/>
      <c r="BU136" s="452"/>
      <c r="BV136" s="452"/>
      <c r="BW136" s="452"/>
      <c r="BX136" s="452"/>
      <c r="BY136" s="452"/>
      <c r="BZ136" s="452"/>
      <c r="CA136" s="452"/>
      <c r="CB136" s="452"/>
      <c r="CC136" s="452"/>
      <c r="CD136" s="452"/>
      <c r="CE136" s="452"/>
      <c r="CF136" s="452"/>
      <c r="CG136" s="452"/>
      <c r="CH136" s="452"/>
      <c r="CI136" s="452"/>
      <c r="CJ136" s="452"/>
      <c r="CK136" s="453"/>
      <c r="CL136" s="30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O136" s="11"/>
    </row>
    <row r="137" spans="5:122" ht="6.95" customHeight="1" x14ac:dyDescent="0.15"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32"/>
      <c r="CJ137" s="32"/>
      <c r="CK137" s="32"/>
      <c r="CL137" s="33"/>
      <c r="CM137" s="33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Q137" s="12"/>
      <c r="DR137" s="12"/>
    </row>
    <row r="138" spans="5:122" ht="6.95" customHeight="1" x14ac:dyDescent="0.15"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32"/>
      <c r="CJ138" s="32"/>
      <c r="CK138" s="32"/>
      <c r="CL138" s="33"/>
      <c r="CM138" s="33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</row>
    <row r="139" spans="5:122" ht="6.95" customHeight="1" x14ac:dyDescent="0.15"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32"/>
      <c r="CJ139" s="32"/>
      <c r="CK139" s="32"/>
      <c r="CL139" s="33"/>
      <c r="CM139" s="33"/>
      <c r="CN139" s="31"/>
      <c r="CO139" s="31"/>
      <c r="CP139" s="31"/>
      <c r="CQ139" s="31"/>
      <c r="CR139" s="31"/>
      <c r="CS139" s="31"/>
      <c r="CT139" s="31"/>
      <c r="CU139" s="31"/>
      <c r="CV139" s="31"/>
      <c r="CW139" s="31"/>
      <c r="CX139" s="31"/>
      <c r="CY139" s="31"/>
      <c r="CZ139" s="31"/>
      <c r="DA139" s="31"/>
    </row>
    <row r="140" spans="5:122" ht="6.95" customHeight="1" x14ac:dyDescent="0.15"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32"/>
      <c r="CJ140" s="32"/>
      <c r="CK140" s="32"/>
      <c r="CL140" s="29"/>
      <c r="CM140" s="29"/>
    </row>
    <row r="141" spans="5:122" ht="6.95" customHeight="1" thickBot="1" x14ac:dyDescent="0.2"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32"/>
      <c r="CJ141" s="32"/>
      <c r="CK141" s="32"/>
      <c r="CL141" s="29"/>
      <c r="CM141" s="29"/>
    </row>
    <row r="142" spans="5:122" ht="6.95" customHeight="1" x14ac:dyDescent="0.15">
      <c r="E142" s="27"/>
      <c r="F142" s="27"/>
      <c r="G142" s="458" t="s">
        <v>170</v>
      </c>
      <c r="H142" s="459"/>
      <c r="I142" s="459"/>
      <c r="J142" s="459"/>
      <c r="K142" s="459"/>
      <c r="L142" s="459"/>
      <c r="M142" s="459"/>
      <c r="N142" s="459"/>
      <c r="O142" s="459"/>
      <c r="P142" s="459"/>
      <c r="Q142" s="459"/>
      <c r="R142" s="459"/>
      <c r="S142" s="459"/>
      <c r="T142" s="459"/>
      <c r="U142" s="459"/>
      <c r="V142" s="459"/>
      <c r="W142" s="459"/>
      <c r="X142" s="459"/>
      <c r="Y142" s="459"/>
      <c r="Z142" s="459"/>
      <c r="AA142" s="459"/>
      <c r="AB142" s="459"/>
      <c r="AC142" s="459"/>
      <c r="AD142" s="459"/>
      <c r="AE142" s="459"/>
      <c r="AF142" s="459"/>
      <c r="AG142" s="459"/>
      <c r="AH142" s="459"/>
      <c r="AI142" s="459"/>
      <c r="AJ142" s="459"/>
      <c r="AK142" s="459"/>
      <c r="AL142" s="459"/>
      <c r="AM142" s="459"/>
      <c r="AN142" s="459"/>
      <c r="AO142" s="459"/>
      <c r="AP142" s="459"/>
      <c r="AQ142" s="459"/>
      <c r="AR142" s="459"/>
      <c r="AS142" s="459"/>
      <c r="AT142" s="459"/>
      <c r="AU142" s="459"/>
      <c r="AV142" s="459"/>
      <c r="AW142" s="459"/>
      <c r="AX142" s="459"/>
      <c r="AY142" s="459"/>
      <c r="AZ142" s="459"/>
      <c r="BA142" s="459"/>
      <c r="BB142" s="459"/>
      <c r="BC142" s="459"/>
      <c r="BD142" s="459"/>
      <c r="BE142" s="459"/>
      <c r="BF142" s="459"/>
      <c r="BG142" s="459"/>
      <c r="BH142" s="459"/>
      <c r="BI142" s="459"/>
      <c r="BJ142" s="459"/>
      <c r="BK142" s="459"/>
      <c r="BL142" s="459"/>
      <c r="BM142" s="459"/>
      <c r="BN142" s="459"/>
      <c r="BO142" s="459"/>
      <c r="BP142" s="459"/>
      <c r="BQ142" s="459"/>
      <c r="BR142" s="459"/>
      <c r="BS142" s="459"/>
      <c r="BT142" s="459"/>
      <c r="BU142" s="459"/>
      <c r="BV142" s="459"/>
      <c r="BW142" s="459"/>
      <c r="BX142" s="459"/>
      <c r="BY142" s="459"/>
      <c r="BZ142" s="459"/>
      <c r="CA142" s="459"/>
      <c r="CB142" s="459"/>
      <c r="CC142" s="459"/>
      <c r="CD142" s="459"/>
      <c r="CE142" s="459"/>
      <c r="CF142" s="459"/>
      <c r="CG142" s="459"/>
      <c r="CH142" s="460"/>
      <c r="CI142" s="27"/>
      <c r="CJ142" s="27"/>
      <c r="CK142" s="27"/>
    </row>
    <row r="143" spans="5:122" ht="6.95" customHeight="1" x14ac:dyDescent="0.15">
      <c r="E143" s="27"/>
      <c r="F143" s="27"/>
      <c r="G143" s="461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0"/>
      <c r="AL143" s="130"/>
      <c r="AM143" s="130"/>
      <c r="AN143" s="130"/>
      <c r="AO143" s="130"/>
      <c r="AP143" s="130"/>
      <c r="AQ143" s="130"/>
      <c r="AR143" s="130"/>
      <c r="AS143" s="130"/>
      <c r="AT143" s="130"/>
      <c r="AU143" s="130"/>
      <c r="AV143" s="130"/>
      <c r="AW143" s="130"/>
      <c r="AX143" s="130"/>
      <c r="AY143" s="130"/>
      <c r="AZ143" s="130"/>
      <c r="BA143" s="130"/>
      <c r="BB143" s="130"/>
      <c r="BC143" s="130"/>
      <c r="BD143" s="130"/>
      <c r="BE143" s="130"/>
      <c r="BF143" s="130"/>
      <c r="BG143" s="130"/>
      <c r="BH143" s="130"/>
      <c r="BI143" s="130"/>
      <c r="BJ143" s="130"/>
      <c r="BK143" s="130"/>
      <c r="BL143" s="130"/>
      <c r="BM143" s="130"/>
      <c r="BN143" s="130"/>
      <c r="BO143" s="130"/>
      <c r="BP143" s="130"/>
      <c r="BQ143" s="130"/>
      <c r="BR143" s="130"/>
      <c r="BS143" s="130"/>
      <c r="BT143" s="130"/>
      <c r="BU143" s="130"/>
      <c r="BV143" s="130"/>
      <c r="BW143" s="130"/>
      <c r="BX143" s="130"/>
      <c r="BY143" s="130"/>
      <c r="BZ143" s="130"/>
      <c r="CA143" s="130"/>
      <c r="CB143" s="130"/>
      <c r="CC143" s="130"/>
      <c r="CD143" s="130"/>
      <c r="CE143" s="130"/>
      <c r="CF143" s="130"/>
      <c r="CG143" s="130"/>
      <c r="CH143" s="462"/>
      <c r="CI143" s="27"/>
      <c r="CJ143" s="27"/>
      <c r="CK143" s="27"/>
    </row>
    <row r="144" spans="5:122" ht="6.95" customHeight="1" thickBot="1" x14ac:dyDescent="0.2">
      <c r="E144" s="27"/>
      <c r="F144" s="27"/>
      <c r="G144" s="463"/>
      <c r="H144" s="464"/>
      <c r="I144" s="464"/>
      <c r="J144" s="464"/>
      <c r="K144" s="464"/>
      <c r="L144" s="464"/>
      <c r="M144" s="464"/>
      <c r="N144" s="464"/>
      <c r="O144" s="464"/>
      <c r="P144" s="464"/>
      <c r="Q144" s="464"/>
      <c r="R144" s="464"/>
      <c r="S144" s="464"/>
      <c r="T144" s="464"/>
      <c r="U144" s="464"/>
      <c r="V144" s="464"/>
      <c r="W144" s="464"/>
      <c r="X144" s="464"/>
      <c r="Y144" s="464"/>
      <c r="Z144" s="464"/>
      <c r="AA144" s="464"/>
      <c r="AB144" s="464"/>
      <c r="AC144" s="464"/>
      <c r="AD144" s="464"/>
      <c r="AE144" s="464"/>
      <c r="AF144" s="464"/>
      <c r="AG144" s="464"/>
      <c r="AH144" s="464"/>
      <c r="AI144" s="464"/>
      <c r="AJ144" s="464"/>
      <c r="AK144" s="464"/>
      <c r="AL144" s="464"/>
      <c r="AM144" s="464"/>
      <c r="AN144" s="464"/>
      <c r="AO144" s="464"/>
      <c r="AP144" s="464"/>
      <c r="AQ144" s="464"/>
      <c r="AR144" s="464"/>
      <c r="AS144" s="464"/>
      <c r="AT144" s="464"/>
      <c r="AU144" s="464"/>
      <c r="AV144" s="464"/>
      <c r="AW144" s="464"/>
      <c r="AX144" s="464"/>
      <c r="AY144" s="464"/>
      <c r="AZ144" s="464"/>
      <c r="BA144" s="464"/>
      <c r="BB144" s="464"/>
      <c r="BC144" s="464"/>
      <c r="BD144" s="464"/>
      <c r="BE144" s="464"/>
      <c r="BF144" s="464"/>
      <c r="BG144" s="464"/>
      <c r="BH144" s="464"/>
      <c r="BI144" s="464"/>
      <c r="BJ144" s="464"/>
      <c r="BK144" s="464"/>
      <c r="BL144" s="464"/>
      <c r="BM144" s="464"/>
      <c r="BN144" s="464"/>
      <c r="BO144" s="464"/>
      <c r="BP144" s="464"/>
      <c r="BQ144" s="464"/>
      <c r="BR144" s="464"/>
      <c r="BS144" s="464"/>
      <c r="BT144" s="464"/>
      <c r="BU144" s="464"/>
      <c r="BV144" s="464"/>
      <c r="BW144" s="464"/>
      <c r="BX144" s="464"/>
      <c r="BY144" s="464"/>
      <c r="BZ144" s="464"/>
      <c r="CA144" s="464"/>
      <c r="CB144" s="464"/>
      <c r="CC144" s="464"/>
      <c r="CD144" s="464"/>
      <c r="CE144" s="464"/>
      <c r="CF144" s="464"/>
      <c r="CG144" s="464"/>
      <c r="CH144" s="465"/>
      <c r="CI144" s="27"/>
      <c r="CJ144" s="27"/>
      <c r="CK144" s="27"/>
    </row>
    <row r="145" spans="5:89" ht="6.95" customHeight="1" x14ac:dyDescent="0.15">
      <c r="E145" s="27"/>
      <c r="F145" s="27"/>
      <c r="G145" s="458" t="s">
        <v>109</v>
      </c>
      <c r="H145" s="459"/>
      <c r="I145" s="459"/>
      <c r="J145" s="459"/>
      <c r="K145" s="459"/>
      <c r="L145" s="459"/>
      <c r="M145" s="459"/>
      <c r="N145" s="459"/>
      <c r="O145" s="459"/>
      <c r="P145" s="459"/>
      <c r="Q145" s="459"/>
      <c r="R145" s="459"/>
      <c r="S145" s="459"/>
      <c r="T145" s="459"/>
      <c r="U145" s="459"/>
      <c r="V145" s="459"/>
      <c r="W145" s="459"/>
      <c r="X145" s="459"/>
      <c r="Y145" s="459"/>
      <c r="Z145" s="459"/>
      <c r="AA145" s="459"/>
      <c r="AB145" s="459"/>
      <c r="AC145" s="459"/>
      <c r="AD145" s="459"/>
      <c r="AE145" s="459"/>
      <c r="AF145" s="459"/>
      <c r="AG145" s="459"/>
      <c r="AH145" s="459"/>
      <c r="AI145" s="459"/>
      <c r="AJ145" s="459"/>
      <c r="AK145" s="459"/>
      <c r="AL145" s="459"/>
      <c r="AM145" s="459"/>
      <c r="AN145" s="459"/>
      <c r="AO145" s="459"/>
      <c r="AP145" s="459"/>
      <c r="AQ145" s="459"/>
      <c r="AR145" s="459"/>
      <c r="AS145" s="459"/>
      <c r="AT145" s="459"/>
      <c r="AU145" s="459"/>
      <c r="AV145" s="459"/>
      <c r="AW145" s="459"/>
      <c r="AX145" s="459"/>
      <c r="AY145" s="459"/>
      <c r="AZ145" s="459"/>
      <c r="BA145" s="459"/>
      <c r="BB145" s="459"/>
      <c r="BC145" s="459"/>
      <c r="BD145" s="459"/>
      <c r="BE145" s="459"/>
      <c r="BF145" s="459"/>
      <c r="BG145" s="459"/>
      <c r="BH145" s="459"/>
      <c r="BI145" s="459"/>
      <c r="BJ145" s="459"/>
      <c r="BK145" s="459"/>
      <c r="BL145" s="459"/>
      <c r="BM145" s="459"/>
      <c r="BN145" s="459"/>
      <c r="BO145" s="459"/>
      <c r="BP145" s="459"/>
      <c r="BQ145" s="459"/>
      <c r="BR145" s="459"/>
      <c r="BS145" s="459"/>
      <c r="BT145" s="459"/>
      <c r="BU145" s="459"/>
      <c r="BV145" s="459"/>
      <c r="BW145" s="459"/>
      <c r="BX145" s="459"/>
      <c r="BY145" s="459"/>
      <c r="BZ145" s="459"/>
      <c r="CA145" s="459"/>
      <c r="CB145" s="459"/>
      <c r="CC145" s="459"/>
      <c r="CD145" s="459"/>
      <c r="CE145" s="459"/>
      <c r="CF145" s="459"/>
      <c r="CG145" s="459"/>
      <c r="CH145" s="460"/>
      <c r="CI145" s="27"/>
      <c r="CJ145" s="27"/>
      <c r="CK145" s="27"/>
    </row>
    <row r="146" spans="5:89" ht="6.95" customHeight="1" x14ac:dyDescent="0.15">
      <c r="E146" s="27"/>
      <c r="F146" s="27"/>
      <c r="G146" s="461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0"/>
      <c r="AM146" s="130"/>
      <c r="AN146" s="130"/>
      <c r="AO146" s="130"/>
      <c r="AP146" s="130"/>
      <c r="AQ146" s="130"/>
      <c r="AR146" s="130"/>
      <c r="AS146" s="130"/>
      <c r="AT146" s="130"/>
      <c r="AU146" s="130"/>
      <c r="AV146" s="130"/>
      <c r="AW146" s="130"/>
      <c r="AX146" s="130"/>
      <c r="AY146" s="130"/>
      <c r="AZ146" s="130"/>
      <c r="BA146" s="130"/>
      <c r="BB146" s="130"/>
      <c r="BC146" s="130"/>
      <c r="BD146" s="130"/>
      <c r="BE146" s="130"/>
      <c r="BF146" s="130"/>
      <c r="BG146" s="130"/>
      <c r="BH146" s="130"/>
      <c r="BI146" s="130"/>
      <c r="BJ146" s="130"/>
      <c r="BK146" s="130"/>
      <c r="BL146" s="130"/>
      <c r="BM146" s="130"/>
      <c r="BN146" s="130"/>
      <c r="BO146" s="130"/>
      <c r="BP146" s="130"/>
      <c r="BQ146" s="130"/>
      <c r="BR146" s="130"/>
      <c r="BS146" s="130"/>
      <c r="BT146" s="130"/>
      <c r="BU146" s="130"/>
      <c r="BV146" s="130"/>
      <c r="BW146" s="130"/>
      <c r="BX146" s="130"/>
      <c r="BY146" s="130"/>
      <c r="BZ146" s="130"/>
      <c r="CA146" s="130"/>
      <c r="CB146" s="130"/>
      <c r="CC146" s="130"/>
      <c r="CD146" s="130"/>
      <c r="CE146" s="130"/>
      <c r="CF146" s="130"/>
      <c r="CG146" s="130"/>
      <c r="CH146" s="462"/>
      <c r="CI146" s="27"/>
      <c r="CJ146" s="27"/>
      <c r="CK146" s="27"/>
    </row>
    <row r="147" spans="5:89" ht="6.95" customHeight="1" x14ac:dyDescent="0.15">
      <c r="E147" s="27"/>
      <c r="F147" s="27"/>
      <c r="G147" s="461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  <c r="AN147" s="130"/>
      <c r="AO147" s="130"/>
      <c r="AP147" s="130"/>
      <c r="AQ147" s="130"/>
      <c r="AR147" s="130"/>
      <c r="AS147" s="130"/>
      <c r="AT147" s="130"/>
      <c r="AU147" s="130"/>
      <c r="AV147" s="130"/>
      <c r="AW147" s="130"/>
      <c r="AX147" s="130"/>
      <c r="AY147" s="130"/>
      <c r="AZ147" s="130"/>
      <c r="BA147" s="130"/>
      <c r="BB147" s="130"/>
      <c r="BC147" s="130"/>
      <c r="BD147" s="130"/>
      <c r="BE147" s="130"/>
      <c r="BF147" s="130"/>
      <c r="BG147" s="130"/>
      <c r="BH147" s="130"/>
      <c r="BI147" s="130"/>
      <c r="BJ147" s="130"/>
      <c r="BK147" s="130"/>
      <c r="BL147" s="130"/>
      <c r="BM147" s="130"/>
      <c r="BN147" s="130"/>
      <c r="BO147" s="130"/>
      <c r="BP147" s="130"/>
      <c r="BQ147" s="130"/>
      <c r="BR147" s="130"/>
      <c r="BS147" s="130"/>
      <c r="BT147" s="130"/>
      <c r="BU147" s="130"/>
      <c r="BV147" s="130"/>
      <c r="BW147" s="130"/>
      <c r="BX147" s="130"/>
      <c r="BY147" s="130"/>
      <c r="BZ147" s="130"/>
      <c r="CA147" s="130"/>
      <c r="CB147" s="130"/>
      <c r="CC147" s="130"/>
      <c r="CD147" s="130"/>
      <c r="CE147" s="130"/>
      <c r="CF147" s="130"/>
      <c r="CG147" s="130"/>
      <c r="CH147" s="462"/>
      <c r="CI147" s="27"/>
      <c r="CJ147" s="27"/>
      <c r="CK147" s="27"/>
    </row>
    <row r="148" spans="5:89" ht="6.95" customHeight="1" x14ac:dyDescent="0.15">
      <c r="E148" s="27"/>
      <c r="F148" s="27"/>
      <c r="G148" s="461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30"/>
      <c r="AF148" s="130"/>
      <c r="AG148" s="130"/>
      <c r="AH148" s="130"/>
      <c r="AI148" s="130"/>
      <c r="AJ148" s="130"/>
      <c r="AK148" s="130"/>
      <c r="AL148" s="130"/>
      <c r="AM148" s="130"/>
      <c r="AN148" s="130"/>
      <c r="AO148" s="130"/>
      <c r="AP148" s="130"/>
      <c r="AQ148" s="130"/>
      <c r="AR148" s="130"/>
      <c r="AS148" s="130"/>
      <c r="AT148" s="130"/>
      <c r="AU148" s="130"/>
      <c r="AV148" s="130"/>
      <c r="AW148" s="130"/>
      <c r="AX148" s="130"/>
      <c r="AY148" s="130"/>
      <c r="AZ148" s="130"/>
      <c r="BA148" s="130"/>
      <c r="BB148" s="130"/>
      <c r="BC148" s="130"/>
      <c r="BD148" s="130"/>
      <c r="BE148" s="130"/>
      <c r="BF148" s="130"/>
      <c r="BG148" s="130"/>
      <c r="BH148" s="130"/>
      <c r="BI148" s="130"/>
      <c r="BJ148" s="130"/>
      <c r="BK148" s="130"/>
      <c r="BL148" s="130"/>
      <c r="BM148" s="130"/>
      <c r="BN148" s="130"/>
      <c r="BO148" s="130"/>
      <c r="BP148" s="130"/>
      <c r="BQ148" s="130"/>
      <c r="BR148" s="130"/>
      <c r="BS148" s="130"/>
      <c r="BT148" s="130"/>
      <c r="BU148" s="130"/>
      <c r="BV148" s="130"/>
      <c r="BW148" s="130"/>
      <c r="BX148" s="130"/>
      <c r="BY148" s="130"/>
      <c r="BZ148" s="130"/>
      <c r="CA148" s="130"/>
      <c r="CB148" s="130"/>
      <c r="CC148" s="130"/>
      <c r="CD148" s="130"/>
      <c r="CE148" s="130"/>
      <c r="CF148" s="130"/>
      <c r="CG148" s="130"/>
      <c r="CH148" s="462"/>
      <c r="CI148" s="27"/>
      <c r="CJ148" s="27"/>
      <c r="CK148" s="27"/>
    </row>
    <row r="149" spans="5:89" ht="6.95" customHeight="1" x14ac:dyDescent="0.15">
      <c r="E149" s="27"/>
      <c r="F149" s="27"/>
      <c r="G149" s="461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  <c r="AN149" s="130"/>
      <c r="AO149" s="130"/>
      <c r="AP149" s="130"/>
      <c r="AQ149" s="130"/>
      <c r="AR149" s="130"/>
      <c r="AS149" s="130"/>
      <c r="AT149" s="130"/>
      <c r="AU149" s="130"/>
      <c r="AV149" s="130"/>
      <c r="AW149" s="130"/>
      <c r="AX149" s="130"/>
      <c r="AY149" s="130"/>
      <c r="AZ149" s="130"/>
      <c r="BA149" s="130"/>
      <c r="BB149" s="130"/>
      <c r="BC149" s="130"/>
      <c r="BD149" s="130"/>
      <c r="BE149" s="130"/>
      <c r="BF149" s="130"/>
      <c r="BG149" s="130"/>
      <c r="BH149" s="130"/>
      <c r="BI149" s="130"/>
      <c r="BJ149" s="130"/>
      <c r="BK149" s="130"/>
      <c r="BL149" s="130"/>
      <c r="BM149" s="130"/>
      <c r="BN149" s="130"/>
      <c r="BO149" s="130"/>
      <c r="BP149" s="130"/>
      <c r="BQ149" s="130"/>
      <c r="BR149" s="130"/>
      <c r="BS149" s="130"/>
      <c r="BT149" s="130"/>
      <c r="BU149" s="130"/>
      <c r="BV149" s="130"/>
      <c r="BW149" s="130"/>
      <c r="BX149" s="130"/>
      <c r="BY149" s="130"/>
      <c r="BZ149" s="130"/>
      <c r="CA149" s="130"/>
      <c r="CB149" s="130"/>
      <c r="CC149" s="130"/>
      <c r="CD149" s="130"/>
      <c r="CE149" s="130"/>
      <c r="CF149" s="130"/>
      <c r="CG149" s="130"/>
      <c r="CH149" s="462"/>
      <c r="CI149" s="27"/>
      <c r="CJ149" s="27"/>
      <c r="CK149" s="27"/>
    </row>
    <row r="150" spans="5:89" ht="6.95" customHeight="1" x14ac:dyDescent="0.15">
      <c r="E150" s="27"/>
      <c r="F150" s="27"/>
      <c r="G150" s="461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0"/>
      <c r="AL150" s="130"/>
      <c r="AM150" s="130"/>
      <c r="AN150" s="130"/>
      <c r="AO150" s="130"/>
      <c r="AP150" s="130"/>
      <c r="AQ150" s="130"/>
      <c r="AR150" s="130"/>
      <c r="AS150" s="130"/>
      <c r="AT150" s="130"/>
      <c r="AU150" s="130"/>
      <c r="AV150" s="130"/>
      <c r="AW150" s="130"/>
      <c r="AX150" s="130"/>
      <c r="AY150" s="130"/>
      <c r="AZ150" s="130"/>
      <c r="BA150" s="130"/>
      <c r="BB150" s="130"/>
      <c r="BC150" s="130"/>
      <c r="BD150" s="130"/>
      <c r="BE150" s="130"/>
      <c r="BF150" s="130"/>
      <c r="BG150" s="130"/>
      <c r="BH150" s="130"/>
      <c r="BI150" s="130"/>
      <c r="BJ150" s="130"/>
      <c r="BK150" s="130"/>
      <c r="BL150" s="130"/>
      <c r="BM150" s="130"/>
      <c r="BN150" s="130"/>
      <c r="BO150" s="130"/>
      <c r="BP150" s="130"/>
      <c r="BQ150" s="130"/>
      <c r="BR150" s="130"/>
      <c r="BS150" s="130"/>
      <c r="BT150" s="130"/>
      <c r="BU150" s="130"/>
      <c r="BV150" s="130"/>
      <c r="BW150" s="130"/>
      <c r="BX150" s="130"/>
      <c r="BY150" s="130"/>
      <c r="BZ150" s="130"/>
      <c r="CA150" s="130"/>
      <c r="CB150" s="130"/>
      <c r="CC150" s="130"/>
      <c r="CD150" s="130"/>
      <c r="CE150" s="130"/>
      <c r="CF150" s="130"/>
      <c r="CG150" s="130"/>
      <c r="CH150" s="462"/>
      <c r="CI150" s="27"/>
      <c r="CJ150" s="27"/>
      <c r="CK150" s="27"/>
    </row>
    <row r="151" spans="5:89" ht="6.95" customHeight="1" x14ac:dyDescent="0.15">
      <c r="E151" s="27"/>
      <c r="F151" s="27"/>
      <c r="G151" s="461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0"/>
      <c r="AH151" s="130"/>
      <c r="AI151" s="130"/>
      <c r="AJ151" s="130"/>
      <c r="AK151" s="130"/>
      <c r="AL151" s="130"/>
      <c r="AM151" s="130"/>
      <c r="AN151" s="130"/>
      <c r="AO151" s="130"/>
      <c r="AP151" s="130"/>
      <c r="AQ151" s="130"/>
      <c r="AR151" s="130"/>
      <c r="AS151" s="130"/>
      <c r="AT151" s="130"/>
      <c r="AU151" s="130"/>
      <c r="AV151" s="130"/>
      <c r="AW151" s="130"/>
      <c r="AX151" s="130"/>
      <c r="AY151" s="130"/>
      <c r="AZ151" s="130"/>
      <c r="BA151" s="130"/>
      <c r="BB151" s="130"/>
      <c r="BC151" s="130"/>
      <c r="BD151" s="130"/>
      <c r="BE151" s="130"/>
      <c r="BF151" s="130"/>
      <c r="BG151" s="130"/>
      <c r="BH151" s="130"/>
      <c r="BI151" s="130"/>
      <c r="BJ151" s="130"/>
      <c r="BK151" s="130"/>
      <c r="BL151" s="130"/>
      <c r="BM151" s="130"/>
      <c r="BN151" s="130"/>
      <c r="BO151" s="130"/>
      <c r="BP151" s="130"/>
      <c r="BQ151" s="130"/>
      <c r="BR151" s="130"/>
      <c r="BS151" s="130"/>
      <c r="BT151" s="130"/>
      <c r="BU151" s="130"/>
      <c r="BV151" s="130"/>
      <c r="BW151" s="130"/>
      <c r="BX151" s="130"/>
      <c r="BY151" s="130"/>
      <c r="BZ151" s="130"/>
      <c r="CA151" s="130"/>
      <c r="CB151" s="130"/>
      <c r="CC151" s="130"/>
      <c r="CD151" s="130"/>
      <c r="CE151" s="130"/>
      <c r="CF151" s="130"/>
      <c r="CG151" s="130"/>
      <c r="CH151" s="462"/>
      <c r="CI151" s="27"/>
      <c r="CJ151" s="27"/>
      <c r="CK151" s="27"/>
    </row>
    <row r="152" spans="5:89" ht="6.95" customHeight="1" x14ac:dyDescent="0.15">
      <c r="E152" s="27"/>
      <c r="F152" s="27"/>
      <c r="G152" s="461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0"/>
      <c r="AY152" s="130"/>
      <c r="AZ152" s="130"/>
      <c r="BA152" s="130"/>
      <c r="BB152" s="130"/>
      <c r="BC152" s="130"/>
      <c r="BD152" s="130"/>
      <c r="BE152" s="130"/>
      <c r="BF152" s="130"/>
      <c r="BG152" s="130"/>
      <c r="BH152" s="130"/>
      <c r="BI152" s="130"/>
      <c r="BJ152" s="130"/>
      <c r="BK152" s="130"/>
      <c r="BL152" s="130"/>
      <c r="BM152" s="130"/>
      <c r="BN152" s="130"/>
      <c r="BO152" s="130"/>
      <c r="BP152" s="130"/>
      <c r="BQ152" s="130"/>
      <c r="BR152" s="130"/>
      <c r="BS152" s="130"/>
      <c r="BT152" s="130"/>
      <c r="BU152" s="130"/>
      <c r="BV152" s="130"/>
      <c r="BW152" s="130"/>
      <c r="BX152" s="130"/>
      <c r="BY152" s="130"/>
      <c r="BZ152" s="130"/>
      <c r="CA152" s="130"/>
      <c r="CB152" s="130"/>
      <c r="CC152" s="130"/>
      <c r="CD152" s="130"/>
      <c r="CE152" s="130"/>
      <c r="CF152" s="130"/>
      <c r="CG152" s="130"/>
      <c r="CH152" s="462"/>
      <c r="CI152" s="27"/>
      <c r="CJ152" s="27"/>
      <c r="CK152" s="27"/>
    </row>
    <row r="153" spans="5:89" ht="6.95" customHeight="1" x14ac:dyDescent="0.15">
      <c r="E153" s="27"/>
      <c r="F153" s="27"/>
      <c r="G153" s="461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130"/>
      <c r="AN153" s="130"/>
      <c r="AO153" s="130"/>
      <c r="AP153" s="130"/>
      <c r="AQ153" s="130"/>
      <c r="AR153" s="130"/>
      <c r="AS153" s="130"/>
      <c r="AT153" s="130"/>
      <c r="AU153" s="130"/>
      <c r="AV153" s="130"/>
      <c r="AW153" s="130"/>
      <c r="AX153" s="130"/>
      <c r="AY153" s="130"/>
      <c r="AZ153" s="130"/>
      <c r="BA153" s="130"/>
      <c r="BB153" s="130"/>
      <c r="BC153" s="130"/>
      <c r="BD153" s="130"/>
      <c r="BE153" s="130"/>
      <c r="BF153" s="130"/>
      <c r="BG153" s="130"/>
      <c r="BH153" s="130"/>
      <c r="BI153" s="130"/>
      <c r="BJ153" s="130"/>
      <c r="BK153" s="130"/>
      <c r="BL153" s="130"/>
      <c r="BM153" s="130"/>
      <c r="BN153" s="130"/>
      <c r="BO153" s="130"/>
      <c r="BP153" s="130"/>
      <c r="BQ153" s="130"/>
      <c r="BR153" s="130"/>
      <c r="BS153" s="130"/>
      <c r="BT153" s="130"/>
      <c r="BU153" s="130"/>
      <c r="BV153" s="130"/>
      <c r="BW153" s="130"/>
      <c r="BX153" s="130"/>
      <c r="BY153" s="130"/>
      <c r="BZ153" s="130"/>
      <c r="CA153" s="130"/>
      <c r="CB153" s="130"/>
      <c r="CC153" s="130"/>
      <c r="CD153" s="130"/>
      <c r="CE153" s="130"/>
      <c r="CF153" s="130"/>
      <c r="CG153" s="130"/>
      <c r="CH153" s="462"/>
      <c r="CI153" s="27"/>
      <c r="CJ153" s="27"/>
      <c r="CK153" s="27"/>
    </row>
    <row r="154" spans="5:89" ht="6.95" customHeight="1" x14ac:dyDescent="0.15">
      <c r="E154" s="27"/>
      <c r="F154" s="27"/>
      <c r="G154" s="461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0"/>
      <c r="AY154" s="130"/>
      <c r="AZ154" s="130"/>
      <c r="BA154" s="130"/>
      <c r="BB154" s="130"/>
      <c r="BC154" s="130"/>
      <c r="BD154" s="130"/>
      <c r="BE154" s="130"/>
      <c r="BF154" s="130"/>
      <c r="BG154" s="130"/>
      <c r="BH154" s="130"/>
      <c r="BI154" s="130"/>
      <c r="BJ154" s="130"/>
      <c r="BK154" s="130"/>
      <c r="BL154" s="130"/>
      <c r="BM154" s="130"/>
      <c r="BN154" s="130"/>
      <c r="BO154" s="130"/>
      <c r="BP154" s="130"/>
      <c r="BQ154" s="130"/>
      <c r="BR154" s="130"/>
      <c r="BS154" s="130"/>
      <c r="BT154" s="130"/>
      <c r="BU154" s="130"/>
      <c r="BV154" s="130"/>
      <c r="BW154" s="130"/>
      <c r="BX154" s="130"/>
      <c r="BY154" s="130"/>
      <c r="BZ154" s="130"/>
      <c r="CA154" s="130"/>
      <c r="CB154" s="130"/>
      <c r="CC154" s="130"/>
      <c r="CD154" s="130"/>
      <c r="CE154" s="130"/>
      <c r="CF154" s="130"/>
      <c r="CG154" s="130"/>
      <c r="CH154" s="462"/>
      <c r="CI154" s="27"/>
      <c r="CJ154" s="27"/>
      <c r="CK154" s="27"/>
    </row>
    <row r="155" spans="5:89" ht="6.95" customHeight="1" x14ac:dyDescent="0.15">
      <c r="E155" s="27"/>
      <c r="F155" s="27"/>
      <c r="G155" s="461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30"/>
      <c r="AV155" s="130"/>
      <c r="AW155" s="130"/>
      <c r="AX155" s="130"/>
      <c r="AY155" s="130"/>
      <c r="AZ155" s="130"/>
      <c r="BA155" s="130"/>
      <c r="BB155" s="130"/>
      <c r="BC155" s="130"/>
      <c r="BD155" s="130"/>
      <c r="BE155" s="130"/>
      <c r="BF155" s="130"/>
      <c r="BG155" s="130"/>
      <c r="BH155" s="130"/>
      <c r="BI155" s="130"/>
      <c r="BJ155" s="130"/>
      <c r="BK155" s="130"/>
      <c r="BL155" s="130"/>
      <c r="BM155" s="130"/>
      <c r="BN155" s="130"/>
      <c r="BO155" s="130"/>
      <c r="BP155" s="130"/>
      <c r="BQ155" s="130"/>
      <c r="BR155" s="130"/>
      <c r="BS155" s="130"/>
      <c r="BT155" s="130"/>
      <c r="BU155" s="130"/>
      <c r="BV155" s="130"/>
      <c r="BW155" s="130"/>
      <c r="BX155" s="130"/>
      <c r="BY155" s="130"/>
      <c r="BZ155" s="130"/>
      <c r="CA155" s="130"/>
      <c r="CB155" s="130"/>
      <c r="CC155" s="130"/>
      <c r="CD155" s="130"/>
      <c r="CE155" s="130"/>
      <c r="CF155" s="130"/>
      <c r="CG155" s="130"/>
      <c r="CH155" s="462"/>
      <c r="CI155" s="27"/>
      <c r="CJ155" s="27"/>
      <c r="CK155" s="27"/>
    </row>
    <row r="156" spans="5:89" ht="6.95" customHeight="1" x14ac:dyDescent="0.15">
      <c r="E156" s="27"/>
      <c r="F156" s="27"/>
      <c r="G156" s="461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  <c r="AN156" s="130"/>
      <c r="AO156" s="130"/>
      <c r="AP156" s="130"/>
      <c r="AQ156" s="130"/>
      <c r="AR156" s="130"/>
      <c r="AS156" s="130"/>
      <c r="AT156" s="130"/>
      <c r="AU156" s="130"/>
      <c r="AV156" s="130"/>
      <c r="AW156" s="130"/>
      <c r="AX156" s="130"/>
      <c r="AY156" s="130"/>
      <c r="AZ156" s="130"/>
      <c r="BA156" s="130"/>
      <c r="BB156" s="130"/>
      <c r="BC156" s="130"/>
      <c r="BD156" s="130"/>
      <c r="BE156" s="130"/>
      <c r="BF156" s="130"/>
      <c r="BG156" s="130"/>
      <c r="BH156" s="130"/>
      <c r="BI156" s="130"/>
      <c r="BJ156" s="130"/>
      <c r="BK156" s="130"/>
      <c r="BL156" s="130"/>
      <c r="BM156" s="130"/>
      <c r="BN156" s="130"/>
      <c r="BO156" s="130"/>
      <c r="BP156" s="130"/>
      <c r="BQ156" s="130"/>
      <c r="BR156" s="130"/>
      <c r="BS156" s="130"/>
      <c r="BT156" s="130"/>
      <c r="BU156" s="130"/>
      <c r="BV156" s="130"/>
      <c r="BW156" s="130"/>
      <c r="BX156" s="130"/>
      <c r="BY156" s="130"/>
      <c r="BZ156" s="130"/>
      <c r="CA156" s="130"/>
      <c r="CB156" s="130"/>
      <c r="CC156" s="130"/>
      <c r="CD156" s="130"/>
      <c r="CE156" s="130"/>
      <c r="CF156" s="130"/>
      <c r="CG156" s="130"/>
      <c r="CH156" s="462"/>
      <c r="CI156" s="27"/>
      <c r="CJ156" s="27"/>
      <c r="CK156" s="27"/>
    </row>
    <row r="157" spans="5:89" ht="6.95" customHeight="1" x14ac:dyDescent="0.15">
      <c r="E157" s="27"/>
      <c r="F157" s="27"/>
      <c r="G157" s="461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130"/>
      <c r="AN157" s="130"/>
      <c r="AO157" s="130"/>
      <c r="AP157" s="130"/>
      <c r="AQ157" s="130"/>
      <c r="AR157" s="130"/>
      <c r="AS157" s="130"/>
      <c r="AT157" s="130"/>
      <c r="AU157" s="130"/>
      <c r="AV157" s="130"/>
      <c r="AW157" s="130"/>
      <c r="AX157" s="130"/>
      <c r="AY157" s="130"/>
      <c r="AZ157" s="130"/>
      <c r="BA157" s="130"/>
      <c r="BB157" s="130"/>
      <c r="BC157" s="130"/>
      <c r="BD157" s="130"/>
      <c r="BE157" s="130"/>
      <c r="BF157" s="130"/>
      <c r="BG157" s="130"/>
      <c r="BH157" s="130"/>
      <c r="BI157" s="130"/>
      <c r="BJ157" s="130"/>
      <c r="BK157" s="130"/>
      <c r="BL157" s="130"/>
      <c r="BM157" s="130"/>
      <c r="BN157" s="130"/>
      <c r="BO157" s="130"/>
      <c r="BP157" s="130"/>
      <c r="BQ157" s="130"/>
      <c r="BR157" s="130"/>
      <c r="BS157" s="130"/>
      <c r="BT157" s="130"/>
      <c r="BU157" s="130"/>
      <c r="BV157" s="130"/>
      <c r="BW157" s="130"/>
      <c r="BX157" s="130"/>
      <c r="BY157" s="130"/>
      <c r="BZ157" s="130"/>
      <c r="CA157" s="130"/>
      <c r="CB157" s="130"/>
      <c r="CC157" s="130"/>
      <c r="CD157" s="130"/>
      <c r="CE157" s="130"/>
      <c r="CF157" s="130"/>
      <c r="CG157" s="130"/>
      <c r="CH157" s="462"/>
      <c r="CI157" s="27"/>
      <c r="CJ157" s="27"/>
      <c r="CK157" s="27"/>
    </row>
    <row r="158" spans="5:89" ht="6.95" customHeight="1" x14ac:dyDescent="0.15">
      <c r="E158" s="27"/>
      <c r="F158" s="27"/>
      <c r="G158" s="461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0"/>
      <c r="AM158" s="130"/>
      <c r="AN158" s="130"/>
      <c r="AO158" s="130"/>
      <c r="AP158" s="130"/>
      <c r="AQ158" s="130"/>
      <c r="AR158" s="130"/>
      <c r="AS158" s="130"/>
      <c r="AT158" s="130"/>
      <c r="AU158" s="130"/>
      <c r="AV158" s="130"/>
      <c r="AW158" s="130"/>
      <c r="AX158" s="130"/>
      <c r="AY158" s="130"/>
      <c r="AZ158" s="130"/>
      <c r="BA158" s="130"/>
      <c r="BB158" s="130"/>
      <c r="BC158" s="130"/>
      <c r="BD158" s="130"/>
      <c r="BE158" s="130"/>
      <c r="BF158" s="130"/>
      <c r="BG158" s="130"/>
      <c r="BH158" s="130"/>
      <c r="BI158" s="130"/>
      <c r="BJ158" s="130"/>
      <c r="BK158" s="130"/>
      <c r="BL158" s="130"/>
      <c r="BM158" s="130"/>
      <c r="BN158" s="130"/>
      <c r="BO158" s="130"/>
      <c r="BP158" s="130"/>
      <c r="BQ158" s="130"/>
      <c r="BR158" s="130"/>
      <c r="BS158" s="130"/>
      <c r="BT158" s="130"/>
      <c r="BU158" s="130"/>
      <c r="BV158" s="130"/>
      <c r="BW158" s="130"/>
      <c r="BX158" s="130"/>
      <c r="BY158" s="130"/>
      <c r="BZ158" s="130"/>
      <c r="CA158" s="130"/>
      <c r="CB158" s="130"/>
      <c r="CC158" s="130"/>
      <c r="CD158" s="130"/>
      <c r="CE158" s="130"/>
      <c r="CF158" s="130"/>
      <c r="CG158" s="130"/>
      <c r="CH158" s="462"/>
      <c r="CI158" s="27"/>
      <c r="CJ158" s="27"/>
      <c r="CK158" s="27"/>
    </row>
    <row r="159" spans="5:89" ht="6.95" customHeight="1" x14ac:dyDescent="0.15">
      <c r="E159" s="27"/>
      <c r="F159" s="27"/>
      <c r="G159" s="461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130"/>
      <c r="AG159" s="130"/>
      <c r="AH159" s="130"/>
      <c r="AI159" s="130"/>
      <c r="AJ159" s="130"/>
      <c r="AK159" s="130"/>
      <c r="AL159" s="130"/>
      <c r="AM159" s="130"/>
      <c r="AN159" s="130"/>
      <c r="AO159" s="130"/>
      <c r="AP159" s="130"/>
      <c r="AQ159" s="130"/>
      <c r="AR159" s="130"/>
      <c r="AS159" s="130"/>
      <c r="AT159" s="130"/>
      <c r="AU159" s="130"/>
      <c r="AV159" s="130"/>
      <c r="AW159" s="130"/>
      <c r="AX159" s="130"/>
      <c r="AY159" s="130"/>
      <c r="AZ159" s="130"/>
      <c r="BA159" s="130"/>
      <c r="BB159" s="130"/>
      <c r="BC159" s="130"/>
      <c r="BD159" s="130"/>
      <c r="BE159" s="130"/>
      <c r="BF159" s="130"/>
      <c r="BG159" s="130"/>
      <c r="BH159" s="130"/>
      <c r="BI159" s="130"/>
      <c r="BJ159" s="130"/>
      <c r="BK159" s="130"/>
      <c r="BL159" s="130"/>
      <c r="BM159" s="130"/>
      <c r="BN159" s="130"/>
      <c r="BO159" s="130"/>
      <c r="BP159" s="130"/>
      <c r="BQ159" s="130"/>
      <c r="BR159" s="130"/>
      <c r="BS159" s="130"/>
      <c r="BT159" s="130"/>
      <c r="BU159" s="130"/>
      <c r="BV159" s="130"/>
      <c r="BW159" s="130"/>
      <c r="BX159" s="130"/>
      <c r="BY159" s="130"/>
      <c r="BZ159" s="130"/>
      <c r="CA159" s="130"/>
      <c r="CB159" s="130"/>
      <c r="CC159" s="130"/>
      <c r="CD159" s="130"/>
      <c r="CE159" s="130"/>
      <c r="CF159" s="130"/>
      <c r="CG159" s="130"/>
      <c r="CH159" s="462"/>
      <c r="CI159" s="27"/>
      <c r="CJ159" s="27"/>
      <c r="CK159" s="27"/>
    </row>
    <row r="160" spans="5:89" ht="6.95" customHeight="1" x14ac:dyDescent="0.15">
      <c r="E160" s="27"/>
      <c r="F160" s="27"/>
      <c r="G160" s="461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  <c r="AR160" s="130"/>
      <c r="AS160" s="130"/>
      <c r="AT160" s="130"/>
      <c r="AU160" s="130"/>
      <c r="AV160" s="130"/>
      <c r="AW160" s="130"/>
      <c r="AX160" s="130"/>
      <c r="AY160" s="130"/>
      <c r="AZ160" s="130"/>
      <c r="BA160" s="130"/>
      <c r="BB160" s="130"/>
      <c r="BC160" s="130"/>
      <c r="BD160" s="130"/>
      <c r="BE160" s="130"/>
      <c r="BF160" s="130"/>
      <c r="BG160" s="130"/>
      <c r="BH160" s="130"/>
      <c r="BI160" s="130"/>
      <c r="BJ160" s="130"/>
      <c r="BK160" s="130"/>
      <c r="BL160" s="130"/>
      <c r="BM160" s="130"/>
      <c r="BN160" s="130"/>
      <c r="BO160" s="130"/>
      <c r="BP160" s="130"/>
      <c r="BQ160" s="130"/>
      <c r="BR160" s="130"/>
      <c r="BS160" s="130"/>
      <c r="BT160" s="130"/>
      <c r="BU160" s="130"/>
      <c r="BV160" s="130"/>
      <c r="BW160" s="130"/>
      <c r="BX160" s="130"/>
      <c r="BY160" s="130"/>
      <c r="BZ160" s="130"/>
      <c r="CA160" s="130"/>
      <c r="CB160" s="130"/>
      <c r="CC160" s="130"/>
      <c r="CD160" s="130"/>
      <c r="CE160" s="130"/>
      <c r="CF160" s="130"/>
      <c r="CG160" s="130"/>
      <c r="CH160" s="462"/>
      <c r="CI160" s="27"/>
      <c r="CJ160" s="27"/>
      <c r="CK160" s="27"/>
    </row>
    <row r="161" spans="5:89" ht="6.95" customHeight="1" x14ac:dyDescent="0.15">
      <c r="E161" s="27"/>
      <c r="F161" s="27"/>
      <c r="G161" s="461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0"/>
      <c r="AL161" s="130"/>
      <c r="AM161" s="130"/>
      <c r="AN161" s="130"/>
      <c r="AO161" s="130"/>
      <c r="AP161" s="130"/>
      <c r="AQ161" s="130"/>
      <c r="AR161" s="130"/>
      <c r="AS161" s="130"/>
      <c r="AT161" s="130"/>
      <c r="AU161" s="130"/>
      <c r="AV161" s="130"/>
      <c r="AW161" s="130"/>
      <c r="AX161" s="130"/>
      <c r="AY161" s="130"/>
      <c r="AZ161" s="130"/>
      <c r="BA161" s="130"/>
      <c r="BB161" s="130"/>
      <c r="BC161" s="130"/>
      <c r="BD161" s="130"/>
      <c r="BE161" s="130"/>
      <c r="BF161" s="130"/>
      <c r="BG161" s="130"/>
      <c r="BH161" s="130"/>
      <c r="BI161" s="130"/>
      <c r="BJ161" s="130"/>
      <c r="BK161" s="130"/>
      <c r="BL161" s="130"/>
      <c r="BM161" s="130"/>
      <c r="BN161" s="130"/>
      <c r="BO161" s="130"/>
      <c r="BP161" s="130"/>
      <c r="BQ161" s="130"/>
      <c r="BR161" s="130"/>
      <c r="BS161" s="130"/>
      <c r="BT161" s="130"/>
      <c r="BU161" s="130"/>
      <c r="BV161" s="130"/>
      <c r="BW161" s="130"/>
      <c r="BX161" s="130"/>
      <c r="BY161" s="130"/>
      <c r="BZ161" s="130"/>
      <c r="CA161" s="130"/>
      <c r="CB161" s="130"/>
      <c r="CC161" s="130"/>
      <c r="CD161" s="130"/>
      <c r="CE161" s="130"/>
      <c r="CF161" s="130"/>
      <c r="CG161" s="130"/>
      <c r="CH161" s="462"/>
      <c r="CI161" s="27"/>
      <c r="CJ161" s="27"/>
      <c r="CK161" s="27"/>
    </row>
    <row r="162" spans="5:89" ht="6.95" customHeight="1" x14ac:dyDescent="0.15">
      <c r="E162" s="27"/>
      <c r="F162" s="27"/>
      <c r="G162" s="461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0"/>
      <c r="AY162" s="130"/>
      <c r="AZ162" s="130"/>
      <c r="BA162" s="130"/>
      <c r="BB162" s="130"/>
      <c r="BC162" s="130"/>
      <c r="BD162" s="130"/>
      <c r="BE162" s="130"/>
      <c r="BF162" s="130"/>
      <c r="BG162" s="130"/>
      <c r="BH162" s="130"/>
      <c r="BI162" s="130"/>
      <c r="BJ162" s="130"/>
      <c r="BK162" s="130"/>
      <c r="BL162" s="130"/>
      <c r="BM162" s="130"/>
      <c r="BN162" s="130"/>
      <c r="BO162" s="130"/>
      <c r="BP162" s="130"/>
      <c r="BQ162" s="130"/>
      <c r="BR162" s="130"/>
      <c r="BS162" s="130"/>
      <c r="BT162" s="130"/>
      <c r="BU162" s="130"/>
      <c r="BV162" s="130"/>
      <c r="BW162" s="130"/>
      <c r="BX162" s="130"/>
      <c r="BY162" s="130"/>
      <c r="BZ162" s="130"/>
      <c r="CA162" s="130"/>
      <c r="CB162" s="130"/>
      <c r="CC162" s="130"/>
      <c r="CD162" s="130"/>
      <c r="CE162" s="130"/>
      <c r="CF162" s="130"/>
      <c r="CG162" s="130"/>
      <c r="CH162" s="462"/>
      <c r="CI162" s="27"/>
      <c r="CJ162" s="27"/>
      <c r="CK162" s="27"/>
    </row>
    <row r="163" spans="5:89" ht="6.95" customHeight="1" x14ac:dyDescent="0.15">
      <c r="E163" s="27"/>
      <c r="F163" s="27"/>
      <c r="G163" s="461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  <c r="AH163" s="130"/>
      <c r="AI163" s="130"/>
      <c r="AJ163" s="130"/>
      <c r="AK163" s="130"/>
      <c r="AL163" s="130"/>
      <c r="AM163" s="130"/>
      <c r="AN163" s="130"/>
      <c r="AO163" s="130"/>
      <c r="AP163" s="130"/>
      <c r="AQ163" s="130"/>
      <c r="AR163" s="130"/>
      <c r="AS163" s="130"/>
      <c r="AT163" s="130"/>
      <c r="AU163" s="130"/>
      <c r="AV163" s="130"/>
      <c r="AW163" s="130"/>
      <c r="AX163" s="130"/>
      <c r="AY163" s="130"/>
      <c r="AZ163" s="130"/>
      <c r="BA163" s="130"/>
      <c r="BB163" s="130"/>
      <c r="BC163" s="130"/>
      <c r="BD163" s="130"/>
      <c r="BE163" s="130"/>
      <c r="BF163" s="130"/>
      <c r="BG163" s="130"/>
      <c r="BH163" s="130"/>
      <c r="BI163" s="130"/>
      <c r="BJ163" s="130"/>
      <c r="BK163" s="130"/>
      <c r="BL163" s="130"/>
      <c r="BM163" s="130"/>
      <c r="BN163" s="130"/>
      <c r="BO163" s="130"/>
      <c r="BP163" s="130"/>
      <c r="BQ163" s="130"/>
      <c r="BR163" s="130"/>
      <c r="BS163" s="130"/>
      <c r="BT163" s="130"/>
      <c r="BU163" s="130"/>
      <c r="BV163" s="130"/>
      <c r="BW163" s="130"/>
      <c r="BX163" s="130"/>
      <c r="BY163" s="130"/>
      <c r="BZ163" s="130"/>
      <c r="CA163" s="130"/>
      <c r="CB163" s="130"/>
      <c r="CC163" s="130"/>
      <c r="CD163" s="130"/>
      <c r="CE163" s="130"/>
      <c r="CF163" s="130"/>
      <c r="CG163" s="130"/>
      <c r="CH163" s="462"/>
      <c r="CI163" s="27"/>
      <c r="CJ163" s="27"/>
      <c r="CK163" s="27"/>
    </row>
    <row r="164" spans="5:89" ht="6.95" customHeight="1" x14ac:dyDescent="0.15">
      <c r="E164" s="27"/>
      <c r="F164" s="27"/>
      <c r="G164" s="461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  <c r="AE164" s="130"/>
      <c r="AF164" s="130"/>
      <c r="AG164" s="130"/>
      <c r="AH164" s="130"/>
      <c r="AI164" s="130"/>
      <c r="AJ164" s="130"/>
      <c r="AK164" s="130"/>
      <c r="AL164" s="130"/>
      <c r="AM164" s="130"/>
      <c r="AN164" s="130"/>
      <c r="AO164" s="130"/>
      <c r="AP164" s="130"/>
      <c r="AQ164" s="130"/>
      <c r="AR164" s="130"/>
      <c r="AS164" s="130"/>
      <c r="AT164" s="130"/>
      <c r="AU164" s="130"/>
      <c r="AV164" s="130"/>
      <c r="AW164" s="130"/>
      <c r="AX164" s="130"/>
      <c r="AY164" s="130"/>
      <c r="AZ164" s="130"/>
      <c r="BA164" s="130"/>
      <c r="BB164" s="130"/>
      <c r="BC164" s="130"/>
      <c r="BD164" s="130"/>
      <c r="BE164" s="130"/>
      <c r="BF164" s="130"/>
      <c r="BG164" s="130"/>
      <c r="BH164" s="130"/>
      <c r="BI164" s="130"/>
      <c r="BJ164" s="130"/>
      <c r="BK164" s="130"/>
      <c r="BL164" s="130"/>
      <c r="BM164" s="130"/>
      <c r="BN164" s="130"/>
      <c r="BO164" s="130"/>
      <c r="BP164" s="130"/>
      <c r="BQ164" s="130"/>
      <c r="BR164" s="130"/>
      <c r="BS164" s="130"/>
      <c r="BT164" s="130"/>
      <c r="BU164" s="130"/>
      <c r="BV164" s="130"/>
      <c r="BW164" s="130"/>
      <c r="BX164" s="130"/>
      <c r="BY164" s="130"/>
      <c r="BZ164" s="130"/>
      <c r="CA164" s="130"/>
      <c r="CB164" s="130"/>
      <c r="CC164" s="130"/>
      <c r="CD164" s="130"/>
      <c r="CE164" s="130"/>
      <c r="CF164" s="130"/>
      <c r="CG164" s="130"/>
      <c r="CH164" s="462"/>
      <c r="CI164" s="27"/>
      <c r="CJ164" s="27"/>
      <c r="CK164" s="27"/>
    </row>
    <row r="165" spans="5:89" ht="6.95" customHeight="1" x14ac:dyDescent="0.15">
      <c r="E165" s="27"/>
      <c r="F165" s="27"/>
      <c r="G165" s="461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0"/>
      <c r="AY165" s="130"/>
      <c r="AZ165" s="130"/>
      <c r="BA165" s="130"/>
      <c r="BB165" s="130"/>
      <c r="BC165" s="130"/>
      <c r="BD165" s="130"/>
      <c r="BE165" s="130"/>
      <c r="BF165" s="130"/>
      <c r="BG165" s="130"/>
      <c r="BH165" s="130"/>
      <c r="BI165" s="130"/>
      <c r="BJ165" s="130"/>
      <c r="BK165" s="130"/>
      <c r="BL165" s="130"/>
      <c r="BM165" s="130"/>
      <c r="BN165" s="130"/>
      <c r="BO165" s="130"/>
      <c r="BP165" s="130"/>
      <c r="BQ165" s="130"/>
      <c r="BR165" s="130"/>
      <c r="BS165" s="130"/>
      <c r="BT165" s="130"/>
      <c r="BU165" s="130"/>
      <c r="BV165" s="130"/>
      <c r="BW165" s="130"/>
      <c r="BX165" s="130"/>
      <c r="BY165" s="130"/>
      <c r="BZ165" s="130"/>
      <c r="CA165" s="130"/>
      <c r="CB165" s="130"/>
      <c r="CC165" s="130"/>
      <c r="CD165" s="130"/>
      <c r="CE165" s="130"/>
      <c r="CF165" s="130"/>
      <c r="CG165" s="130"/>
      <c r="CH165" s="462"/>
      <c r="CI165" s="27"/>
      <c r="CJ165" s="27"/>
      <c r="CK165" s="27"/>
    </row>
    <row r="166" spans="5:89" ht="6.95" customHeight="1" x14ac:dyDescent="0.15">
      <c r="E166" s="27"/>
      <c r="F166" s="27"/>
      <c r="G166" s="461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30"/>
      <c r="AK166" s="130"/>
      <c r="AL166" s="130"/>
      <c r="AM166" s="130"/>
      <c r="AN166" s="130"/>
      <c r="AO166" s="130"/>
      <c r="AP166" s="130"/>
      <c r="AQ166" s="130"/>
      <c r="AR166" s="130"/>
      <c r="AS166" s="130"/>
      <c r="AT166" s="130"/>
      <c r="AU166" s="130"/>
      <c r="AV166" s="130"/>
      <c r="AW166" s="130"/>
      <c r="AX166" s="130"/>
      <c r="AY166" s="130"/>
      <c r="AZ166" s="130"/>
      <c r="BA166" s="130"/>
      <c r="BB166" s="130"/>
      <c r="BC166" s="130"/>
      <c r="BD166" s="130"/>
      <c r="BE166" s="130"/>
      <c r="BF166" s="130"/>
      <c r="BG166" s="130"/>
      <c r="BH166" s="130"/>
      <c r="BI166" s="130"/>
      <c r="BJ166" s="130"/>
      <c r="BK166" s="130"/>
      <c r="BL166" s="130"/>
      <c r="BM166" s="130"/>
      <c r="BN166" s="130"/>
      <c r="BO166" s="130"/>
      <c r="BP166" s="130"/>
      <c r="BQ166" s="130"/>
      <c r="BR166" s="130"/>
      <c r="BS166" s="130"/>
      <c r="BT166" s="130"/>
      <c r="BU166" s="130"/>
      <c r="BV166" s="130"/>
      <c r="BW166" s="130"/>
      <c r="BX166" s="130"/>
      <c r="BY166" s="130"/>
      <c r="BZ166" s="130"/>
      <c r="CA166" s="130"/>
      <c r="CB166" s="130"/>
      <c r="CC166" s="130"/>
      <c r="CD166" s="130"/>
      <c r="CE166" s="130"/>
      <c r="CF166" s="130"/>
      <c r="CG166" s="130"/>
      <c r="CH166" s="462"/>
      <c r="CI166" s="27"/>
      <c r="CJ166" s="27"/>
      <c r="CK166" s="27"/>
    </row>
    <row r="167" spans="5:89" ht="6.95" customHeight="1" x14ac:dyDescent="0.15">
      <c r="E167" s="27"/>
      <c r="F167" s="27"/>
      <c r="G167" s="461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  <c r="AE167" s="130"/>
      <c r="AF167" s="130"/>
      <c r="AG167" s="130"/>
      <c r="AH167" s="130"/>
      <c r="AI167" s="130"/>
      <c r="AJ167" s="130"/>
      <c r="AK167" s="130"/>
      <c r="AL167" s="130"/>
      <c r="AM167" s="130"/>
      <c r="AN167" s="130"/>
      <c r="AO167" s="130"/>
      <c r="AP167" s="130"/>
      <c r="AQ167" s="130"/>
      <c r="AR167" s="130"/>
      <c r="AS167" s="130"/>
      <c r="AT167" s="130"/>
      <c r="AU167" s="130"/>
      <c r="AV167" s="130"/>
      <c r="AW167" s="130"/>
      <c r="AX167" s="130"/>
      <c r="AY167" s="130"/>
      <c r="AZ167" s="130"/>
      <c r="BA167" s="130"/>
      <c r="BB167" s="130"/>
      <c r="BC167" s="130"/>
      <c r="BD167" s="130"/>
      <c r="BE167" s="130"/>
      <c r="BF167" s="130"/>
      <c r="BG167" s="130"/>
      <c r="BH167" s="130"/>
      <c r="BI167" s="130"/>
      <c r="BJ167" s="130"/>
      <c r="BK167" s="130"/>
      <c r="BL167" s="130"/>
      <c r="BM167" s="130"/>
      <c r="BN167" s="130"/>
      <c r="BO167" s="130"/>
      <c r="BP167" s="130"/>
      <c r="BQ167" s="130"/>
      <c r="BR167" s="130"/>
      <c r="BS167" s="130"/>
      <c r="BT167" s="130"/>
      <c r="BU167" s="130"/>
      <c r="BV167" s="130"/>
      <c r="BW167" s="130"/>
      <c r="BX167" s="130"/>
      <c r="BY167" s="130"/>
      <c r="BZ167" s="130"/>
      <c r="CA167" s="130"/>
      <c r="CB167" s="130"/>
      <c r="CC167" s="130"/>
      <c r="CD167" s="130"/>
      <c r="CE167" s="130"/>
      <c r="CF167" s="130"/>
      <c r="CG167" s="130"/>
      <c r="CH167" s="462"/>
      <c r="CI167" s="27"/>
      <c r="CJ167" s="27"/>
      <c r="CK167" s="27"/>
    </row>
    <row r="168" spans="5:89" ht="6.95" customHeight="1" x14ac:dyDescent="0.15">
      <c r="E168" s="27"/>
      <c r="F168" s="27"/>
      <c r="G168" s="461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  <c r="AH168" s="130"/>
      <c r="AI168" s="130"/>
      <c r="AJ168" s="130"/>
      <c r="AK168" s="130"/>
      <c r="AL168" s="130"/>
      <c r="AM168" s="130"/>
      <c r="AN168" s="130"/>
      <c r="AO168" s="130"/>
      <c r="AP168" s="130"/>
      <c r="AQ168" s="130"/>
      <c r="AR168" s="130"/>
      <c r="AS168" s="130"/>
      <c r="AT168" s="130"/>
      <c r="AU168" s="130"/>
      <c r="AV168" s="130"/>
      <c r="AW168" s="130"/>
      <c r="AX168" s="130"/>
      <c r="AY168" s="130"/>
      <c r="AZ168" s="130"/>
      <c r="BA168" s="130"/>
      <c r="BB168" s="130"/>
      <c r="BC168" s="130"/>
      <c r="BD168" s="130"/>
      <c r="BE168" s="130"/>
      <c r="BF168" s="130"/>
      <c r="BG168" s="130"/>
      <c r="BH168" s="130"/>
      <c r="BI168" s="130"/>
      <c r="BJ168" s="130"/>
      <c r="BK168" s="130"/>
      <c r="BL168" s="130"/>
      <c r="BM168" s="130"/>
      <c r="BN168" s="130"/>
      <c r="BO168" s="130"/>
      <c r="BP168" s="130"/>
      <c r="BQ168" s="130"/>
      <c r="BR168" s="130"/>
      <c r="BS168" s="130"/>
      <c r="BT168" s="130"/>
      <c r="BU168" s="130"/>
      <c r="BV168" s="130"/>
      <c r="BW168" s="130"/>
      <c r="BX168" s="130"/>
      <c r="BY168" s="130"/>
      <c r="BZ168" s="130"/>
      <c r="CA168" s="130"/>
      <c r="CB168" s="130"/>
      <c r="CC168" s="130"/>
      <c r="CD168" s="130"/>
      <c r="CE168" s="130"/>
      <c r="CF168" s="130"/>
      <c r="CG168" s="130"/>
      <c r="CH168" s="462"/>
      <c r="CI168" s="27"/>
      <c r="CJ168" s="27"/>
      <c r="CK168" s="27"/>
    </row>
    <row r="169" spans="5:89" ht="6.95" customHeight="1" x14ac:dyDescent="0.15">
      <c r="E169" s="27"/>
      <c r="F169" s="27"/>
      <c r="G169" s="461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130"/>
      <c r="AK169" s="130"/>
      <c r="AL169" s="130"/>
      <c r="AM169" s="130"/>
      <c r="AN169" s="130"/>
      <c r="AO169" s="130"/>
      <c r="AP169" s="130"/>
      <c r="AQ169" s="130"/>
      <c r="AR169" s="130"/>
      <c r="AS169" s="130"/>
      <c r="AT169" s="130"/>
      <c r="AU169" s="130"/>
      <c r="AV169" s="130"/>
      <c r="AW169" s="130"/>
      <c r="AX169" s="130"/>
      <c r="AY169" s="130"/>
      <c r="AZ169" s="130"/>
      <c r="BA169" s="130"/>
      <c r="BB169" s="130"/>
      <c r="BC169" s="130"/>
      <c r="BD169" s="130"/>
      <c r="BE169" s="130"/>
      <c r="BF169" s="130"/>
      <c r="BG169" s="130"/>
      <c r="BH169" s="130"/>
      <c r="BI169" s="130"/>
      <c r="BJ169" s="130"/>
      <c r="BK169" s="130"/>
      <c r="BL169" s="130"/>
      <c r="BM169" s="130"/>
      <c r="BN169" s="130"/>
      <c r="BO169" s="130"/>
      <c r="BP169" s="130"/>
      <c r="BQ169" s="130"/>
      <c r="BR169" s="130"/>
      <c r="BS169" s="130"/>
      <c r="BT169" s="130"/>
      <c r="BU169" s="130"/>
      <c r="BV169" s="130"/>
      <c r="BW169" s="130"/>
      <c r="BX169" s="130"/>
      <c r="BY169" s="130"/>
      <c r="BZ169" s="130"/>
      <c r="CA169" s="130"/>
      <c r="CB169" s="130"/>
      <c r="CC169" s="130"/>
      <c r="CD169" s="130"/>
      <c r="CE169" s="130"/>
      <c r="CF169" s="130"/>
      <c r="CG169" s="130"/>
      <c r="CH169" s="462"/>
      <c r="CI169" s="27"/>
      <c r="CJ169" s="27"/>
      <c r="CK169" s="27"/>
    </row>
    <row r="170" spans="5:89" ht="6.95" customHeight="1" x14ac:dyDescent="0.15">
      <c r="E170" s="27"/>
      <c r="F170" s="27"/>
      <c r="G170" s="461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30"/>
      <c r="AR170" s="130"/>
      <c r="AS170" s="130"/>
      <c r="AT170" s="130"/>
      <c r="AU170" s="130"/>
      <c r="AV170" s="130"/>
      <c r="AW170" s="130"/>
      <c r="AX170" s="130"/>
      <c r="AY170" s="130"/>
      <c r="AZ170" s="130"/>
      <c r="BA170" s="130"/>
      <c r="BB170" s="130"/>
      <c r="BC170" s="130"/>
      <c r="BD170" s="130"/>
      <c r="BE170" s="130"/>
      <c r="BF170" s="130"/>
      <c r="BG170" s="130"/>
      <c r="BH170" s="130"/>
      <c r="BI170" s="130"/>
      <c r="BJ170" s="130"/>
      <c r="BK170" s="130"/>
      <c r="BL170" s="130"/>
      <c r="BM170" s="130"/>
      <c r="BN170" s="130"/>
      <c r="BO170" s="130"/>
      <c r="BP170" s="130"/>
      <c r="BQ170" s="130"/>
      <c r="BR170" s="130"/>
      <c r="BS170" s="130"/>
      <c r="BT170" s="130"/>
      <c r="BU170" s="130"/>
      <c r="BV170" s="130"/>
      <c r="BW170" s="130"/>
      <c r="BX170" s="130"/>
      <c r="BY170" s="130"/>
      <c r="BZ170" s="130"/>
      <c r="CA170" s="130"/>
      <c r="CB170" s="130"/>
      <c r="CC170" s="130"/>
      <c r="CD170" s="130"/>
      <c r="CE170" s="130"/>
      <c r="CF170" s="130"/>
      <c r="CG170" s="130"/>
      <c r="CH170" s="462"/>
      <c r="CI170" s="27"/>
      <c r="CJ170" s="27"/>
      <c r="CK170" s="27"/>
    </row>
    <row r="171" spans="5:89" ht="6.95" customHeight="1" x14ac:dyDescent="0.15">
      <c r="E171" s="27"/>
      <c r="F171" s="27"/>
      <c r="G171" s="461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/>
      <c r="AN171" s="130"/>
      <c r="AO171" s="130"/>
      <c r="AP171" s="130"/>
      <c r="AQ171" s="130"/>
      <c r="AR171" s="130"/>
      <c r="AS171" s="130"/>
      <c r="AT171" s="130"/>
      <c r="AU171" s="130"/>
      <c r="AV171" s="130"/>
      <c r="AW171" s="130"/>
      <c r="AX171" s="130"/>
      <c r="AY171" s="130"/>
      <c r="AZ171" s="130"/>
      <c r="BA171" s="130"/>
      <c r="BB171" s="130"/>
      <c r="BC171" s="130"/>
      <c r="BD171" s="130"/>
      <c r="BE171" s="130"/>
      <c r="BF171" s="130"/>
      <c r="BG171" s="130"/>
      <c r="BH171" s="130"/>
      <c r="BI171" s="130"/>
      <c r="BJ171" s="130"/>
      <c r="BK171" s="130"/>
      <c r="BL171" s="130"/>
      <c r="BM171" s="130"/>
      <c r="BN171" s="130"/>
      <c r="BO171" s="130"/>
      <c r="BP171" s="130"/>
      <c r="BQ171" s="130"/>
      <c r="BR171" s="130"/>
      <c r="BS171" s="130"/>
      <c r="BT171" s="130"/>
      <c r="BU171" s="130"/>
      <c r="BV171" s="130"/>
      <c r="BW171" s="130"/>
      <c r="BX171" s="130"/>
      <c r="BY171" s="130"/>
      <c r="BZ171" s="130"/>
      <c r="CA171" s="130"/>
      <c r="CB171" s="130"/>
      <c r="CC171" s="130"/>
      <c r="CD171" s="130"/>
      <c r="CE171" s="130"/>
      <c r="CF171" s="130"/>
      <c r="CG171" s="130"/>
      <c r="CH171" s="462"/>
      <c r="CI171" s="27"/>
      <c r="CJ171" s="27"/>
      <c r="CK171" s="27"/>
    </row>
    <row r="172" spans="5:89" ht="6.95" customHeight="1" x14ac:dyDescent="0.15">
      <c r="E172" s="27"/>
      <c r="F172" s="27"/>
      <c r="G172" s="461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30"/>
      <c r="AV172" s="130"/>
      <c r="AW172" s="130"/>
      <c r="AX172" s="130"/>
      <c r="AY172" s="130"/>
      <c r="AZ172" s="130"/>
      <c r="BA172" s="130"/>
      <c r="BB172" s="130"/>
      <c r="BC172" s="130"/>
      <c r="BD172" s="130"/>
      <c r="BE172" s="130"/>
      <c r="BF172" s="130"/>
      <c r="BG172" s="130"/>
      <c r="BH172" s="130"/>
      <c r="BI172" s="130"/>
      <c r="BJ172" s="130"/>
      <c r="BK172" s="130"/>
      <c r="BL172" s="130"/>
      <c r="BM172" s="130"/>
      <c r="BN172" s="130"/>
      <c r="BO172" s="130"/>
      <c r="BP172" s="130"/>
      <c r="BQ172" s="130"/>
      <c r="BR172" s="130"/>
      <c r="BS172" s="130"/>
      <c r="BT172" s="130"/>
      <c r="BU172" s="130"/>
      <c r="BV172" s="130"/>
      <c r="BW172" s="130"/>
      <c r="BX172" s="130"/>
      <c r="BY172" s="130"/>
      <c r="BZ172" s="130"/>
      <c r="CA172" s="130"/>
      <c r="CB172" s="130"/>
      <c r="CC172" s="130"/>
      <c r="CD172" s="130"/>
      <c r="CE172" s="130"/>
      <c r="CF172" s="130"/>
      <c r="CG172" s="130"/>
      <c r="CH172" s="462"/>
      <c r="CI172" s="27"/>
      <c r="CJ172" s="27"/>
      <c r="CK172" s="27"/>
    </row>
    <row r="173" spans="5:89" ht="6.95" customHeight="1" x14ac:dyDescent="0.15">
      <c r="E173" s="27"/>
      <c r="F173" s="27"/>
      <c r="G173" s="461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/>
      <c r="AV173" s="130"/>
      <c r="AW173" s="130"/>
      <c r="AX173" s="130"/>
      <c r="AY173" s="130"/>
      <c r="AZ173" s="130"/>
      <c r="BA173" s="130"/>
      <c r="BB173" s="130"/>
      <c r="BC173" s="130"/>
      <c r="BD173" s="130"/>
      <c r="BE173" s="130"/>
      <c r="BF173" s="130"/>
      <c r="BG173" s="130"/>
      <c r="BH173" s="130"/>
      <c r="BI173" s="130"/>
      <c r="BJ173" s="130"/>
      <c r="BK173" s="130"/>
      <c r="BL173" s="130"/>
      <c r="BM173" s="130"/>
      <c r="BN173" s="130"/>
      <c r="BO173" s="130"/>
      <c r="BP173" s="130"/>
      <c r="BQ173" s="130"/>
      <c r="BR173" s="130"/>
      <c r="BS173" s="130"/>
      <c r="BT173" s="130"/>
      <c r="BU173" s="130"/>
      <c r="BV173" s="130"/>
      <c r="BW173" s="130"/>
      <c r="BX173" s="130"/>
      <c r="BY173" s="130"/>
      <c r="BZ173" s="130"/>
      <c r="CA173" s="130"/>
      <c r="CB173" s="130"/>
      <c r="CC173" s="130"/>
      <c r="CD173" s="130"/>
      <c r="CE173" s="130"/>
      <c r="CF173" s="130"/>
      <c r="CG173" s="130"/>
      <c r="CH173" s="462"/>
      <c r="CI173" s="27"/>
      <c r="CJ173" s="27"/>
      <c r="CK173" s="27"/>
    </row>
    <row r="174" spans="5:89" ht="6.95" customHeight="1" x14ac:dyDescent="0.15">
      <c r="E174" s="27"/>
      <c r="F174" s="27"/>
      <c r="G174" s="461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  <c r="AF174" s="130"/>
      <c r="AG174" s="130"/>
      <c r="AH174" s="130"/>
      <c r="AI174" s="130"/>
      <c r="AJ174" s="130"/>
      <c r="AK174" s="130"/>
      <c r="AL174" s="130"/>
      <c r="AM174" s="130"/>
      <c r="AN174" s="130"/>
      <c r="AO174" s="130"/>
      <c r="AP174" s="130"/>
      <c r="AQ174" s="130"/>
      <c r="AR174" s="130"/>
      <c r="AS174" s="130"/>
      <c r="AT174" s="130"/>
      <c r="AU174" s="130"/>
      <c r="AV174" s="130"/>
      <c r="AW174" s="130"/>
      <c r="AX174" s="130"/>
      <c r="AY174" s="130"/>
      <c r="AZ174" s="130"/>
      <c r="BA174" s="130"/>
      <c r="BB174" s="130"/>
      <c r="BC174" s="130"/>
      <c r="BD174" s="130"/>
      <c r="BE174" s="130"/>
      <c r="BF174" s="130"/>
      <c r="BG174" s="130"/>
      <c r="BH174" s="130"/>
      <c r="BI174" s="130"/>
      <c r="BJ174" s="130"/>
      <c r="BK174" s="130"/>
      <c r="BL174" s="130"/>
      <c r="BM174" s="130"/>
      <c r="BN174" s="130"/>
      <c r="BO174" s="130"/>
      <c r="BP174" s="130"/>
      <c r="BQ174" s="130"/>
      <c r="BR174" s="130"/>
      <c r="BS174" s="130"/>
      <c r="BT174" s="130"/>
      <c r="BU174" s="130"/>
      <c r="BV174" s="130"/>
      <c r="BW174" s="130"/>
      <c r="BX174" s="130"/>
      <c r="BY174" s="130"/>
      <c r="BZ174" s="130"/>
      <c r="CA174" s="130"/>
      <c r="CB174" s="130"/>
      <c r="CC174" s="130"/>
      <c r="CD174" s="130"/>
      <c r="CE174" s="130"/>
      <c r="CF174" s="130"/>
      <c r="CG174" s="130"/>
      <c r="CH174" s="462"/>
      <c r="CI174" s="27"/>
      <c r="CJ174" s="27"/>
      <c r="CK174" s="27"/>
    </row>
    <row r="175" spans="5:89" ht="6.95" customHeight="1" x14ac:dyDescent="0.15">
      <c r="E175" s="27"/>
      <c r="F175" s="27"/>
      <c r="G175" s="461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  <c r="AH175" s="130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  <c r="AX175" s="130"/>
      <c r="AY175" s="130"/>
      <c r="AZ175" s="130"/>
      <c r="BA175" s="130"/>
      <c r="BB175" s="130"/>
      <c r="BC175" s="130"/>
      <c r="BD175" s="130"/>
      <c r="BE175" s="130"/>
      <c r="BF175" s="130"/>
      <c r="BG175" s="130"/>
      <c r="BH175" s="130"/>
      <c r="BI175" s="130"/>
      <c r="BJ175" s="130"/>
      <c r="BK175" s="130"/>
      <c r="BL175" s="130"/>
      <c r="BM175" s="130"/>
      <c r="BN175" s="130"/>
      <c r="BO175" s="130"/>
      <c r="BP175" s="130"/>
      <c r="BQ175" s="130"/>
      <c r="BR175" s="130"/>
      <c r="BS175" s="130"/>
      <c r="BT175" s="130"/>
      <c r="BU175" s="130"/>
      <c r="BV175" s="130"/>
      <c r="BW175" s="130"/>
      <c r="BX175" s="130"/>
      <c r="BY175" s="130"/>
      <c r="BZ175" s="130"/>
      <c r="CA175" s="130"/>
      <c r="CB175" s="130"/>
      <c r="CC175" s="130"/>
      <c r="CD175" s="130"/>
      <c r="CE175" s="130"/>
      <c r="CF175" s="130"/>
      <c r="CG175" s="130"/>
      <c r="CH175" s="462"/>
      <c r="CI175" s="27"/>
      <c r="CJ175" s="27"/>
      <c r="CK175" s="27"/>
    </row>
    <row r="176" spans="5:89" ht="6.95" customHeight="1" x14ac:dyDescent="0.15">
      <c r="E176" s="27"/>
      <c r="F176" s="27"/>
      <c r="G176" s="461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130"/>
      <c r="AI176" s="130"/>
      <c r="AJ176" s="130"/>
      <c r="AK176" s="130"/>
      <c r="AL176" s="130"/>
      <c r="AM176" s="130"/>
      <c r="AN176" s="130"/>
      <c r="AO176" s="130"/>
      <c r="AP176" s="130"/>
      <c r="AQ176" s="130"/>
      <c r="AR176" s="130"/>
      <c r="AS176" s="130"/>
      <c r="AT176" s="130"/>
      <c r="AU176" s="130"/>
      <c r="AV176" s="130"/>
      <c r="AW176" s="130"/>
      <c r="AX176" s="130"/>
      <c r="AY176" s="130"/>
      <c r="AZ176" s="130"/>
      <c r="BA176" s="130"/>
      <c r="BB176" s="130"/>
      <c r="BC176" s="130"/>
      <c r="BD176" s="130"/>
      <c r="BE176" s="130"/>
      <c r="BF176" s="130"/>
      <c r="BG176" s="130"/>
      <c r="BH176" s="130"/>
      <c r="BI176" s="130"/>
      <c r="BJ176" s="130"/>
      <c r="BK176" s="130"/>
      <c r="BL176" s="130"/>
      <c r="BM176" s="130"/>
      <c r="BN176" s="130"/>
      <c r="BO176" s="130"/>
      <c r="BP176" s="130"/>
      <c r="BQ176" s="130"/>
      <c r="BR176" s="130"/>
      <c r="BS176" s="130"/>
      <c r="BT176" s="130"/>
      <c r="BU176" s="130"/>
      <c r="BV176" s="130"/>
      <c r="BW176" s="130"/>
      <c r="BX176" s="130"/>
      <c r="BY176" s="130"/>
      <c r="BZ176" s="130"/>
      <c r="CA176" s="130"/>
      <c r="CB176" s="130"/>
      <c r="CC176" s="130"/>
      <c r="CD176" s="130"/>
      <c r="CE176" s="130"/>
      <c r="CF176" s="130"/>
      <c r="CG176" s="130"/>
      <c r="CH176" s="462"/>
      <c r="CI176" s="27"/>
      <c r="CJ176" s="27"/>
      <c r="CK176" s="27"/>
    </row>
    <row r="177" spans="5:89" ht="6.95" customHeight="1" x14ac:dyDescent="0.15">
      <c r="E177" s="27"/>
      <c r="F177" s="27"/>
      <c r="G177" s="461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30"/>
      <c r="AI177" s="130"/>
      <c r="AJ177" s="130"/>
      <c r="AK177" s="130"/>
      <c r="AL177" s="130"/>
      <c r="AM177" s="130"/>
      <c r="AN177" s="130"/>
      <c r="AO177" s="130"/>
      <c r="AP177" s="130"/>
      <c r="AQ177" s="130"/>
      <c r="AR177" s="130"/>
      <c r="AS177" s="130"/>
      <c r="AT177" s="130"/>
      <c r="AU177" s="130"/>
      <c r="AV177" s="130"/>
      <c r="AW177" s="130"/>
      <c r="AX177" s="130"/>
      <c r="AY177" s="130"/>
      <c r="AZ177" s="130"/>
      <c r="BA177" s="130"/>
      <c r="BB177" s="130"/>
      <c r="BC177" s="130"/>
      <c r="BD177" s="130"/>
      <c r="BE177" s="130"/>
      <c r="BF177" s="130"/>
      <c r="BG177" s="130"/>
      <c r="BH177" s="130"/>
      <c r="BI177" s="130"/>
      <c r="BJ177" s="130"/>
      <c r="BK177" s="130"/>
      <c r="BL177" s="130"/>
      <c r="BM177" s="130"/>
      <c r="BN177" s="130"/>
      <c r="BO177" s="130"/>
      <c r="BP177" s="130"/>
      <c r="BQ177" s="130"/>
      <c r="BR177" s="130"/>
      <c r="BS177" s="130"/>
      <c r="BT177" s="130"/>
      <c r="BU177" s="130"/>
      <c r="BV177" s="130"/>
      <c r="BW177" s="130"/>
      <c r="BX177" s="130"/>
      <c r="BY177" s="130"/>
      <c r="BZ177" s="130"/>
      <c r="CA177" s="130"/>
      <c r="CB177" s="130"/>
      <c r="CC177" s="130"/>
      <c r="CD177" s="130"/>
      <c r="CE177" s="130"/>
      <c r="CF177" s="130"/>
      <c r="CG177" s="130"/>
      <c r="CH177" s="462"/>
      <c r="CI177" s="27"/>
      <c r="CJ177" s="27"/>
      <c r="CK177" s="27"/>
    </row>
    <row r="178" spans="5:89" ht="6.95" customHeight="1" x14ac:dyDescent="0.15">
      <c r="E178" s="27"/>
      <c r="F178" s="27"/>
      <c r="G178" s="461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30"/>
      <c r="AK178" s="130"/>
      <c r="AL178" s="130"/>
      <c r="AM178" s="130"/>
      <c r="AN178" s="130"/>
      <c r="AO178" s="130"/>
      <c r="AP178" s="130"/>
      <c r="AQ178" s="130"/>
      <c r="AR178" s="130"/>
      <c r="AS178" s="130"/>
      <c r="AT178" s="130"/>
      <c r="AU178" s="130"/>
      <c r="AV178" s="130"/>
      <c r="AW178" s="130"/>
      <c r="AX178" s="130"/>
      <c r="AY178" s="130"/>
      <c r="AZ178" s="130"/>
      <c r="BA178" s="130"/>
      <c r="BB178" s="130"/>
      <c r="BC178" s="130"/>
      <c r="BD178" s="130"/>
      <c r="BE178" s="130"/>
      <c r="BF178" s="130"/>
      <c r="BG178" s="130"/>
      <c r="BH178" s="130"/>
      <c r="BI178" s="130"/>
      <c r="BJ178" s="130"/>
      <c r="BK178" s="130"/>
      <c r="BL178" s="130"/>
      <c r="BM178" s="130"/>
      <c r="BN178" s="130"/>
      <c r="BO178" s="130"/>
      <c r="BP178" s="130"/>
      <c r="BQ178" s="130"/>
      <c r="BR178" s="130"/>
      <c r="BS178" s="130"/>
      <c r="BT178" s="130"/>
      <c r="BU178" s="130"/>
      <c r="BV178" s="130"/>
      <c r="BW178" s="130"/>
      <c r="BX178" s="130"/>
      <c r="BY178" s="130"/>
      <c r="BZ178" s="130"/>
      <c r="CA178" s="130"/>
      <c r="CB178" s="130"/>
      <c r="CC178" s="130"/>
      <c r="CD178" s="130"/>
      <c r="CE178" s="130"/>
      <c r="CF178" s="130"/>
      <c r="CG178" s="130"/>
      <c r="CH178" s="462"/>
      <c r="CI178" s="27"/>
      <c r="CJ178" s="27"/>
      <c r="CK178" s="27"/>
    </row>
    <row r="179" spans="5:89" ht="6.95" customHeight="1" x14ac:dyDescent="0.15">
      <c r="E179" s="27"/>
      <c r="F179" s="27"/>
      <c r="G179" s="461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130"/>
      <c r="AI179" s="130"/>
      <c r="AJ179" s="130"/>
      <c r="AK179" s="130"/>
      <c r="AL179" s="130"/>
      <c r="AM179" s="130"/>
      <c r="AN179" s="130"/>
      <c r="AO179" s="130"/>
      <c r="AP179" s="130"/>
      <c r="AQ179" s="130"/>
      <c r="AR179" s="130"/>
      <c r="AS179" s="130"/>
      <c r="AT179" s="130"/>
      <c r="AU179" s="130"/>
      <c r="AV179" s="130"/>
      <c r="AW179" s="130"/>
      <c r="AX179" s="130"/>
      <c r="AY179" s="130"/>
      <c r="AZ179" s="130"/>
      <c r="BA179" s="130"/>
      <c r="BB179" s="130"/>
      <c r="BC179" s="130"/>
      <c r="BD179" s="130"/>
      <c r="BE179" s="130"/>
      <c r="BF179" s="130"/>
      <c r="BG179" s="130"/>
      <c r="BH179" s="130"/>
      <c r="BI179" s="130"/>
      <c r="BJ179" s="130"/>
      <c r="BK179" s="130"/>
      <c r="BL179" s="130"/>
      <c r="BM179" s="130"/>
      <c r="BN179" s="130"/>
      <c r="BO179" s="130"/>
      <c r="BP179" s="130"/>
      <c r="BQ179" s="130"/>
      <c r="BR179" s="130"/>
      <c r="BS179" s="130"/>
      <c r="BT179" s="130"/>
      <c r="BU179" s="130"/>
      <c r="BV179" s="130"/>
      <c r="BW179" s="130"/>
      <c r="BX179" s="130"/>
      <c r="BY179" s="130"/>
      <c r="BZ179" s="130"/>
      <c r="CA179" s="130"/>
      <c r="CB179" s="130"/>
      <c r="CC179" s="130"/>
      <c r="CD179" s="130"/>
      <c r="CE179" s="130"/>
      <c r="CF179" s="130"/>
      <c r="CG179" s="130"/>
      <c r="CH179" s="462"/>
      <c r="CI179" s="27"/>
      <c r="CJ179" s="27"/>
      <c r="CK179" s="27"/>
    </row>
    <row r="180" spans="5:89" ht="6.95" customHeight="1" x14ac:dyDescent="0.15">
      <c r="E180" s="27"/>
      <c r="F180" s="27"/>
      <c r="G180" s="461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  <c r="AH180" s="130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0"/>
      <c r="AY180" s="130"/>
      <c r="AZ180" s="130"/>
      <c r="BA180" s="130"/>
      <c r="BB180" s="130"/>
      <c r="BC180" s="130"/>
      <c r="BD180" s="130"/>
      <c r="BE180" s="130"/>
      <c r="BF180" s="130"/>
      <c r="BG180" s="130"/>
      <c r="BH180" s="130"/>
      <c r="BI180" s="130"/>
      <c r="BJ180" s="130"/>
      <c r="BK180" s="130"/>
      <c r="BL180" s="130"/>
      <c r="BM180" s="130"/>
      <c r="BN180" s="130"/>
      <c r="BO180" s="130"/>
      <c r="BP180" s="130"/>
      <c r="BQ180" s="130"/>
      <c r="BR180" s="130"/>
      <c r="BS180" s="130"/>
      <c r="BT180" s="130"/>
      <c r="BU180" s="130"/>
      <c r="BV180" s="130"/>
      <c r="BW180" s="130"/>
      <c r="BX180" s="130"/>
      <c r="BY180" s="130"/>
      <c r="BZ180" s="130"/>
      <c r="CA180" s="130"/>
      <c r="CB180" s="130"/>
      <c r="CC180" s="130"/>
      <c r="CD180" s="130"/>
      <c r="CE180" s="130"/>
      <c r="CF180" s="130"/>
      <c r="CG180" s="130"/>
      <c r="CH180" s="462"/>
      <c r="CI180" s="27"/>
      <c r="CJ180" s="27"/>
      <c r="CK180" s="27"/>
    </row>
    <row r="181" spans="5:89" ht="6.95" customHeight="1" x14ac:dyDescent="0.15">
      <c r="E181" s="27"/>
      <c r="F181" s="27"/>
      <c r="G181" s="461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130"/>
      <c r="AI181" s="130"/>
      <c r="AJ181" s="130"/>
      <c r="AK181" s="130"/>
      <c r="AL181" s="130"/>
      <c r="AM181" s="130"/>
      <c r="AN181" s="130"/>
      <c r="AO181" s="130"/>
      <c r="AP181" s="130"/>
      <c r="AQ181" s="130"/>
      <c r="AR181" s="130"/>
      <c r="AS181" s="130"/>
      <c r="AT181" s="130"/>
      <c r="AU181" s="130"/>
      <c r="AV181" s="130"/>
      <c r="AW181" s="130"/>
      <c r="AX181" s="130"/>
      <c r="AY181" s="130"/>
      <c r="AZ181" s="130"/>
      <c r="BA181" s="130"/>
      <c r="BB181" s="130"/>
      <c r="BC181" s="130"/>
      <c r="BD181" s="130"/>
      <c r="BE181" s="130"/>
      <c r="BF181" s="130"/>
      <c r="BG181" s="130"/>
      <c r="BH181" s="130"/>
      <c r="BI181" s="130"/>
      <c r="BJ181" s="130"/>
      <c r="BK181" s="130"/>
      <c r="BL181" s="130"/>
      <c r="BM181" s="130"/>
      <c r="BN181" s="130"/>
      <c r="BO181" s="130"/>
      <c r="BP181" s="130"/>
      <c r="BQ181" s="130"/>
      <c r="BR181" s="130"/>
      <c r="BS181" s="130"/>
      <c r="BT181" s="130"/>
      <c r="BU181" s="130"/>
      <c r="BV181" s="130"/>
      <c r="BW181" s="130"/>
      <c r="BX181" s="130"/>
      <c r="BY181" s="130"/>
      <c r="BZ181" s="130"/>
      <c r="CA181" s="130"/>
      <c r="CB181" s="130"/>
      <c r="CC181" s="130"/>
      <c r="CD181" s="130"/>
      <c r="CE181" s="130"/>
      <c r="CF181" s="130"/>
      <c r="CG181" s="130"/>
      <c r="CH181" s="462"/>
      <c r="CI181" s="27"/>
      <c r="CJ181" s="27"/>
      <c r="CK181" s="27"/>
    </row>
    <row r="182" spans="5:89" ht="6.95" customHeight="1" x14ac:dyDescent="0.15">
      <c r="E182" s="27"/>
      <c r="F182" s="27"/>
      <c r="G182" s="461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0"/>
      <c r="AY182" s="130"/>
      <c r="AZ182" s="130"/>
      <c r="BA182" s="130"/>
      <c r="BB182" s="130"/>
      <c r="BC182" s="130"/>
      <c r="BD182" s="130"/>
      <c r="BE182" s="130"/>
      <c r="BF182" s="130"/>
      <c r="BG182" s="130"/>
      <c r="BH182" s="130"/>
      <c r="BI182" s="130"/>
      <c r="BJ182" s="130"/>
      <c r="BK182" s="130"/>
      <c r="BL182" s="130"/>
      <c r="BM182" s="130"/>
      <c r="BN182" s="130"/>
      <c r="BO182" s="130"/>
      <c r="BP182" s="130"/>
      <c r="BQ182" s="130"/>
      <c r="BR182" s="130"/>
      <c r="BS182" s="130"/>
      <c r="BT182" s="130"/>
      <c r="BU182" s="130"/>
      <c r="BV182" s="130"/>
      <c r="BW182" s="130"/>
      <c r="BX182" s="130"/>
      <c r="BY182" s="130"/>
      <c r="BZ182" s="130"/>
      <c r="CA182" s="130"/>
      <c r="CB182" s="130"/>
      <c r="CC182" s="130"/>
      <c r="CD182" s="130"/>
      <c r="CE182" s="130"/>
      <c r="CF182" s="130"/>
      <c r="CG182" s="130"/>
      <c r="CH182" s="462"/>
      <c r="CI182" s="27"/>
      <c r="CJ182" s="27"/>
      <c r="CK182" s="27"/>
    </row>
    <row r="183" spans="5:89" ht="6.95" customHeight="1" x14ac:dyDescent="0.15">
      <c r="E183" s="27"/>
      <c r="F183" s="27"/>
      <c r="G183" s="461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  <c r="AH183" s="130"/>
      <c r="AI183" s="130"/>
      <c r="AJ183" s="130"/>
      <c r="AK183" s="130"/>
      <c r="AL183" s="130"/>
      <c r="AM183" s="130"/>
      <c r="AN183" s="130"/>
      <c r="AO183" s="130"/>
      <c r="AP183" s="130"/>
      <c r="AQ183" s="130"/>
      <c r="AR183" s="130"/>
      <c r="AS183" s="130"/>
      <c r="AT183" s="130"/>
      <c r="AU183" s="130"/>
      <c r="AV183" s="130"/>
      <c r="AW183" s="130"/>
      <c r="AX183" s="130"/>
      <c r="AY183" s="130"/>
      <c r="AZ183" s="130"/>
      <c r="BA183" s="130"/>
      <c r="BB183" s="130"/>
      <c r="BC183" s="130"/>
      <c r="BD183" s="130"/>
      <c r="BE183" s="130"/>
      <c r="BF183" s="130"/>
      <c r="BG183" s="130"/>
      <c r="BH183" s="130"/>
      <c r="BI183" s="130"/>
      <c r="BJ183" s="130"/>
      <c r="BK183" s="130"/>
      <c r="BL183" s="130"/>
      <c r="BM183" s="130"/>
      <c r="BN183" s="130"/>
      <c r="BO183" s="130"/>
      <c r="BP183" s="130"/>
      <c r="BQ183" s="130"/>
      <c r="BR183" s="130"/>
      <c r="BS183" s="130"/>
      <c r="BT183" s="130"/>
      <c r="BU183" s="130"/>
      <c r="BV183" s="130"/>
      <c r="BW183" s="130"/>
      <c r="BX183" s="130"/>
      <c r="BY183" s="130"/>
      <c r="BZ183" s="130"/>
      <c r="CA183" s="130"/>
      <c r="CB183" s="130"/>
      <c r="CC183" s="130"/>
      <c r="CD183" s="130"/>
      <c r="CE183" s="130"/>
      <c r="CF183" s="130"/>
      <c r="CG183" s="130"/>
      <c r="CH183" s="462"/>
      <c r="CI183" s="27"/>
      <c r="CJ183" s="27"/>
      <c r="CK183" s="27"/>
    </row>
    <row r="184" spans="5:89" ht="6.95" customHeight="1" x14ac:dyDescent="0.15">
      <c r="E184" s="27"/>
      <c r="F184" s="27"/>
      <c r="G184" s="461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  <c r="AH184" s="130"/>
      <c r="AI184" s="130"/>
      <c r="AJ184" s="130"/>
      <c r="AK184" s="130"/>
      <c r="AL184" s="130"/>
      <c r="AM184" s="130"/>
      <c r="AN184" s="130"/>
      <c r="AO184" s="130"/>
      <c r="AP184" s="130"/>
      <c r="AQ184" s="130"/>
      <c r="AR184" s="130"/>
      <c r="AS184" s="130"/>
      <c r="AT184" s="130"/>
      <c r="AU184" s="130"/>
      <c r="AV184" s="130"/>
      <c r="AW184" s="130"/>
      <c r="AX184" s="130"/>
      <c r="AY184" s="130"/>
      <c r="AZ184" s="130"/>
      <c r="BA184" s="130"/>
      <c r="BB184" s="130"/>
      <c r="BC184" s="130"/>
      <c r="BD184" s="130"/>
      <c r="BE184" s="130"/>
      <c r="BF184" s="130"/>
      <c r="BG184" s="130"/>
      <c r="BH184" s="130"/>
      <c r="BI184" s="130"/>
      <c r="BJ184" s="130"/>
      <c r="BK184" s="130"/>
      <c r="BL184" s="130"/>
      <c r="BM184" s="130"/>
      <c r="BN184" s="130"/>
      <c r="BO184" s="130"/>
      <c r="BP184" s="130"/>
      <c r="BQ184" s="130"/>
      <c r="BR184" s="130"/>
      <c r="BS184" s="130"/>
      <c r="BT184" s="130"/>
      <c r="BU184" s="130"/>
      <c r="BV184" s="130"/>
      <c r="BW184" s="130"/>
      <c r="BX184" s="130"/>
      <c r="BY184" s="130"/>
      <c r="BZ184" s="130"/>
      <c r="CA184" s="130"/>
      <c r="CB184" s="130"/>
      <c r="CC184" s="130"/>
      <c r="CD184" s="130"/>
      <c r="CE184" s="130"/>
      <c r="CF184" s="130"/>
      <c r="CG184" s="130"/>
      <c r="CH184" s="462"/>
      <c r="CI184" s="27"/>
      <c r="CJ184" s="27"/>
      <c r="CK184" s="27"/>
    </row>
    <row r="185" spans="5:89" ht="6.95" customHeight="1" x14ac:dyDescent="0.15">
      <c r="E185" s="27"/>
      <c r="F185" s="27"/>
      <c r="G185" s="461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  <c r="AH185" s="130"/>
      <c r="AI185" s="130"/>
      <c r="AJ185" s="130"/>
      <c r="AK185" s="130"/>
      <c r="AL185" s="130"/>
      <c r="AM185" s="130"/>
      <c r="AN185" s="130"/>
      <c r="AO185" s="130"/>
      <c r="AP185" s="130"/>
      <c r="AQ185" s="130"/>
      <c r="AR185" s="130"/>
      <c r="AS185" s="130"/>
      <c r="AT185" s="130"/>
      <c r="AU185" s="130"/>
      <c r="AV185" s="130"/>
      <c r="AW185" s="130"/>
      <c r="AX185" s="130"/>
      <c r="AY185" s="130"/>
      <c r="AZ185" s="130"/>
      <c r="BA185" s="130"/>
      <c r="BB185" s="130"/>
      <c r="BC185" s="130"/>
      <c r="BD185" s="130"/>
      <c r="BE185" s="130"/>
      <c r="BF185" s="130"/>
      <c r="BG185" s="130"/>
      <c r="BH185" s="130"/>
      <c r="BI185" s="130"/>
      <c r="BJ185" s="130"/>
      <c r="BK185" s="130"/>
      <c r="BL185" s="130"/>
      <c r="BM185" s="130"/>
      <c r="BN185" s="130"/>
      <c r="BO185" s="130"/>
      <c r="BP185" s="130"/>
      <c r="BQ185" s="130"/>
      <c r="BR185" s="130"/>
      <c r="BS185" s="130"/>
      <c r="BT185" s="130"/>
      <c r="BU185" s="130"/>
      <c r="BV185" s="130"/>
      <c r="BW185" s="130"/>
      <c r="BX185" s="130"/>
      <c r="BY185" s="130"/>
      <c r="BZ185" s="130"/>
      <c r="CA185" s="130"/>
      <c r="CB185" s="130"/>
      <c r="CC185" s="130"/>
      <c r="CD185" s="130"/>
      <c r="CE185" s="130"/>
      <c r="CF185" s="130"/>
      <c r="CG185" s="130"/>
      <c r="CH185" s="462"/>
      <c r="CI185" s="27"/>
      <c r="CJ185" s="27"/>
      <c r="CK185" s="27"/>
    </row>
    <row r="186" spans="5:89" ht="6.95" customHeight="1" x14ac:dyDescent="0.15">
      <c r="E186" s="27"/>
      <c r="F186" s="27"/>
      <c r="G186" s="461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130"/>
      <c r="AI186" s="130"/>
      <c r="AJ186" s="130"/>
      <c r="AK186" s="130"/>
      <c r="AL186" s="130"/>
      <c r="AM186" s="130"/>
      <c r="AN186" s="130"/>
      <c r="AO186" s="130"/>
      <c r="AP186" s="130"/>
      <c r="AQ186" s="130"/>
      <c r="AR186" s="130"/>
      <c r="AS186" s="130"/>
      <c r="AT186" s="130"/>
      <c r="AU186" s="130"/>
      <c r="AV186" s="130"/>
      <c r="AW186" s="130"/>
      <c r="AX186" s="130"/>
      <c r="AY186" s="130"/>
      <c r="AZ186" s="130"/>
      <c r="BA186" s="130"/>
      <c r="BB186" s="130"/>
      <c r="BC186" s="130"/>
      <c r="BD186" s="130"/>
      <c r="BE186" s="130"/>
      <c r="BF186" s="130"/>
      <c r="BG186" s="130"/>
      <c r="BH186" s="130"/>
      <c r="BI186" s="130"/>
      <c r="BJ186" s="130"/>
      <c r="BK186" s="130"/>
      <c r="BL186" s="130"/>
      <c r="BM186" s="130"/>
      <c r="BN186" s="130"/>
      <c r="BO186" s="130"/>
      <c r="BP186" s="130"/>
      <c r="BQ186" s="130"/>
      <c r="BR186" s="130"/>
      <c r="BS186" s="130"/>
      <c r="BT186" s="130"/>
      <c r="BU186" s="130"/>
      <c r="BV186" s="130"/>
      <c r="BW186" s="130"/>
      <c r="BX186" s="130"/>
      <c r="BY186" s="130"/>
      <c r="BZ186" s="130"/>
      <c r="CA186" s="130"/>
      <c r="CB186" s="130"/>
      <c r="CC186" s="130"/>
      <c r="CD186" s="130"/>
      <c r="CE186" s="130"/>
      <c r="CF186" s="130"/>
      <c r="CG186" s="130"/>
      <c r="CH186" s="462"/>
      <c r="CI186" s="27"/>
      <c r="CJ186" s="27"/>
      <c r="CK186" s="27"/>
    </row>
    <row r="187" spans="5:89" ht="6.95" customHeight="1" x14ac:dyDescent="0.15">
      <c r="E187" s="27"/>
      <c r="F187" s="27"/>
      <c r="G187" s="461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  <c r="AE187" s="130"/>
      <c r="AF187" s="130"/>
      <c r="AG187" s="130"/>
      <c r="AH187" s="130"/>
      <c r="AI187" s="130"/>
      <c r="AJ187" s="130"/>
      <c r="AK187" s="130"/>
      <c r="AL187" s="130"/>
      <c r="AM187" s="130"/>
      <c r="AN187" s="130"/>
      <c r="AO187" s="130"/>
      <c r="AP187" s="130"/>
      <c r="AQ187" s="130"/>
      <c r="AR187" s="130"/>
      <c r="AS187" s="130"/>
      <c r="AT187" s="130"/>
      <c r="AU187" s="130"/>
      <c r="AV187" s="130"/>
      <c r="AW187" s="130"/>
      <c r="AX187" s="130"/>
      <c r="AY187" s="130"/>
      <c r="AZ187" s="130"/>
      <c r="BA187" s="130"/>
      <c r="BB187" s="130"/>
      <c r="BC187" s="130"/>
      <c r="BD187" s="130"/>
      <c r="BE187" s="130"/>
      <c r="BF187" s="130"/>
      <c r="BG187" s="130"/>
      <c r="BH187" s="130"/>
      <c r="BI187" s="130"/>
      <c r="BJ187" s="130"/>
      <c r="BK187" s="130"/>
      <c r="BL187" s="130"/>
      <c r="BM187" s="130"/>
      <c r="BN187" s="130"/>
      <c r="BO187" s="130"/>
      <c r="BP187" s="130"/>
      <c r="BQ187" s="130"/>
      <c r="BR187" s="130"/>
      <c r="BS187" s="130"/>
      <c r="BT187" s="130"/>
      <c r="BU187" s="130"/>
      <c r="BV187" s="130"/>
      <c r="BW187" s="130"/>
      <c r="BX187" s="130"/>
      <c r="BY187" s="130"/>
      <c r="BZ187" s="130"/>
      <c r="CA187" s="130"/>
      <c r="CB187" s="130"/>
      <c r="CC187" s="130"/>
      <c r="CD187" s="130"/>
      <c r="CE187" s="130"/>
      <c r="CF187" s="130"/>
      <c r="CG187" s="130"/>
      <c r="CH187" s="462"/>
      <c r="CI187" s="27"/>
      <c r="CJ187" s="27"/>
      <c r="CK187" s="27"/>
    </row>
    <row r="188" spans="5:89" ht="6.95" customHeight="1" x14ac:dyDescent="0.15">
      <c r="E188" s="27"/>
      <c r="F188" s="27"/>
      <c r="G188" s="461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/>
      <c r="AG188" s="130"/>
      <c r="AH188" s="130"/>
      <c r="AI188" s="130"/>
      <c r="AJ188" s="130"/>
      <c r="AK188" s="130"/>
      <c r="AL188" s="130"/>
      <c r="AM188" s="130"/>
      <c r="AN188" s="130"/>
      <c r="AO188" s="130"/>
      <c r="AP188" s="130"/>
      <c r="AQ188" s="130"/>
      <c r="AR188" s="130"/>
      <c r="AS188" s="130"/>
      <c r="AT188" s="130"/>
      <c r="AU188" s="130"/>
      <c r="AV188" s="130"/>
      <c r="AW188" s="130"/>
      <c r="AX188" s="130"/>
      <c r="AY188" s="130"/>
      <c r="AZ188" s="130"/>
      <c r="BA188" s="130"/>
      <c r="BB188" s="130"/>
      <c r="BC188" s="130"/>
      <c r="BD188" s="130"/>
      <c r="BE188" s="130"/>
      <c r="BF188" s="130"/>
      <c r="BG188" s="130"/>
      <c r="BH188" s="130"/>
      <c r="BI188" s="130"/>
      <c r="BJ188" s="130"/>
      <c r="BK188" s="130"/>
      <c r="BL188" s="130"/>
      <c r="BM188" s="130"/>
      <c r="BN188" s="130"/>
      <c r="BO188" s="130"/>
      <c r="BP188" s="130"/>
      <c r="BQ188" s="130"/>
      <c r="BR188" s="130"/>
      <c r="BS188" s="130"/>
      <c r="BT188" s="130"/>
      <c r="BU188" s="130"/>
      <c r="BV188" s="130"/>
      <c r="BW188" s="130"/>
      <c r="BX188" s="130"/>
      <c r="BY188" s="130"/>
      <c r="BZ188" s="130"/>
      <c r="CA188" s="130"/>
      <c r="CB188" s="130"/>
      <c r="CC188" s="130"/>
      <c r="CD188" s="130"/>
      <c r="CE188" s="130"/>
      <c r="CF188" s="130"/>
      <c r="CG188" s="130"/>
      <c r="CH188" s="462"/>
      <c r="CI188" s="27"/>
      <c r="CJ188" s="27"/>
      <c r="CK188" s="27"/>
    </row>
    <row r="189" spans="5:89" ht="6.95" customHeight="1" x14ac:dyDescent="0.15">
      <c r="E189" s="27"/>
      <c r="F189" s="27"/>
      <c r="G189" s="461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30"/>
      <c r="AE189" s="130"/>
      <c r="AF189" s="130"/>
      <c r="AG189" s="130"/>
      <c r="AH189" s="130"/>
      <c r="AI189" s="130"/>
      <c r="AJ189" s="130"/>
      <c r="AK189" s="130"/>
      <c r="AL189" s="130"/>
      <c r="AM189" s="130"/>
      <c r="AN189" s="130"/>
      <c r="AO189" s="130"/>
      <c r="AP189" s="130"/>
      <c r="AQ189" s="130"/>
      <c r="AR189" s="130"/>
      <c r="AS189" s="130"/>
      <c r="AT189" s="130"/>
      <c r="AU189" s="130"/>
      <c r="AV189" s="130"/>
      <c r="AW189" s="130"/>
      <c r="AX189" s="130"/>
      <c r="AY189" s="130"/>
      <c r="AZ189" s="130"/>
      <c r="BA189" s="130"/>
      <c r="BB189" s="130"/>
      <c r="BC189" s="130"/>
      <c r="BD189" s="130"/>
      <c r="BE189" s="130"/>
      <c r="BF189" s="130"/>
      <c r="BG189" s="130"/>
      <c r="BH189" s="130"/>
      <c r="BI189" s="130"/>
      <c r="BJ189" s="130"/>
      <c r="BK189" s="130"/>
      <c r="BL189" s="130"/>
      <c r="BM189" s="130"/>
      <c r="BN189" s="130"/>
      <c r="BO189" s="130"/>
      <c r="BP189" s="130"/>
      <c r="BQ189" s="130"/>
      <c r="BR189" s="130"/>
      <c r="BS189" s="130"/>
      <c r="BT189" s="130"/>
      <c r="BU189" s="130"/>
      <c r="BV189" s="130"/>
      <c r="BW189" s="130"/>
      <c r="BX189" s="130"/>
      <c r="BY189" s="130"/>
      <c r="BZ189" s="130"/>
      <c r="CA189" s="130"/>
      <c r="CB189" s="130"/>
      <c r="CC189" s="130"/>
      <c r="CD189" s="130"/>
      <c r="CE189" s="130"/>
      <c r="CF189" s="130"/>
      <c r="CG189" s="130"/>
      <c r="CH189" s="462"/>
      <c r="CI189" s="27"/>
      <c r="CJ189" s="27"/>
      <c r="CK189" s="27"/>
    </row>
    <row r="190" spans="5:89" ht="6.95" customHeight="1" x14ac:dyDescent="0.15">
      <c r="E190" s="27"/>
      <c r="F190" s="27"/>
      <c r="G190" s="461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  <c r="AB190" s="130"/>
      <c r="AC190" s="130"/>
      <c r="AD190" s="130"/>
      <c r="AE190" s="130"/>
      <c r="AF190" s="130"/>
      <c r="AG190" s="130"/>
      <c r="AH190" s="130"/>
      <c r="AI190" s="130"/>
      <c r="AJ190" s="130"/>
      <c r="AK190" s="130"/>
      <c r="AL190" s="130"/>
      <c r="AM190" s="130"/>
      <c r="AN190" s="130"/>
      <c r="AO190" s="130"/>
      <c r="AP190" s="130"/>
      <c r="AQ190" s="130"/>
      <c r="AR190" s="130"/>
      <c r="AS190" s="130"/>
      <c r="AT190" s="130"/>
      <c r="AU190" s="130"/>
      <c r="AV190" s="130"/>
      <c r="AW190" s="130"/>
      <c r="AX190" s="130"/>
      <c r="AY190" s="130"/>
      <c r="AZ190" s="130"/>
      <c r="BA190" s="130"/>
      <c r="BB190" s="130"/>
      <c r="BC190" s="130"/>
      <c r="BD190" s="130"/>
      <c r="BE190" s="130"/>
      <c r="BF190" s="130"/>
      <c r="BG190" s="130"/>
      <c r="BH190" s="130"/>
      <c r="BI190" s="130"/>
      <c r="BJ190" s="130"/>
      <c r="BK190" s="130"/>
      <c r="BL190" s="130"/>
      <c r="BM190" s="130"/>
      <c r="BN190" s="130"/>
      <c r="BO190" s="130"/>
      <c r="BP190" s="130"/>
      <c r="BQ190" s="130"/>
      <c r="BR190" s="130"/>
      <c r="BS190" s="130"/>
      <c r="BT190" s="130"/>
      <c r="BU190" s="130"/>
      <c r="BV190" s="130"/>
      <c r="BW190" s="130"/>
      <c r="BX190" s="130"/>
      <c r="BY190" s="130"/>
      <c r="BZ190" s="130"/>
      <c r="CA190" s="130"/>
      <c r="CB190" s="130"/>
      <c r="CC190" s="130"/>
      <c r="CD190" s="130"/>
      <c r="CE190" s="130"/>
      <c r="CF190" s="130"/>
      <c r="CG190" s="130"/>
      <c r="CH190" s="462"/>
      <c r="CI190" s="27"/>
      <c r="CJ190" s="27"/>
      <c r="CK190" s="27"/>
    </row>
    <row r="191" spans="5:89" ht="6.95" customHeight="1" x14ac:dyDescent="0.15">
      <c r="E191" s="27"/>
      <c r="F191" s="27"/>
      <c r="G191" s="461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AD191" s="130"/>
      <c r="AE191" s="130"/>
      <c r="AF191" s="130"/>
      <c r="AG191" s="130"/>
      <c r="AH191" s="130"/>
      <c r="AI191" s="130"/>
      <c r="AJ191" s="130"/>
      <c r="AK191" s="130"/>
      <c r="AL191" s="130"/>
      <c r="AM191" s="130"/>
      <c r="AN191" s="130"/>
      <c r="AO191" s="130"/>
      <c r="AP191" s="130"/>
      <c r="AQ191" s="130"/>
      <c r="AR191" s="130"/>
      <c r="AS191" s="130"/>
      <c r="AT191" s="130"/>
      <c r="AU191" s="130"/>
      <c r="AV191" s="130"/>
      <c r="AW191" s="130"/>
      <c r="AX191" s="130"/>
      <c r="AY191" s="130"/>
      <c r="AZ191" s="130"/>
      <c r="BA191" s="130"/>
      <c r="BB191" s="130"/>
      <c r="BC191" s="130"/>
      <c r="BD191" s="130"/>
      <c r="BE191" s="130"/>
      <c r="BF191" s="130"/>
      <c r="BG191" s="130"/>
      <c r="BH191" s="130"/>
      <c r="BI191" s="130"/>
      <c r="BJ191" s="130"/>
      <c r="BK191" s="130"/>
      <c r="BL191" s="130"/>
      <c r="BM191" s="130"/>
      <c r="BN191" s="130"/>
      <c r="BO191" s="130"/>
      <c r="BP191" s="130"/>
      <c r="BQ191" s="130"/>
      <c r="BR191" s="130"/>
      <c r="BS191" s="130"/>
      <c r="BT191" s="130"/>
      <c r="BU191" s="130"/>
      <c r="BV191" s="130"/>
      <c r="BW191" s="130"/>
      <c r="BX191" s="130"/>
      <c r="BY191" s="130"/>
      <c r="BZ191" s="130"/>
      <c r="CA191" s="130"/>
      <c r="CB191" s="130"/>
      <c r="CC191" s="130"/>
      <c r="CD191" s="130"/>
      <c r="CE191" s="130"/>
      <c r="CF191" s="130"/>
      <c r="CG191" s="130"/>
      <c r="CH191" s="462"/>
      <c r="CI191" s="27"/>
      <c r="CJ191" s="27"/>
      <c r="CK191" s="27"/>
    </row>
    <row r="192" spans="5:89" ht="6.95" customHeight="1" x14ac:dyDescent="0.15">
      <c r="E192" s="27"/>
      <c r="F192" s="27"/>
      <c r="G192" s="461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  <c r="AB192" s="130"/>
      <c r="AC192" s="130"/>
      <c r="AD192" s="130"/>
      <c r="AE192" s="130"/>
      <c r="AF192" s="130"/>
      <c r="AG192" s="130"/>
      <c r="AH192" s="130"/>
      <c r="AI192" s="130"/>
      <c r="AJ192" s="130"/>
      <c r="AK192" s="130"/>
      <c r="AL192" s="130"/>
      <c r="AM192" s="130"/>
      <c r="AN192" s="130"/>
      <c r="AO192" s="130"/>
      <c r="AP192" s="130"/>
      <c r="AQ192" s="130"/>
      <c r="AR192" s="130"/>
      <c r="AS192" s="130"/>
      <c r="AT192" s="130"/>
      <c r="AU192" s="130"/>
      <c r="AV192" s="130"/>
      <c r="AW192" s="130"/>
      <c r="AX192" s="130"/>
      <c r="AY192" s="130"/>
      <c r="AZ192" s="130"/>
      <c r="BA192" s="130"/>
      <c r="BB192" s="130"/>
      <c r="BC192" s="130"/>
      <c r="BD192" s="130"/>
      <c r="BE192" s="130"/>
      <c r="BF192" s="130"/>
      <c r="BG192" s="130"/>
      <c r="BH192" s="130"/>
      <c r="BI192" s="130"/>
      <c r="BJ192" s="130"/>
      <c r="BK192" s="130"/>
      <c r="BL192" s="130"/>
      <c r="BM192" s="130"/>
      <c r="BN192" s="130"/>
      <c r="BO192" s="130"/>
      <c r="BP192" s="130"/>
      <c r="BQ192" s="130"/>
      <c r="BR192" s="130"/>
      <c r="BS192" s="130"/>
      <c r="BT192" s="130"/>
      <c r="BU192" s="130"/>
      <c r="BV192" s="130"/>
      <c r="BW192" s="130"/>
      <c r="BX192" s="130"/>
      <c r="BY192" s="130"/>
      <c r="BZ192" s="130"/>
      <c r="CA192" s="130"/>
      <c r="CB192" s="130"/>
      <c r="CC192" s="130"/>
      <c r="CD192" s="130"/>
      <c r="CE192" s="130"/>
      <c r="CF192" s="130"/>
      <c r="CG192" s="130"/>
      <c r="CH192" s="462"/>
      <c r="CI192" s="27"/>
      <c r="CJ192" s="27"/>
      <c r="CK192" s="27"/>
    </row>
    <row r="193" spans="5:89" ht="6.95" customHeight="1" x14ac:dyDescent="0.15">
      <c r="E193" s="27"/>
      <c r="F193" s="27"/>
      <c r="G193" s="461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  <c r="AB193" s="130"/>
      <c r="AC193" s="130"/>
      <c r="AD193" s="130"/>
      <c r="AE193" s="130"/>
      <c r="AF193" s="130"/>
      <c r="AG193" s="130"/>
      <c r="AH193" s="130"/>
      <c r="AI193" s="130"/>
      <c r="AJ193" s="130"/>
      <c r="AK193" s="130"/>
      <c r="AL193" s="130"/>
      <c r="AM193" s="130"/>
      <c r="AN193" s="130"/>
      <c r="AO193" s="130"/>
      <c r="AP193" s="130"/>
      <c r="AQ193" s="130"/>
      <c r="AR193" s="130"/>
      <c r="AS193" s="130"/>
      <c r="AT193" s="130"/>
      <c r="AU193" s="130"/>
      <c r="AV193" s="130"/>
      <c r="AW193" s="130"/>
      <c r="AX193" s="130"/>
      <c r="AY193" s="130"/>
      <c r="AZ193" s="130"/>
      <c r="BA193" s="130"/>
      <c r="BB193" s="130"/>
      <c r="BC193" s="130"/>
      <c r="BD193" s="130"/>
      <c r="BE193" s="130"/>
      <c r="BF193" s="130"/>
      <c r="BG193" s="130"/>
      <c r="BH193" s="130"/>
      <c r="BI193" s="130"/>
      <c r="BJ193" s="130"/>
      <c r="BK193" s="130"/>
      <c r="BL193" s="130"/>
      <c r="BM193" s="130"/>
      <c r="BN193" s="130"/>
      <c r="BO193" s="130"/>
      <c r="BP193" s="130"/>
      <c r="BQ193" s="130"/>
      <c r="BR193" s="130"/>
      <c r="BS193" s="130"/>
      <c r="BT193" s="130"/>
      <c r="BU193" s="130"/>
      <c r="BV193" s="130"/>
      <c r="BW193" s="130"/>
      <c r="BX193" s="130"/>
      <c r="BY193" s="130"/>
      <c r="BZ193" s="130"/>
      <c r="CA193" s="130"/>
      <c r="CB193" s="130"/>
      <c r="CC193" s="130"/>
      <c r="CD193" s="130"/>
      <c r="CE193" s="130"/>
      <c r="CF193" s="130"/>
      <c r="CG193" s="130"/>
      <c r="CH193" s="462"/>
      <c r="CI193" s="27"/>
      <c r="CJ193" s="27"/>
      <c r="CK193" s="27"/>
    </row>
    <row r="194" spans="5:89" ht="6.95" customHeight="1" x14ac:dyDescent="0.15">
      <c r="E194" s="27"/>
      <c r="F194" s="27"/>
      <c r="G194" s="461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0"/>
      <c r="AC194" s="130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  <c r="AX194" s="130"/>
      <c r="AY194" s="130"/>
      <c r="AZ194" s="130"/>
      <c r="BA194" s="130"/>
      <c r="BB194" s="130"/>
      <c r="BC194" s="130"/>
      <c r="BD194" s="130"/>
      <c r="BE194" s="130"/>
      <c r="BF194" s="130"/>
      <c r="BG194" s="130"/>
      <c r="BH194" s="130"/>
      <c r="BI194" s="130"/>
      <c r="BJ194" s="130"/>
      <c r="BK194" s="130"/>
      <c r="BL194" s="130"/>
      <c r="BM194" s="130"/>
      <c r="BN194" s="130"/>
      <c r="BO194" s="130"/>
      <c r="BP194" s="130"/>
      <c r="BQ194" s="130"/>
      <c r="BR194" s="130"/>
      <c r="BS194" s="130"/>
      <c r="BT194" s="130"/>
      <c r="BU194" s="130"/>
      <c r="BV194" s="130"/>
      <c r="BW194" s="130"/>
      <c r="BX194" s="130"/>
      <c r="BY194" s="130"/>
      <c r="BZ194" s="130"/>
      <c r="CA194" s="130"/>
      <c r="CB194" s="130"/>
      <c r="CC194" s="130"/>
      <c r="CD194" s="130"/>
      <c r="CE194" s="130"/>
      <c r="CF194" s="130"/>
      <c r="CG194" s="130"/>
      <c r="CH194" s="462"/>
      <c r="CI194" s="27"/>
      <c r="CJ194" s="27"/>
      <c r="CK194" s="27"/>
    </row>
    <row r="195" spans="5:89" ht="6.95" customHeight="1" x14ac:dyDescent="0.15">
      <c r="E195" s="27"/>
      <c r="F195" s="27"/>
      <c r="G195" s="461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  <c r="AB195" s="130"/>
      <c r="AC195" s="130"/>
      <c r="AD195" s="130"/>
      <c r="AE195" s="130"/>
      <c r="AF195" s="130"/>
      <c r="AG195" s="130"/>
      <c r="AH195" s="130"/>
      <c r="AI195" s="130"/>
      <c r="AJ195" s="130"/>
      <c r="AK195" s="130"/>
      <c r="AL195" s="130"/>
      <c r="AM195" s="130"/>
      <c r="AN195" s="130"/>
      <c r="AO195" s="130"/>
      <c r="AP195" s="130"/>
      <c r="AQ195" s="130"/>
      <c r="AR195" s="130"/>
      <c r="AS195" s="130"/>
      <c r="AT195" s="130"/>
      <c r="AU195" s="130"/>
      <c r="AV195" s="130"/>
      <c r="AW195" s="130"/>
      <c r="AX195" s="130"/>
      <c r="AY195" s="130"/>
      <c r="AZ195" s="130"/>
      <c r="BA195" s="130"/>
      <c r="BB195" s="130"/>
      <c r="BC195" s="130"/>
      <c r="BD195" s="130"/>
      <c r="BE195" s="130"/>
      <c r="BF195" s="130"/>
      <c r="BG195" s="130"/>
      <c r="BH195" s="130"/>
      <c r="BI195" s="130"/>
      <c r="BJ195" s="130"/>
      <c r="BK195" s="130"/>
      <c r="BL195" s="130"/>
      <c r="BM195" s="130"/>
      <c r="BN195" s="130"/>
      <c r="BO195" s="130"/>
      <c r="BP195" s="130"/>
      <c r="BQ195" s="130"/>
      <c r="BR195" s="130"/>
      <c r="BS195" s="130"/>
      <c r="BT195" s="130"/>
      <c r="BU195" s="130"/>
      <c r="BV195" s="130"/>
      <c r="BW195" s="130"/>
      <c r="BX195" s="130"/>
      <c r="BY195" s="130"/>
      <c r="BZ195" s="130"/>
      <c r="CA195" s="130"/>
      <c r="CB195" s="130"/>
      <c r="CC195" s="130"/>
      <c r="CD195" s="130"/>
      <c r="CE195" s="130"/>
      <c r="CF195" s="130"/>
      <c r="CG195" s="130"/>
      <c r="CH195" s="462"/>
      <c r="CI195" s="27"/>
      <c r="CJ195" s="27"/>
      <c r="CK195" s="27"/>
    </row>
    <row r="196" spans="5:89" ht="6.95" customHeight="1" x14ac:dyDescent="0.15">
      <c r="E196" s="27"/>
      <c r="F196" s="27"/>
      <c r="G196" s="461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30"/>
      <c r="AH196" s="130"/>
      <c r="AI196" s="130"/>
      <c r="AJ196" s="130"/>
      <c r="AK196" s="130"/>
      <c r="AL196" s="130"/>
      <c r="AM196" s="130"/>
      <c r="AN196" s="130"/>
      <c r="AO196" s="130"/>
      <c r="AP196" s="130"/>
      <c r="AQ196" s="130"/>
      <c r="AR196" s="130"/>
      <c r="AS196" s="130"/>
      <c r="AT196" s="130"/>
      <c r="AU196" s="130"/>
      <c r="AV196" s="130"/>
      <c r="AW196" s="130"/>
      <c r="AX196" s="130"/>
      <c r="AY196" s="130"/>
      <c r="AZ196" s="130"/>
      <c r="BA196" s="130"/>
      <c r="BB196" s="130"/>
      <c r="BC196" s="130"/>
      <c r="BD196" s="130"/>
      <c r="BE196" s="130"/>
      <c r="BF196" s="130"/>
      <c r="BG196" s="130"/>
      <c r="BH196" s="130"/>
      <c r="BI196" s="130"/>
      <c r="BJ196" s="130"/>
      <c r="BK196" s="130"/>
      <c r="BL196" s="130"/>
      <c r="BM196" s="130"/>
      <c r="BN196" s="130"/>
      <c r="BO196" s="130"/>
      <c r="BP196" s="130"/>
      <c r="BQ196" s="130"/>
      <c r="BR196" s="130"/>
      <c r="BS196" s="130"/>
      <c r="BT196" s="130"/>
      <c r="BU196" s="130"/>
      <c r="BV196" s="130"/>
      <c r="BW196" s="130"/>
      <c r="BX196" s="130"/>
      <c r="BY196" s="130"/>
      <c r="BZ196" s="130"/>
      <c r="CA196" s="130"/>
      <c r="CB196" s="130"/>
      <c r="CC196" s="130"/>
      <c r="CD196" s="130"/>
      <c r="CE196" s="130"/>
      <c r="CF196" s="130"/>
      <c r="CG196" s="130"/>
      <c r="CH196" s="462"/>
      <c r="CI196" s="27"/>
      <c r="CJ196" s="27"/>
      <c r="CK196" s="27"/>
    </row>
    <row r="197" spans="5:89" ht="6.95" customHeight="1" x14ac:dyDescent="0.15">
      <c r="E197" s="27"/>
      <c r="F197" s="27"/>
      <c r="G197" s="461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  <c r="AB197" s="130"/>
      <c r="AC197" s="130"/>
      <c r="AD197" s="130"/>
      <c r="AE197" s="130"/>
      <c r="AF197" s="130"/>
      <c r="AG197" s="130"/>
      <c r="AH197" s="130"/>
      <c r="AI197" s="130"/>
      <c r="AJ197" s="130"/>
      <c r="AK197" s="130"/>
      <c r="AL197" s="130"/>
      <c r="AM197" s="130"/>
      <c r="AN197" s="130"/>
      <c r="AO197" s="130"/>
      <c r="AP197" s="130"/>
      <c r="AQ197" s="130"/>
      <c r="AR197" s="130"/>
      <c r="AS197" s="130"/>
      <c r="AT197" s="130"/>
      <c r="AU197" s="130"/>
      <c r="AV197" s="130"/>
      <c r="AW197" s="130"/>
      <c r="AX197" s="130"/>
      <c r="AY197" s="130"/>
      <c r="AZ197" s="130"/>
      <c r="BA197" s="130"/>
      <c r="BB197" s="130"/>
      <c r="BC197" s="130"/>
      <c r="BD197" s="130"/>
      <c r="BE197" s="130"/>
      <c r="BF197" s="130"/>
      <c r="BG197" s="130"/>
      <c r="BH197" s="130"/>
      <c r="BI197" s="130"/>
      <c r="BJ197" s="130"/>
      <c r="BK197" s="130"/>
      <c r="BL197" s="130"/>
      <c r="BM197" s="130"/>
      <c r="BN197" s="130"/>
      <c r="BO197" s="130"/>
      <c r="BP197" s="130"/>
      <c r="BQ197" s="130"/>
      <c r="BR197" s="130"/>
      <c r="BS197" s="130"/>
      <c r="BT197" s="130"/>
      <c r="BU197" s="130"/>
      <c r="BV197" s="130"/>
      <c r="BW197" s="130"/>
      <c r="BX197" s="130"/>
      <c r="BY197" s="130"/>
      <c r="BZ197" s="130"/>
      <c r="CA197" s="130"/>
      <c r="CB197" s="130"/>
      <c r="CC197" s="130"/>
      <c r="CD197" s="130"/>
      <c r="CE197" s="130"/>
      <c r="CF197" s="130"/>
      <c r="CG197" s="130"/>
      <c r="CH197" s="462"/>
      <c r="CI197" s="27"/>
      <c r="CJ197" s="27"/>
      <c r="CK197" s="27"/>
    </row>
    <row r="198" spans="5:89" ht="6.95" customHeight="1" x14ac:dyDescent="0.15">
      <c r="E198" s="27"/>
      <c r="F198" s="27"/>
      <c r="G198" s="461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30"/>
      <c r="AR198" s="130"/>
      <c r="AS198" s="130"/>
      <c r="AT198" s="130"/>
      <c r="AU198" s="130"/>
      <c r="AV198" s="130"/>
      <c r="AW198" s="130"/>
      <c r="AX198" s="130"/>
      <c r="AY198" s="130"/>
      <c r="AZ198" s="130"/>
      <c r="BA198" s="130"/>
      <c r="BB198" s="130"/>
      <c r="BC198" s="130"/>
      <c r="BD198" s="130"/>
      <c r="BE198" s="130"/>
      <c r="BF198" s="130"/>
      <c r="BG198" s="130"/>
      <c r="BH198" s="130"/>
      <c r="BI198" s="130"/>
      <c r="BJ198" s="130"/>
      <c r="BK198" s="130"/>
      <c r="BL198" s="130"/>
      <c r="BM198" s="130"/>
      <c r="BN198" s="130"/>
      <c r="BO198" s="130"/>
      <c r="BP198" s="130"/>
      <c r="BQ198" s="130"/>
      <c r="BR198" s="130"/>
      <c r="BS198" s="130"/>
      <c r="BT198" s="130"/>
      <c r="BU198" s="130"/>
      <c r="BV198" s="130"/>
      <c r="BW198" s="130"/>
      <c r="BX198" s="130"/>
      <c r="BY198" s="130"/>
      <c r="BZ198" s="130"/>
      <c r="CA198" s="130"/>
      <c r="CB198" s="130"/>
      <c r="CC198" s="130"/>
      <c r="CD198" s="130"/>
      <c r="CE198" s="130"/>
      <c r="CF198" s="130"/>
      <c r="CG198" s="130"/>
      <c r="CH198" s="462"/>
      <c r="CI198" s="27"/>
      <c r="CJ198" s="27"/>
      <c r="CK198" s="27"/>
    </row>
    <row r="199" spans="5:89" ht="6.95" customHeight="1" x14ac:dyDescent="0.15">
      <c r="E199" s="27"/>
      <c r="F199" s="27"/>
      <c r="G199" s="461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  <c r="BE199" s="130"/>
      <c r="BF199" s="130"/>
      <c r="BG199" s="130"/>
      <c r="BH199" s="130"/>
      <c r="BI199" s="130"/>
      <c r="BJ199" s="130"/>
      <c r="BK199" s="130"/>
      <c r="BL199" s="130"/>
      <c r="BM199" s="130"/>
      <c r="BN199" s="130"/>
      <c r="BO199" s="130"/>
      <c r="BP199" s="130"/>
      <c r="BQ199" s="130"/>
      <c r="BR199" s="130"/>
      <c r="BS199" s="130"/>
      <c r="BT199" s="130"/>
      <c r="BU199" s="130"/>
      <c r="BV199" s="130"/>
      <c r="BW199" s="130"/>
      <c r="BX199" s="130"/>
      <c r="BY199" s="130"/>
      <c r="BZ199" s="130"/>
      <c r="CA199" s="130"/>
      <c r="CB199" s="130"/>
      <c r="CC199" s="130"/>
      <c r="CD199" s="130"/>
      <c r="CE199" s="130"/>
      <c r="CF199" s="130"/>
      <c r="CG199" s="130"/>
      <c r="CH199" s="462"/>
      <c r="CI199" s="27"/>
      <c r="CJ199" s="27"/>
      <c r="CK199" s="27"/>
    </row>
    <row r="200" spans="5:89" ht="6.95" customHeight="1" x14ac:dyDescent="0.15">
      <c r="E200" s="27"/>
      <c r="F200" s="27"/>
      <c r="G200" s="461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  <c r="AB200" s="130"/>
      <c r="AC200" s="130"/>
      <c r="AD200" s="130"/>
      <c r="AE200" s="130"/>
      <c r="AF200" s="130"/>
      <c r="AG200" s="130"/>
      <c r="AH200" s="130"/>
      <c r="AI200" s="130"/>
      <c r="AJ200" s="130"/>
      <c r="AK200" s="130"/>
      <c r="AL200" s="130"/>
      <c r="AM200" s="130"/>
      <c r="AN200" s="130"/>
      <c r="AO200" s="130"/>
      <c r="AP200" s="130"/>
      <c r="AQ200" s="130"/>
      <c r="AR200" s="130"/>
      <c r="AS200" s="130"/>
      <c r="AT200" s="130"/>
      <c r="AU200" s="130"/>
      <c r="AV200" s="130"/>
      <c r="AW200" s="130"/>
      <c r="AX200" s="130"/>
      <c r="AY200" s="130"/>
      <c r="AZ200" s="130"/>
      <c r="BA200" s="130"/>
      <c r="BB200" s="130"/>
      <c r="BC200" s="130"/>
      <c r="BD200" s="130"/>
      <c r="BE200" s="130"/>
      <c r="BF200" s="130"/>
      <c r="BG200" s="130"/>
      <c r="BH200" s="130"/>
      <c r="BI200" s="130"/>
      <c r="BJ200" s="130"/>
      <c r="BK200" s="130"/>
      <c r="BL200" s="130"/>
      <c r="BM200" s="130"/>
      <c r="BN200" s="130"/>
      <c r="BO200" s="130"/>
      <c r="BP200" s="130"/>
      <c r="BQ200" s="130"/>
      <c r="BR200" s="130"/>
      <c r="BS200" s="130"/>
      <c r="BT200" s="130"/>
      <c r="BU200" s="130"/>
      <c r="BV200" s="130"/>
      <c r="BW200" s="130"/>
      <c r="BX200" s="130"/>
      <c r="BY200" s="130"/>
      <c r="BZ200" s="130"/>
      <c r="CA200" s="130"/>
      <c r="CB200" s="130"/>
      <c r="CC200" s="130"/>
      <c r="CD200" s="130"/>
      <c r="CE200" s="130"/>
      <c r="CF200" s="130"/>
      <c r="CG200" s="130"/>
      <c r="CH200" s="462"/>
      <c r="CI200" s="27"/>
      <c r="CJ200" s="27"/>
      <c r="CK200" s="27"/>
    </row>
    <row r="201" spans="5:89" ht="6.95" customHeight="1" x14ac:dyDescent="0.15">
      <c r="E201" s="27"/>
      <c r="F201" s="27"/>
      <c r="G201" s="461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  <c r="AB201" s="130"/>
      <c r="AC201" s="130"/>
      <c r="AD201" s="130"/>
      <c r="AE201" s="130"/>
      <c r="AF201" s="130"/>
      <c r="AG201" s="130"/>
      <c r="AH201" s="130"/>
      <c r="AI201" s="130"/>
      <c r="AJ201" s="130"/>
      <c r="AK201" s="130"/>
      <c r="AL201" s="130"/>
      <c r="AM201" s="130"/>
      <c r="AN201" s="130"/>
      <c r="AO201" s="130"/>
      <c r="AP201" s="130"/>
      <c r="AQ201" s="130"/>
      <c r="AR201" s="130"/>
      <c r="AS201" s="130"/>
      <c r="AT201" s="130"/>
      <c r="AU201" s="130"/>
      <c r="AV201" s="130"/>
      <c r="AW201" s="130"/>
      <c r="AX201" s="130"/>
      <c r="AY201" s="130"/>
      <c r="AZ201" s="130"/>
      <c r="BA201" s="130"/>
      <c r="BB201" s="130"/>
      <c r="BC201" s="130"/>
      <c r="BD201" s="130"/>
      <c r="BE201" s="130"/>
      <c r="BF201" s="130"/>
      <c r="BG201" s="130"/>
      <c r="BH201" s="130"/>
      <c r="BI201" s="130"/>
      <c r="BJ201" s="130"/>
      <c r="BK201" s="130"/>
      <c r="BL201" s="130"/>
      <c r="BM201" s="130"/>
      <c r="BN201" s="130"/>
      <c r="BO201" s="130"/>
      <c r="BP201" s="130"/>
      <c r="BQ201" s="130"/>
      <c r="BR201" s="130"/>
      <c r="BS201" s="130"/>
      <c r="BT201" s="130"/>
      <c r="BU201" s="130"/>
      <c r="BV201" s="130"/>
      <c r="BW201" s="130"/>
      <c r="BX201" s="130"/>
      <c r="BY201" s="130"/>
      <c r="BZ201" s="130"/>
      <c r="CA201" s="130"/>
      <c r="CB201" s="130"/>
      <c r="CC201" s="130"/>
      <c r="CD201" s="130"/>
      <c r="CE201" s="130"/>
      <c r="CF201" s="130"/>
      <c r="CG201" s="130"/>
      <c r="CH201" s="462"/>
      <c r="CI201" s="27"/>
      <c r="CJ201" s="27"/>
      <c r="CK201" s="27"/>
    </row>
    <row r="202" spans="5:89" ht="6.95" customHeight="1" x14ac:dyDescent="0.15">
      <c r="E202" s="27"/>
      <c r="F202" s="27"/>
      <c r="G202" s="461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  <c r="AB202" s="130"/>
      <c r="AC202" s="130"/>
      <c r="AD202" s="130"/>
      <c r="AE202" s="130"/>
      <c r="AF202" s="130"/>
      <c r="AG202" s="130"/>
      <c r="AH202" s="130"/>
      <c r="AI202" s="130"/>
      <c r="AJ202" s="130"/>
      <c r="AK202" s="130"/>
      <c r="AL202" s="130"/>
      <c r="AM202" s="130"/>
      <c r="AN202" s="130"/>
      <c r="AO202" s="130"/>
      <c r="AP202" s="130"/>
      <c r="AQ202" s="130"/>
      <c r="AR202" s="130"/>
      <c r="AS202" s="130"/>
      <c r="AT202" s="130"/>
      <c r="AU202" s="130"/>
      <c r="AV202" s="130"/>
      <c r="AW202" s="130"/>
      <c r="AX202" s="130"/>
      <c r="AY202" s="130"/>
      <c r="AZ202" s="130"/>
      <c r="BA202" s="130"/>
      <c r="BB202" s="130"/>
      <c r="BC202" s="130"/>
      <c r="BD202" s="130"/>
      <c r="BE202" s="130"/>
      <c r="BF202" s="130"/>
      <c r="BG202" s="130"/>
      <c r="BH202" s="130"/>
      <c r="BI202" s="130"/>
      <c r="BJ202" s="130"/>
      <c r="BK202" s="130"/>
      <c r="BL202" s="130"/>
      <c r="BM202" s="130"/>
      <c r="BN202" s="130"/>
      <c r="BO202" s="130"/>
      <c r="BP202" s="130"/>
      <c r="BQ202" s="130"/>
      <c r="BR202" s="130"/>
      <c r="BS202" s="130"/>
      <c r="BT202" s="130"/>
      <c r="BU202" s="130"/>
      <c r="BV202" s="130"/>
      <c r="BW202" s="130"/>
      <c r="BX202" s="130"/>
      <c r="BY202" s="130"/>
      <c r="BZ202" s="130"/>
      <c r="CA202" s="130"/>
      <c r="CB202" s="130"/>
      <c r="CC202" s="130"/>
      <c r="CD202" s="130"/>
      <c r="CE202" s="130"/>
      <c r="CF202" s="130"/>
      <c r="CG202" s="130"/>
      <c r="CH202" s="462"/>
      <c r="CI202" s="27"/>
      <c r="CJ202" s="27"/>
      <c r="CK202" s="27"/>
    </row>
    <row r="203" spans="5:89" ht="6.95" customHeight="1" thickBot="1" x14ac:dyDescent="0.2">
      <c r="E203" s="27"/>
      <c r="F203" s="27"/>
      <c r="G203" s="463"/>
      <c r="H203" s="464"/>
      <c r="I203" s="464"/>
      <c r="J203" s="464"/>
      <c r="K203" s="464"/>
      <c r="L203" s="464"/>
      <c r="M203" s="464"/>
      <c r="N203" s="464"/>
      <c r="O203" s="464"/>
      <c r="P203" s="464"/>
      <c r="Q203" s="464"/>
      <c r="R203" s="464"/>
      <c r="S203" s="464"/>
      <c r="T203" s="464"/>
      <c r="U203" s="464"/>
      <c r="V203" s="464"/>
      <c r="W203" s="464"/>
      <c r="X203" s="464"/>
      <c r="Y203" s="464"/>
      <c r="Z203" s="464"/>
      <c r="AA203" s="464"/>
      <c r="AB203" s="464"/>
      <c r="AC203" s="464"/>
      <c r="AD203" s="464"/>
      <c r="AE203" s="464"/>
      <c r="AF203" s="464"/>
      <c r="AG203" s="464"/>
      <c r="AH203" s="464"/>
      <c r="AI203" s="464"/>
      <c r="AJ203" s="464"/>
      <c r="AK203" s="464"/>
      <c r="AL203" s="464"/>
      <c r="AM203" s="464"/>
      <c r="AN203" s="464"/>
      <c r="AO203" s="464"/>
      <c r="AP203" s="464"/>
      <c r="AQ203" s="464"/>
      <c r="AR203" s="464"/>
      <c r="AS203" s="464"/>
      <c r="AT203" s="464"/>
      <c r="AU203" s="464"/>
      <c r="AV203" s="464"/>
      <c r="AW203" s="464"/>
      <c r="AX203" s="464"/>
      <c r="AY203" s="464"/>
      <c r="AZ203" s="464"/>
      <c r="BA203" s="464"/>
      <c r="BB203" s="464"/>
      <c r="BC203" s="464"/>
      <c r="BD203" s="464"/>
      <c r="BE203" s="464"/>
      <c r="BF203" s="464"/>
      <c r="BG203" s="464"/>
      <c r="BH203" s="464"/>
      <c r="BI203" s="464"/>
      <c r="BJ203" s="464"/>
      <c r="BK203" s="464"/>
      <c r="BL203" s="464"/>
      <c r="BM203" s="464"/>
      <c r="BN203" s="464"/>
      <c r="BO203" s="464"/>
      <c r="BP203" s="464"/>
      <c r="BQ203" s="464"/>
      <c r="BR203" s="464"/>
      <c r="BS203" s="464"/>
      <c r="BT203" s="464"/>
      <c r="BU203" s="464"/>
      <c r="BV203" s="464"/>
      <c r="BW203" s="464"/>
      <c r="BX203" s="464"/>
      <c r="BY203" s="464"/>
      <c r="BZ203" s="464"/>
      <c r="CA203" s="464"/>
      <c r="CB203" s="464"/>
      <c r="CC203" s="464"/>
      <c r="CD203" s="464"/>
      <c r="CE203" s="464"/>
      <c r="CF203" s="464"/>
      <c r="CG203" s="464"/>
      <c r="CH203" s="465"/>
      <c r="CI203" s="27"/>
      <c r="CJ203" s="27"/>
      <c r="CK203" s="27"/>
    </row>
    <row r="204" spans="5:89" ht="6.95" customHeight="1" x14ac:dyDescent="0.15"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  <c r="BY204" s="27"/>
      <c r="BZ204" s="27"/>
      <c r="CA204" s="27"/>
      <c r="CB204" s="27"/>
      <c r="CC204" s="27"/>
      <c r="CD204" s="27"/>
      <c r="CE204" s="27"/>
      <c r="CF204" s="27"/>
      <c r="CG204" s="27"/>
      <c r="CH204" s="27"/>
      <c r="CI204" s="27"/>
      <c r="CJ204" s="27"/>
      <c r="CK204" s="27"/>
    </row>
    <row r="205" spans="5:89" ht="6.95" customHeight="1" x14ac:dyDescent="0.15"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27"/>
      <c r="BZ205" s="27"/>
      <c r="CA205" s="27"/>
      <c r="CB205" s="27"/>
      <c r="CC205" s="27"/>
      <c r="CD205" s="27"/>
      <c r="CE205" s="27"/>
      <c r="CF205" s="27"/>
      <c r="CG205" s="27"/>
      <c r="CH205" s="27"/>
      <c r="CI205" s="27"/>
      <c r="CJ205" s="27"/>
      <c r="CK205" s="27"/>
    </row>
    <row r="206" spans="5:89" ht="6.95" customHeight="1" x14ac:dyDescent="0.15"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  <c r="BY206" s="27"/>
      <c r="BZ206" s="27"/>
      <c r="CA206" s="27"/>
      <c r="CB206" s="27"/>
      <c r="CC206" s="27"/>
      <c r="CD206" s="27"/>
      <c r="CE206" s="27"/>
      <c r="CF206" s="27"/>
      <c r="CG206" s="27"/>
      <c r="CH206" s="27"/>
      <c r="CI206" s="27"/>
      <c r="CJ206" s="27"/>
      <c r="CK206" s="27"/>
    </row>
    <row r="207" spans="5:89" ht="6.95" customHeight="1" x14ac:dyDescent="0.15"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  <c r="BY207" s="27"/>
      <c r="BZ207" s="27"/>
      <c r="CA207" s="27"/>
      <c r="CB207" s="27"/>
      <c r="CC207" s="27"/>
      <c r="CD207" s="27"/>
      <c r="CE207" s="27"/>
      <c r="CF207" s="27"/>
      <c r="CG207" s="27"/>
      <c r="CH207" s="27"/>
      <c r="CI207" s="27"/>
      <c r="CJ207" s="27"/>
      <c r="CK207" s="27"/>
    </row>
    <row r="208" spans="5:89" ht="6.95" customHeight="1" x14ac:dyDescent="0.15"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  <c r="BY208" s="27"/>
      <c r="BZ208" s="27"/>
      <c r="CA208" s="27"/>
      <c r="CB208" s="27"/>
      <c r="CC208" s="27"/>
      <c r="CD208" s="27"/>
      <c r="CE208" s="27"/>
      <c r="CF208" s="27"/>
      <c r="CG208" s="27"/>
      <c r="CH208" s="27"/>
      <c r="CI208" s="27"/>
      <c r="CJ208" s="27"/>
      <c r="CK208" s="27"/>
    </row>
    <row r="209" spans="5:120" ht="6.95" customHeight="1" x14ac:dyDescent="0.15"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  <c r="BY209" s="27"/>
      <c r="BZ209" s="27"/>
      <c r="CA209" s="27"/>
      <c r="CB209" s="27"/>
      <c r="CC209" s="27"/>
      <c r="CD209" s="27"/>
      <c r="CE209" s="27"/>
      <c r="CF209" s="27"/>
      <c r="CG209" s="27"/>
      <c r="CH209" s="27"/>
      <c r="CI209" s="27"/>
      <c r="CJ209" s="27"/>
      <c r="CK209" s="27"/>
    </row>
    <row r="210" spans="5:120" ht="6.95" customHeight="1" x14ac:dyDescent="0.15"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27"/>
      <c r="CH210" s="27"/>
      <c r="CI210" s="27"/>
      <c r="CJ210" s="27"/>
      <c r="CK210" s="27"/>
    </row>
    <row r="211" spans="5:120" ht="6.95" customHeight="1" x14ac:dyDescent="0.15"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27"/>
      <c r="CH211" s="27"/>
      <c r="CI211" s="27"/>
      <c r="CJ211" s="27"/>
      <c r="CK211" s="27"/>
    </row>
    <row r="212" spans="5:120" ht="6.95" customHeight="1" x14ac:dyDescent="0.15"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  <c r="BZ212" s="27"/>
      <c r="CA212" s="27"/>
      <c r="CB212" s="27"/>
      <c r="CC212" s="27"/>
      <c r="CD212" s="27"/>
      <c r="CE212" s="27"/>
      <c r="CF212" s="27"/>
      <c r="CG212" s="27"/>
      <c r="CH212" s="27"/>
      <c r="CI212" s="27"/>
      <c r="CJ212" s="27"/>
      <c r="CK212" s="27"/>
    </row>
    <row r="213" spans="5:120" ht="6.95" customHeight="1" x14ac:dyDescent="0.15"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  <c r="BZ213" s="27"/>
      <c r="CA213" s="27"/>
      <c r="CB213" s="27"/>
      <c r="CC213" s="27"/>
      <c r="CD213" s="27"/>
      <c r="CE213" s="27"/>
      <c r="CF213" s="27"/>
      <c r="CG213" s="27"/>
      <c r="CH213" s="27"/>
      <c r="CI213" s="27"/>
      <c r="CJ213" s="27"/>
      <c r="CK213" s="27"/>
    </row>
    <row r="214" spans="5:120" ht="6.95" customHeight="1" x14ac:dyDescent="0.15"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27"/>
      <c r="BZ214" s="27"/>
      <c r="CA214" s="27"/>
      <c r="CB214" s="27"/>
      <c r="CC214" s="27"/>
      <c r="CD214" s="27"/>
      <c r="CE214" s="27"/>
      <c r="CF214" s="27"/>
      <c r="CG214" s="27"/>
      <c r="CH214" s="27"/>
      <c r="CI214" s="27"/>
      <c r="CJ214" s="27"/>
      <c r="CK214" s="27"/>
    </row>
    <row r="215" spans="5:120" ht="6.95" customHeight="1" x14ac:dyDescent="0.15"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27"/>
      <c r="BZ215" s="27"/>
      <c r="CA215" s="27"/>
      <c r="CB215" s="27"/>
      <c r="CC215" s="27"/>
      <c r="CD215" s="27"/>
      <c r="CE215" s="27"/>
      <c r="CF215" s="27"/>
      <c r="CG215" s="27"/>
      <c r="CH215" s="27"/>
      <c r="CI215" s="27"/>
      <c r="CJ215" s="27"/>
      <c r="CK215" s="27"/>
      <c r="DC215" s="3"/>
      <c r="DP215" s="3"/>
    </row>
    <row r="216" spans="5:120" ht="6.95" customHeight="1" x14ac:dyDescent="0.15">
      <c r="E216" s="454" t="s">
        <v>15</v>
      </c>
      <c r="F216" s="454"/>
      <c r="G216" s="454"/>
      <c r="H216" s="454"/>
      <c r="I216" s="454"/>
      <c r="J216" s="454"/>
      <c r="K216" s="454"/>
      <c r="L216" s="454"/>
      <c r="M216" s="454"/>
      <c r="N216" s="454"/>
      <c r="O216" s="454"/>
      <c r="P216" s="454"/>
      <c r="Q216" s="454"/>
      <c r="R216" s="454"/>
      <c r="S216" s="454"/>
      <c r="T216" s="454"/>
      <c r="U216" s="454"/>
      <c r="V216" s="454"/>
      <c r="W216" s="454"/>
      <c r="X216" s="454"/>
      <c r="Y216" s="454"/>
      <c r="Z216" s="454"/>
      <c r="AA216" s="454"/>
      <c r="AB216" s="454"/>
      <c r="AC216" s="454"/>
      <c r="AD216" s="454"/>
      <c r="AE216" s="454"/>
      <c r="AF216" s="454"/>
      <c r="AG216" s="454"/>
      <c r="AH216" s="454"/>
      <c r="AI216" s="454"/>
      <c r="AJ216" s="454"/>
      <c r="AK216" s="454"/>
      <c r="AL216" s="454"/>
      <c r="AM216" s="454"/>
      <c r="AN216" s="454"/>
      <c r="AO216" s="454"/>
      <c r="AP216" s="454"/>
      <c r="AQ216" s="454"/>
      <c r="AR216" s="454"/>
      <c r="AS216" s="454"/>
      <c r="AT216" s="454"/>
      <c r="AU216" s="454"/>
      <c r="AV216" s="454"/>
      <c r="AW216" s="454"/>
      <c r="AX216" s="454"/>
      <c r="AY216" s="454"/>
      <c r="AZ216" s="454"/>
      <c r="BA216" s="454"/>
      <c r="BB216" s="454"/>
      <c r="BC216" s="454"/>
      <c r="BD216" s="454"/>
      <c r="BE216" s="454"/>
      <c r="BF216" s="454"/>
      <c r="BG216" s="454"/>
      <c r="BH216" s="454"/>
      <c r="BI216" s="454"/>
      <c r="BJ216" s="454"/>
      <c r="BK216" s="454"/>
      <c r="BL216" s="454"/>
      <c r="BM216" s="454"/>
      <c r="BN216" s="454"/>
      <c r="BO216" s="454"/>
      <c r="BP216" s="454"/>
      <c r="BQ216" s="454"/>
      <c r="BR216" s="454"/>
      <c r="BS216" s="454"/>
      <c r="BT216" s="454"/>
      <c r="BU216" s="454"/>
      <c r="BV216" s="454"/>
      <c r="BW216" s="454"/>
      <c r="BX216" s="454"/>
      <c r="BY216" s="454"/>
      <c r="BZ216" s="454"/>
      <c r="CA216" s="454"/>
      <c r="CB216" s="454"/>
      <c r="CC216" s="454"/>
      <c r="CD216" s="454"/>
      <c r="CE216" s="454"/>
      <c r="CF216" s="454"/>
      <c r="CG216" s="454"/>
      <c r="CH216" s="454"/>
      <c r="CI216" s="454"/>
      <c r="CJ216" s="454"/>
      <c r="CK216" s="454"/>
      <c r="DC216" s="3"/>
      <c r="DP216" s="3"/>
    </row>
    <row r="217" spans="5:120" ht="6.95" customHeight="1" x14ac:dyDescent="0.15">
      <c r="E217" s="455"/>
      <c r="F217" s="455"/>
      <c r="G217" s="455"/>
      <c r="H217" s="455"/>
      <c r="I217" s="455"/>
      <c r="J217" s="455"/>
      <c r="K217" s="455"/>
      <c r="L217" s="455"/>
      <c r="M217" s="455"/>
      <c r="N217" s="455"/>
      <c r="O217" s="455"/>
      <c r="P217" s="455"/>
      <c r="Q217" s="455"/>
      <c r="R217" s="455"/>
      <c r="S217" s="455"/>
      <c r="T217" s="455"/>
      <c r="U217" s="455"/>
      <c r="V217" s="455"/>
      <c r="W217" s="455"/>
      <c r="X217" s="455"/>
      <c r="Y217" s="455"/>
      <c r="Z217" s="455"/>
      <c r="AA217" s="455"/>
      <c r="AB217" s="455"/>
      <c r="AC217" s="455"/>
      <c r="AD217" s="455"/>
      <c r="AE217" s="455"/>
      <c r="AF217" s="455"/>
      <c r="AG217" s="455"/>
      <c r="AH217" s="455"/>
      <c r="AI217" s="455"/>
      <c r="AJ217" s="455"/>
      <c r="AK217" s="455"/>
      <c r="AL217" s="455"/>
      <c r="AM217" s="455"/>
      <c r="AN217" s="455"/>
      <c r="AO217" s="455"/>
      <c r="AP217" s="455"/>
      <c r="AQ217" s="455"/>
      <c r="AR217" s="455"/>
      <c r="AS217" s="455"/>
      <c r="AT217" s="455"/>
      <c r="AU217" s="455"/>
      <c r="AV217" s="455"/>
      <c r="AW217" s="455"/>
      <c r="AX217" s="455"/>
      <c r="AY217" s="455"/>
      <c r="AZ217" s="455"/>
      <c r="BA217" s="455"/>
      <c r="BB217" s="455"/>
      <c r="BC217" s="455"/>
      <c r="BD217" s="455"/>
      <c r="BE217" s="455"/>
      <c r="BF217" s="455"/>
      <c r="BG217" s="455"/>
      <c r="BH217" s="455"/>
      <c r="BI217" s="455"/>
      <c r="BJ217" s="455"/>
      <c r="BK217" s="455"/>
      <c r="BL217" s="455"/>
      <c r="BM217" s="455"/>
      <c r="BN217" s="455"/>
      <c r="BO217" s="455"/>
      <c r="BP217" s="455"/>
      <c r="BQ217" s="455"/>
      <c r="BR217" s="455"/>
      <c r="BS217" s="455"/>
      <c r="BT217" s="455"/>
      <c r="BU217" s="455"/>
      <c r="BV217" s="455"/>
      <c r="BW217" s="455"/>
      <c r="BX217" s="455"/>
      <c r="BY217" s="455"/>
      <c r="BZ217" s="455"/>
      <c r="CA217" s="455"/>
      <c r="CB217" s="455"/>
      <c r="CC217" s="455"/>
      <c r="CD217" s="455"/>
      <c r="CE217" s="455"/>
      <c r="CF217" s="455"/>
      <c r="CG217" s="455"/>
      <c r="CH217" s="455"/>
      <c r="CI217" s="455"/>
      <c r="CJ217" s="455"/>
      <c r="CK217" s="455"/>
      <c r="DC217" s="4"/>
      <c r="DP217" s="4"/>
    </row>
    <row r="218" spans="5:120" ht="6.95" customHeight="1" x14ac:dyDescent="0.15">
      <c r="E218" s="411" t="s">
        <v>16</v>
      </c>
      <c r="F218" s="411"/>
      <c r="G218" s="411"/>
      <c r="H218" s="411"/>
      <c r="I218" s="411" t="s">
        <v>0</v>
      </c>
      <c r="J218" s="411"/>
      <c r="K218" s="411"/>
      <c r="L218" s="411"/>
      <c r="M218" s="411"/>
      <c r="N218" s="411"/>
      <c r="O218" s="411"/>
      <c r="P218" s="411"/>
      <c r="Q218" s="411"/>
      <c r="R218" s="411"/>
      <c r="S218" s="411"/>
      <c r="T218" s="411"/>
      <c r="U218" s="411"/>
      <c r="V218" s="411"/>
      <c r="W218" s="411"/>
      <c r="X218" s="411" t="s">
        <v>1</v>
      </c>
      <c r="Y218" s="411"/>
      <c r="Z218" s="411"/>
      <c r="AA218" s="411"/>
      <c r="AB218" s="411"/>
      <c r="AC218" s="411"/>
      <c r="AD218" s="411"/>
      <c r="AE218" s="411"/>
      <c r="AF218" s="411"/>
      <c r="AG218" s="411"/>
      <c r="AH218" s="411"/>
      <c r="AI218" s="411"/>
      <c r="AJ218" s="411"/>
      <c r="AK218" s="411" t="s">
        <v>17</v>
      </c>
      <c r="AL218" s="411"/>
      <c r="AM218" s="411"/>
      <c r="AN218" s="411"/>
      <c r="AO218" s="411"/>
      <c r="AP218" s="411"/>
      <c r="AQ218" s="411"/>
      <c r="AR218" s="411"/>
      <c r="AS218" s="411"/>
      <c r="AT218" s="411"/>
      <c r="AU218" s="411"/>
      <c r="AV218" s="411"/>
      <c r="AW218" s="411"/>
      <c r="AX218" s="411"/>
      <c r="AY218" s="411"/>
      <c r="AZ218" s="411"/>
      <c r="BA218" s="411"/>
      <c r="BB218" s="411"/>
      <c r="BC218" s="411"/>
      <c r="BD218" s="411"/>
      <c r="BE218" s="411"/>
      <c r="BF218" s="411"/>
      <c r="BG218" s="411"/>
      <c r="BH218" s="411" t="s">
        <v>18</v>
      </c>
      <c r="BI218" s="411"/>
      <c r="BJ218" s="411"/>
      <c r="BK218" s="411"/>
      <c r="BL218" s="411"/>
      <c r="BM218" s="411"/>
      <c r="BN218" s="411"/>
      <c r="BO218" s="411"/>
      <c r="BP218" s="411"/>
      <c r="BQ218" s="411"/>
      <c r="BR218" s="411"/>
      <c r="BS218" s="411"/>
      <c r="BT218" s="411"/>
      <c r="BU218" s="411"/>
      <c r="BV218" s="411"/>
      <c r="BW218" s="411"/>
      <c r="BX218" s="411"/>
      <c r="BY218" s="411"/>
      <c r="BZ218" s="411"/>
      <c r="CA218" s="411"/>
      <c r="CB218" s="480" t="s">
        <v>19</v>
      </c>
      <c r="CC218" s="480"/>
      <c r="CD218" s="480"/>
      <c r="CE218" s="480"/>
      <c r="CF218" s="480"/>
      <c r="CG218" s="480"/>
      <c r="CH218" s="480"/>
      <c r="CI218" s="480"/>
      <c r="CJ218" s="480"/>
      <c r="CK218" s="480"/>
      <c r="DC218" s="4"/>
      <c r="DD218" s="127" t="s">
        <v>177</v>
      </c>
      <c r="DE218" s="7" t="s">
        <v>178</v>
      </c>
      <c r="DF218" s="6" t="s">
        <v>179</v>
      </c>
      <c r="DG218" s="6" t="s">
        <v>180</v>
      </c>
      <c r="DH218" s="6" t="s">
        <v>181</v>
      </c>
      <c r="DI218" s="6" t="s">
        <v>182</v>
      </c>
      <c r="DJ218" s="6" t="s">
        <v>183</v>
      </c>
      <c r="DP218" s="4"/>
    </row>
    <row r="219" spans="5:120" ht="6.95" customHeight="1" x14ac:dyDescent="0.15">
      <c r="E219" s="411"/>
      <c r="F219" s="411"/>
      <c r="G219" s="411"/>
      <c r="H219" s="411"/>
      <c r="I219" s="411"/>
      <c r="J219" s="411"/>
      <c r="K219" s="411"/>
      <c r="L219" s="411"/>
      <c r="M219" s="411"/>
      <c r="N219" s="411"/>
      <c r="O219" s="411"/>
      <c r="P219" s="411"/>
      <c r="Q219" s="411"/>
      <c r="R219" s="411"/>
      <c r="S219" s="411"/>
      <c r="T219" s="411"/>
      <c r="U219" s="411"/>
      <c r="V219" s="411"/>
      <c r="W219" s="411"/>
      <c r="X219" s="411"/>
      <c r="Y219" s="411"/>
      <c r="Z219" s="411"/>
      <c r="AA219" s="411"/>
      <c r="AB219" s="411"/>
      <c r="AC219" s="411"/>
      <c r="AD219" s="411"/>
      <c r="AE219" s="411"/>
      <c r="AF219" s="411"/>
      <c r="AG219" s="411"/>
      <c r="AH219" s="411"/>
      <c r="AI219" s="411"/>
      <c r="AJ219" s="411"/>
      <c r="AK219" s="411"/>
      <c r="AL219" s="411"/>
      <c r="AM219" s="411"/>
      <c r="AN219" s="411"/>
      <c r="AO219" s="411"/>
      <c r="AP219" s="411"/>
      <c r="AQ219" s="411"/>
      <c r="AR219" s="411"/>
      <c r="AS219" s="411"/>
      <c r="AT219" s="411"/>
      <c r="AU219" s="411"/>
      <c r="AV219" s="411"/>
      <c r="AW219" s="411"/>
      <c r="AX219" s="411"/>
      <c r="AY219" s="411"/>
      <c r="AZ219" s="411"/>
      <c r="BA219" s="411"/>
      <c r="BB219" s="411"/>
      <c r="BC219" s="411"/>
      <c r="BD219" s="411"/>
      <c r="BE219" s="411"/>
      <c r="BF219" s="411"/>
      <c r="BG219" s="411"/>
      <c r="BH219" s="411"/>
      <c r="BI219" s="411"/>
      <c r="BJ219" s="411"/>
      <c r="BK219" s="411"/>
      <c r="BL219" s="411"/>
      <c r="BM219" s="411"/>
      <c r="BN219" s="411"/>
      <c r="BO219" s="411"/>
      <c r="BP219" s="411"/>
      <c r="BQ219" s="411"/>
      <c r="BR219" s="411"/>
      <c r="BS219" s="411"/>
      <c r="BT219" s="411"/>
      <c r="BU219" s="411"/>
      <c r="BV219" s="411"/>
      <c r="BW219" s="411"/>
      <c r="BX219" s="411"/>
      <c r="BY219" s="411"/>
      <c r="BZ219" s="411"/>
      <c r="CA219" s="411"/>
      <c r="CB219" s="480"/>
      <c r="CC219" s="480"/>
      <c r="CD219" s="480"/>
      <c r="CE219" s="480"/>
      <c r="CF219" s="480"/>
      <c r="CG219" s="480"/>
      <c r="CH219" s="480"/>
      <c r="CI219" s="480"/>
      <c r="CJ219" s="480"/>
      <c r="CK219" s="480"/>
      <c r="DC219" s="4"/>
      <c r="DD219" s="128"/>
      <c r="DE219" s="13" t="s">
        <v>26</v>
      </c>
      <c r="DF219" s="6" t="s">
        <v>200</v>
      </c>
      <c r="DG219" s="6" t="s">
        <v>201</v>
      </c>
      <c r="DH219" s="14" t="s">
        <v>215</v>
      </c>
      <c r="DI219" s="14" t="s">
        <v>211</v>
      </c>
      <c r="DJ219" s="15" t="s">
        <v>184</v>
      </c>
      <c r="DP219" s="4"/>
    </row>
    <row r="220" spans="5:120" ht="6.95" customHeight="1" x14ac:dyDescent="0.15">
      <c r="E220" s="411"/>
      <c r="F220" s="411"/>
      <c r="G220" s="411"/>
      <c r="H220" s="411"/>
      <c r="I220" s="411"/>
      <c r="J220" s="411"/>
      <c r="K220" s="411"/>
      <c r="L220" s="411"/>
      <c r="M220" s="411"/>
      <c r="N220" s="411"/>
      <c r="O220" s="411"/>
      <c r="P220" s="411"/>
      <c r="Q220" s="411"/>
      <c r="R220" s="411"/>
      <c r="S220" s="411"/>
      <c r="T220" s="411"/>
      <c r="U220" s="411"/>
      <c r="V220" s="411"/>
      <c r="W220" s="411"/>
      <c r="X220" s="411"/>
      <c r="Y220" s="411"/>
      <c r="Z220" s="411"/>
      <c r="AA220" s="411"/>
      <c r="AB220" s="411"/>
      <c r="AC220" s="411"/>
      <c r="AD220" s="411"/>
      <c r="AE220" s="411"/>
      <c r="AF220" s="411"/>
      <c r="AG220" s="411"/>
      <c r="AH220" s="411"/>
      <c r="AI220" s="411"/>
      <c r="AJ220" s="411"/>
      <c r="AK220" s="411"/>
      <c r="AL220" s="411"/>
      <c r="AM220" s="411"/>
      <c r="AN220" s="411"/>
      <c r="AO220" s="411"/>
      <c r="AP220" s="411"/>
      <c r="AQ220" s="411"/>
      <c r="AR220" s="411"/>
      <c r="AS220" s="411"/>
      <c r="AT220" s="411"/>
      <c r="AU220" s="411"/>
      <c r="AV220" s="411"/>
      <c r="AW220" s="411"/>
      <c r="AX220" s="411"/>
      <c r="AY220" s="411"/>
      <c r="AZ220" s="411"/>
      <c r="BA220" s="411"/>
      <c r="BB220" s="411"/>
      <c r="BC220" s="411"/>
      <c r="BD220" s="411"/>
      <c r="BE220" s="411"/>
      <c r="BF220" s="411"/>
      <c r="BG220" s="411"/>
      <c r="BH220" s="411"/>
      <c r="BI220" s="411"/>
      <c r="BJ220" s="411"/>
      <c r="BK220" s="411"/>
      <c r="BL220" s="411"/>
      <c r="BM220" s="411"/>
      <c r="BN220" s="411"/>
      <c r="BO220" s="411"/>
      <c r="BP220" s="411"/>
      <c r="BQ220" s="411"/>
      <c r="BR220" s="411"/>
      <c r="BS220" s="411"/>
      <c r="BT220" s="411"/>
      <c r="BU220" s="411"/>
      <c r="BV220" s="411"/>
      <c r="BW220" s="411"/>
      <c r="BX220" s="411"/>
      <c r="BY220" s="411"/>
      <c r="BZ220" s="411"/>
      <c r="CA220" s="411"/>
      <c r="CB220" s="480"/>
      <c r="CC220" s="480"/>
      <c r="CD220" s="480"/>
      <c r="CE220" s="480"/>
      <c r="CF220" s="480"/>
      <c r="CG220" s="480"/>
      <c r="CH220" s="480"/>
      <c r="CI220" s="480"/>
      <c r="CJ220" s="480"/>
      <c r="CK220" s="480"/>
      <c r="DC220" s="4"/>
      <c r="DD220" s="129"/>
      <c r="DE220" s="13" t="s">
        <v>14</v>
      </c>
      <c r="DF220" s="6" t="s">
        <v>202</v>
      </c>
      <c r="DG220" s="6" t="s">
        <v>203</v>
      </c>
      <c r="DH220" s="16" t="s">
        <v>204</v>
      </c>
      <c r="DI220" s="15" t="s">
        <v>205</v>
      </c>
      <c r="DJ220" s="15" t="s">
        <v>205</v>
      </c>
      <c r="DP220" s="4"/>
    </row>
    <row r="221" spans="5:120" ht="6.95" customHeight="1" x14ac:dyDescent="0.15">
      <c r="E221" s="466"/>
      <c r="F221" s="467"/>
      <c r="G221" s="467"/>
      <c r="H221" s="468"/>
      <c r="I221" s="471" t="str">
        <f>(IF(OR($E221="■番号■",$E221=""),"",VLOOKUP($E221,DE219:DF224,2,FALSE)))</f>
        <v/>
      </c>
      <c r="J221" s="472"/>
      <c r="K221" s="472"/>
      <c r="L221" s="472"/>
      <c r="M221" s="472"/>
      <c r="N221" s="472"/>
      <c r="O221" s="472"/>
      <c r="P221" s="472"/>
      <c r="Q221" s="472"/>
      <c r="R221" s="472"/>
      <c r="S221" s="472"/>
      <c r="T221" s="472"/>
      <c r="U221" s="472"/>
      <c r="V221" s="472"/>
      <c r="W221" s="473"/>
      <c r="X221" s="431"/>
      <c r="Y221" s="432"/>
      <c r="Z221" s="432"/>
      <c r="AA221" s="432"/>
      <c r="AB221" s="432"/>
      <c r="AC221" s="432"/>
      <c r="AD221" s="432"/>
      <c r="AE221" s="432"/>
      <c r="AF221" s="432"/>
      <c r="AG221" s="432"/>
      <c r="AH221" s="432"/>
      <c r="AI221" s="432"/>
      <c r="AJ221" s="433"/>
      <c r="AK221" s="431"/>
      <c r="AL221" s="432"/>
      <c r="AM221" s="432"/>
      <c r="AN221" s="432"/>
      <c r="AO221" s="432"/>
      <c r="AP221" s="432"/>
      <c r="AQ221" s="432"/>
      <c r="AR221" s="432"/>
      <c r="AS221" s="432"/>
      <c r="AT221" s="432"/>
      <c r="AU221" s="432"/>
      <c r="AV221" s="432"/>
      <c r="AW221" s="432"/>
      <c r="AX221" s="432"/>
      <c r="AY221" s="432"/>
      <c r="AZ221" s="432"/>
      <c r="BA221" s="432"/>
      <c r="BB221" s="432"/>
      <c r="BC221" s="432"/>
      <c r="BD221" s="432"/>
      <c r="BE221" s="432"/>
      <c r="BF221" s="432"/>
      <c r="BG221" s="433"/>
      <c r="BH221" s="431"/>
      <c r="BI221" s="432"/>
      <c r="BJ221" s="432"/>
      <c r="BK221" s="432"/>
      <c r="BL221" s="432"/>
      <c r="BM221" s="432"/>
      <c r="BN221" s="432"/>
      <c r="BO221" s="432"/>
      <c r="BP221" s="432"/>
      <c r="BQ221" s="432"/>
      <c r="BR221" s="432"/>
      <c r="BS221" s="432"/>
      <c r="BT221" s="432"/>
      <c r="BU221" s="432"/>
      <c r="BV221" s="432"/>
      <c r="BW221" s="432"/>
      <c r="BX221" s="432"/>
      <c r="BY221" s="432"/>
      <c r="BZ221" s="432"/>
      <c r="CA221" s="433"/>
      <c r="CB221" s="431"/>
      <c r="CC221" s="432"/>
      <c r="CD221" s="432"/>
      <c r="CE221" s="432"/>
      <c r="CF221" s="432"/>
      <c r="CG221" s="432"/>
      <c r="CH221" s="432"/>
      <c r="CI221" s="432"/>
      <c r="CJ221" s="432"/>
      <c r="CK221" s="433"/>
      <c r="DC221" s="4"/>
      <c r="DD221" s="127">
        <v>1</v>
      </c>
      <c r="DE221" s="13" t="s">
        <v>185</v>
      </c>
      <c r="DF221" s="6" t="s">
        <v>206</v>
      </c>
      <c r="DG221" s="6" t="s">
        <v>203</v>
      </c>
      <c r="DH221" s="14" t="s">
        <v>207</v>
      </c>
      <c r="DI221" s="15" t="s">
        <v>205</v>
      </c>
      <c r="DJ221" s="15" t="s">
        <v>205</v>
      </c>
      <c r="DP221" s="4"/>
    </row>
    <row r="222" spans="5:120" ht="6.95" customHeight="1" x14ac:dyDescent="0.15">
      <c r="E222" s="303"/>
      <c r="F222" s="130"/>
      <c r="G222" s="130"/>
      <c r="H222" s="304"/>
      <c r="I222" s="474"/>
      <c r="J222" s="475"/>
      <c r="K222" s="475"/>
      <c r="L222" s="475"/>
      <c r="M222" s="475"/>
      <c r="N222" s="475"/>
      <c r="O222" s="475"/>
      <c r="P222" s="475"/>
      <c r="Q222" s="475"/>
      <c r="R222" s="475"/>
      <c r="S222" s="475"/>
      <c r="T222" s="475"/>
      <c r="U222" s="475"/>
      <c r="V222" s="475"/>
      <c r="W222" s="476"/>
      <c r="X222" s="434"/>
      <c r="Y222" s="435"/>
      <c r="Z222" s="435"/>
      <c r="AA222" s="435"/>
      <c r="AB222" s="435"/>
      <c r="AC222" s="435"/>
      <c r="AD222" s="435"/>
      <c r="AE222" s="435"/>
      <c r="AF222" s="435"/>
      <c r="AG222" s="435"/>
      <c r="AH222" s="435"/>
      <c r="AI222" s="435"/>
      <c r="AJ222" s="436"/>
      <c r="AK222" s="434"/>
      <c r="AL222" s="435"/>
      <c r="AM222" s="435"/>
      <c r="AN222" s="435"/>
      <c r="AO222" s="435"/>
      <c r="AP222" s="435"/>
      <c r="AQ222" s="435"/>
      <c r="AR222" s="435"/>
      <c r="AS222" s="435"/>
      <c r="AT222" s="435"/>
      <c r="AU222" s="435"/>
      <c r="AV222" s="435"/>
      <c r="AW222" s="435"/>
      <c r="AX222" s="435"/>
      <c r="AY222" s="435"/>
      <c r="AZ222" s="435"/>
      <c r="BA222" s="435"/>
      <c r="BB222" s="435"/>
      <c r="BC222" s="435"/>
      <c r="BD222" s="435"/>
      <c r="BE222" s="435"/>
      <c r="BF222" s="435"/>
      <c r="BG222" s="436"/>
      <c r="BH222" s="434"/>
      <c r="BI222" s="435"/>
      <c r="BJ222" s="435"/>
      <c r="BK222" s="435"/>
      <c r="BL222" s="435"/>
      <c r="BM222" s="435"/>
      <c r="BN222" s="435"/>
      <c r="BO222" s="435"/>
      <c r="BP222" s="435"/>
      <c r="BQ222" s="435"/>
      <c r="BR222" s="435"/>
      <c r="BS222" s="435"/>
      <c r="BT222" s="435"/>
      <c r="BU222" s="435"/>
      <c r="BV222" s="435"/>
      <c r="BW222" s="435"/>
      <c r="BX222" s="435"/>
      <c r="BY222" s="435"/>
      <c r="BZ222" s="435"/>
      <c r="CA222" s="436"/>
      <c r="CB222" s="434"/>
      <c r="CC222" s="435"/>
      <c r="CD222" s="435"/>
      <c r="CE222" s="435"/>
      <c r="CF222" s="435"/>
      <c r="CG222" s="435"/>
      <c r="CH222" s="435"/>
      <c r="CI222" s="435"/>
      <c r="CJ222" s="435"/>
      <c r="CK222" s="436"/>
      <c r="DC222" s="4"/>
      <c r="DD222" s="128"/>
      <c r="DE222" s="13" t="s">
        <v>186</v>
      </c>
      <c r="DF222" s="14" t="s">
        <v>187</v>
      </c>
      <c r="DG222" s="14" t="s">
        <v>216</v>
      </c>
      <c r="DH222" s="14" t="s">
        <v>188</v>
      </c>
      <c r="DI222" s="15" t="s">
        <v>205</v>
      </c>
      <c r="DJ222" s="15" t="s">
        <v>205</v>
      </c>
      <c r="DP222" s="4"/>
    </row>
    <row r="223" spans="5:120" ht="6.95" customHeight="1" x14ac:dyDescent="0.15">
      <c r="E223" s="303"/>
      <c r="F223" s="130"/>
      <c r="G223" s="130"/>
      <c r="H223" s="304"/>
      <c r="I223" s="474"/>
      <c r="J223" s="475"/>
      <c r="K223" s="475"/>
      <c r="L223" s="475"/>
      <c r="M223" s="475"/>
      <c r="N223" s="475"/>
      <c r="O223" s="475"/>
      <c r="P223" s="475"/>
      <c r="Q223" s="475"/>
      <c r="R223" s="475"/>
      <c r="S223" s="475"/>
      <c r="T223" s="475"/>
      <c r="U223" s="475"/>
      <c r="V223" s="475"/>
      <c r="W223" s="476"/>
      <c r="X223" s="434"/>
      <c r="Y223" s="435"/>
      <c r="Z223" s="435"/>
      <c r="AA223" s="435"/>
      <c r="AB223" s="435"/>
      <c r="AC223" s="435"/>
      <c r="AD223" s="435"/>
      <c r="AE223" s="435"/>
      <c r="AF223" s="435"/>
      <c r="AG223" s="435"/>
      <c r="AH223" s="435"/>
      <c r="AI223" s="435"/>
      <c r="AJ223" s="436"/>
      <c r="AK223" s="434"/>
      <c r="AL223" s="435"/>
      <c r="AM223" s="435"/>
      <c r="AN223" s="435"/>
      <c r="AO223" s="435"/>
      <c r="AP223" s="435"/>
      <c r="AQ223" s="435"/>
      <c r="AR223" s="435"/>
      <c r="AS223" s="435"/>
      <c r="AT223" s="435"/>
      <c r="AU223" s="435"/>
      <c r="AV223" s="435"/>
      <c r="AW223" s="435"/>
      <c r="AX223" s="435"/>
      <c r="AY223" s="435"/>
      <c r="AZ223" s="435"/>
      <c r="BA223" s="435"/>
      <c r="BB223" s="435"/>
      <c r="BC223" s="435"/>
      <c r="BD223" s="435"/>
      <c r="BE223" s="435"/>
      <c r="BF223" s="435"/>
      <c r="BG223" s="436"/>
      <c r="BH223" s="434"/>
      <c r="BI223" s="435"/>
      <c r="BJ223" s="435"/>
      <c r="BK223" s="435"/>
      <c r="BL223" s="435"/>
      <c r="BM223" s="435"/>
      <c r="BN223" s="435"/>
      <c r="BO223" s="435"/>
      <c r="BP223" s="435"/>
      <c r="BQ223" s="435"/>
      <c r="BR223" s="435"/>
      <c r="BS223" s="435"/>
      <c r="BT223" s="435"/>
      <c r="BU223" s="435"/>
      <c r="BV223" s="435"/>
      <c r="BW223" s="435"/>
      <c r="BX223" s="435"/>
      <c r="BY223" s="435"/>
      <c r="BZ223" s="435"/>
      <c r="CA223" s="436"/>
      <c r="CB223" s="434"/>
      <c r="CC223" s="435"/>
      <c r="CD223" s="435"/>
      <c r="CE223" s="435"/>
      <c r="CF223" s="435"/>
      <c r="CG223" s="435"/>
      <c r="CH223" s="435"/>
      <c r="CI223" s="435"/>
      <c r="CJ223" s="435"/>
      <c r="CK223" s="436"/>
      <c r="DC223" s="4"/>
      <c r="DD223" s="128"/>
      <c r="DE223" s="13" t="s">
        <v>189</v>
      </c>
      <c r="DF223" s="16" t="s">
        <v>190</v>
      </c>
      <c r="DG223" s="16" t="s">
        <v>173</v>
      </c>
      <c r="DH223" s="17" t="s">
        <v>174</v>
      </c>
      <c r="DI223" s="18" t="s">
        <v>205</v>
      </c>
      <c r="DJ223" s="19" t="s">
        <v>205</v>
      </c>
      <c r="DP223" s="4"/>
    </row>
    <row r="224" spans="5:120" ht="6.95" customHeight="1" x14ac:dyDescent="0.15">
      <c r="E224" s="469"/>
      <c r="F224" s="131"/>
      <c r="G224" s="131"/>
      <c r="H224" s="470"/>
      <c r="I224" s="477"/>
      <c r="J224" s="478"/>
      <c r="K224" s="478"/>
      <c r="L224" s="478"/>
      <c r="M224" s="478"/>
      <c r="N224" s="478"/>
      <c r="O224" s="478"/>
      <c r="P224" s="478"/>
      <c r="Q224" s="478"/>
      <c r="R224" s="478"/>
      <c r="S224" s="478"/>
      <c r="T224" s="478"/>
      <c r="U224" s="478"/>
      <c r="V224" s="478"/>
      <c r="W224" s="479"/>
      <c r="X224" s="437"/>
      <c r="Y224" s="438"/>
      <c r="Z224" s="438"/>
      <c r="AA224" s="438"/>
      <c r="AB224" s="438"/>
      <c r="AC224" s="438"/>
      <c r="AD224" s="438"/>
      <c r="AE224" s="438"/>
      <c r="AF224" s="438"/>
      <c r="AG224" s="438"/>
      <c r="AH224" s="438"/>
      <c r="AI224" s="438"/>
      <c r="AJ224" s="439"/>
      <c r="AK224" s="437"/>
      <c r="AL224" s="438"/>
      <c r="AM224" s="438"/>
      <c r="AN224" s="438"/>
      <c r="AO224" s="438"/>
      <c r="AP224" s="438"/>
      <c r="AQ224" s="438"/>
      <c r="AR224" s="438"/>
      <c r="AS224" s="438"/>
      <c r="AT224" s="438"/>
      <c r="AU224" s="438"/>
      <c r="AV224" s="438"/>
      <c r="AW224" s="438"/>
      <c r="AX224" s="438"/>
      <c r="AY224" s="438"/>
      <c r="AZ224" s="438"/>
      <c r="BA224" s="438"/>
      <c r="BB224" s="438"/>
      <c r="BC224" s="438"/>
      <c r="BD224" s="438"/>
      <c r="BE224" s="438"/>
      <c r="BF224" s="438"/>
      <c r="BG224" s="439"/>
      <c r="BH224" s="437"/>
      <c r="BI224" s="438"/>
      <c r="BJ224" s="438"/>
      <c r="BK224" s="438"/>
      <c r="BL224" s="438"/>
      <c r="BM224" s="438"/>
      <c r="BN224" s="438"/>
      <c r="BO224" s="438"/>
      <c r="BP224" s="438"/>
      <c r="BQ224" s="438"/>
      <c r="BR224" s="438"/>
      <c r="BS224" s="438"/>
      <c r="BT224" s="438"/>
      <c r="BU224" s="438"/>
      <c r="BV224" s="438"/>
      <c r="BW224" s="438"/>
      <c r="BX224" s="438"/>
      <c r="BY224" s="438"/>
      <c r="BZ224" s="438"/>
      <c r="CA224" s="439"/>
      <c r="CB224" s="437"/>
      <c r="CC224" s="438"/>
      <c r="CD224" s="438"/>
      <c r="CE224" s="438"/>
      <c r="CF224" s="438"/>
      <c r="CG224" s="438"/>
      <c r="CH224" s="438"/>
      <c r="CI224" s="438"/>
      <c r="CJ224" s="438"/>
      <c r="CK224" s="439"/>
      <c r="DC224" s="4"/>
      <c r="DD224" s="129"/>
      <c r="DE224" s="13" t="s">
        <v>191</v>
      </c>
      <c r="DF224" s="16" t="s">
        <v>208</v>
      </c>
      <c r="DG224" s="16" t="s">
        <v>192</v>
      </c>
      <c r="DH224" s="17" t="s">
        <v>175</v>
      </c>
      <c r="DI224" s="16" t="s">
        <v>176</v>
      </c>
      <c r="DJ224" s="17" t="s">
        <v>193</v>
      </c>
      <c r="DP224" s="4"/>
    </row>
    <row r="225" spans="5:120" ht="6.95" customHeight="1" x14ac:dyDescent="0.15">
      <c r="E225" s="481"/>
      <c r="F225" s="481"/>
      <c r="G225" s="481"/>
      <c r="H225" s="481"/>
      <c r="I225" s="421" t="str">
        <f>(IF(OR($E225="■番号■",$E225=""),"",VLOOKUP($E225,DE219:DF224,2,FALSE)))</f>
        <v/>
      </c>
      <c r="J225" s="421"/>
      <c r="K225" s="421"/>
      <c r="L225" s="421"/>
      <c r="M225" s="421"/>
      <c r="N225" s="421"/>
      <c r="O225" s="421"/>
      <c r="P225" s="421"/>
      <c r="Q225" s="421"/>
      <c r="R225" s="421"/>
      <c r="S225" s="421"/>
      <c r="T225" s="421"/>
      <c r="U225" s="421"/>
      <c r="V225" s="421"/>
      <c r="W225" s="421"/>
      <c r="X225" s="419"/>
      <c r="Y225" s="420"/>
      <c r="Z225" s="420"/>
      <c r="AA225" s="420"/>
      <c r="AB225" s="420"/>
      <c r="AC225" s="420"/>
      <c r="AD225" s="420"/>
      <c r="AE225" s="420"/>
      <c r="AF225" s="420"/>
      <c r="AG225" s="420"/>
      <c r="AH225" s="420"/>
      <c r="AI225" s="420"/>
      <c r="AJ225" s="420"/>
      <c r="AK225" s="419"/>
      <c r="AL225" s="419"/>
      <c r="AM225" s="419"/>
      <c r="AN225" s="419"/>
      <c r="AO225" s="419"/>
      <c r="AP225" s="419"/>
      <c r="AQ225" s="419"/>
      <c r="AR225" s="419"/>
      <c r="AS225" s="419"/>
      <c r="AT225" s="419"/>
      <c r="AU225" s="419"/>
      <c r="AV225" s="419"/>
      <c r="AW225" s="419"/>
      <c r="AX225" s="419"/>
      <c r="AY225" s="419"/>
      <c r="AZ225" s="419"/>
      <c r="BA225" s="419"/>
      <c r="BB225" s="419"/>
      <c r="BC225" s="419"/>
      <c r="BD225" s="419"/>
      <c r="BE225" s="419"/>
      <c r="BF225" s="419"/>
      <c r="BG225" s="419"/>
      <c r="BH225" s="419"/>
      <c r="BI225" s="419"/>
      <c r="BJ225" s="419"/>
      <c r="BK225" s="419"/>
      <c r="BL225" s="419"/>
      <c r="BM225" s="419"/>
      <c r="BN225" s="419"/>
      <c r="BO225" s="419"/>
      <c r="BP225" s="419"/>
      <c r="BQ225" s="419"/>
      <c r="BR225" s="419"/>
      <c r="BS225" s="419"/>
      <c r="BT225" s="419"/>
      <c r="BU225" s="419"/>
      <c r="BV225" s="419"/>
      <c r="BW225" s="419"/>
      <c r="BX225" s="419"/>
      <c r="BY225" s="419"/>
      <c r="BZ225" s="419"/>
      <c r="CA225" s="419"/>
      <c r="CB225" s="419"/>
      <c r="CC225" s="419"/>
      <c r="CD225" s="419"/>
      <c r="CE225" s="419"/>
      <c r="CF225" s="419"/>
      <c r="CG225" s="419"/>
      <c r="CH225" s="419"/>
      <c r="CI225" s="419"/>
      <c r="CJ225" s="419"/>
      <c r="CK225" s="419"/>
      <c r="DC225" s="4"/>
      <c r="DD225" s="127">
        <v>2</v>
      </c>
      <c r="DP225" s="4"/>
    </row>
    <row r="226" spans="5:120" ht="6.95" customHeight="1" x14ac:dyDescent="0.15">
      <c r="E226" s="481"/>
      <c r="F226" s="481"/>
      <c r="G226" s="481"/>
      <c r="H226" s="481"/>
      <c r="I226" s="421"/>
      <c r="J226" s="421"/>
      <c r="K226" s="421"/>
      <c r="L226" s="421"/>
      <c r="M226" s="421"/>
      <c r="N226" s="421"/>
      <c r="O226" s="421"/>
      <c r="P226" s="421"/>
      <c r="Q226" s="421"/>
      <c r="R226" s="421"/>
      <c r="S226" s="421"/>
      <c r="T226" s="421"/>
      <c r="U226" s="421"/>
      <c r="V226" s="421"/>
      <c r="W226" s="421"/>
      <c r="X226" s="419"/>
      <c r="Y226" s="420"/>
      <c r="Z226" s="420"/>
      <c r="AA226" s="420"/>
      <c r="AB226" s="420"/>
      <c r="AC226" s="420"/>
      <c r="AD226" s="420"/>
      <c r="AE226" s="420"/>
      <c r="AF226" s="420"/>
      <c r="AG226" s="420"/>
      <c r="AH226" s="420"/>
      <c r="AI226" s="420"/>
      <c r="AJ226" s="420"/>
      <c r="AK226" s="419"/>
      <c r="AL226" s="419"/>
      <c r="AM226" s="419"/>
      <c r="AN226" s="419"/>
      <c r="AO226" s="419"/>
      <c r="AP226" s="419"/>
      <c r="AQ226" s="419"/>
      <c r="AR226" s="419"/>
      <c r="AS226" s="419"/>
      <c r="AT226" s="419"/>
      <c r="AU226" s="419"/>
      <c r="AV226" s="419"/>
      <c r="AW226" s="419"/>
      <c r="AX226" s="419"/>
      <c r="AY226" s="419"/>
      <c r="AZ226" s="419"/>
      <c r="BA226" s="419"/>
      <c r="BB226" s="419"/>
      <c r="BC226" s="419"/>
      <c r="BD226" s="419"/>
      <c r="BE226" s="419"/>
      <c r="BF226" s="419"/>
      <c r="BG226" s="419"/>
      <c r="BH226" s="419"/>
      <c r="BI226" s="419"/>
      <c r="BJ226" s="419"/>
      <c r="BK226" s="419"/>
      <c r="BL226" s="419"/>
      <c r="BM226" s="419"/>
      <c r="BN226" s="419"/>
      <c r="BO226" s="419"/>
      <c r="BP226" s="419"/>
      <c r="BQ226" s="419"/>
      <c r="BR226" s="419"/>
      <c r="BS226" s="419"/>
      <c r="BT226" s="419"/>
      <c r="BU226" s="419"/>
      <c r="BV226" s="419"/>
      <c r="BW226" s="419"/>
      <c r="BX226" s="419"/>
      <c r="BY226" s="419"/>
      <c r="BZ226" s="419"/>
      <c r="CA226" s="419"/>
      <c r="CB226" s="419"/>
      <c r="CC226" s="419"/>
      <c r="CD226" s="419"/>
      <c r="CE226" s="419"/>
      <c r="CF226" s="419"/>
      <c r="CG226" s="419"/>
      <c r="CH226" s="419"/>
      <c r="CI226" s="419"/>
      <c r="CJ226" s="419"/>
      <c r="CK226" s="419"/>
      <c r="DC226" s="4"/>
      <c r="DD226" s="128"/>
      <c r="DF226" s="14" t="s">
        <v>194</v>
      </c>
      <c r="DG226" s="14" t="s">
        <v>195</v>
      </c>
      <c r="DH226" s="14" t="s">
        <v>196</v>
      </c>
      <c r="DI226" s="14" t="s">
        <v>209</v>
      </c>
      <c r="DJ226" s="14" t="s">
        <v>210</v>
      </c>
      <c r="DP226" s="4"/>
    </row>
    <row r="227" spans="5:120" ht="6.95" customHeight="1" x14ac:dyDescent="0.15">
      <c r="E227" s="481"/>
      <c r="F227" s="481"/>
      <c r="G227" s="481"/>
      <c r="H227" s="481"/>
      <c r="I227" s="421"/>
      <c r="J227" s="421"/>
      <c r="K227" s="421"/>
      <c r="L227" s="421"/>
      <c r="M227" s="421"/>
      <c r="N227" s="421"/>
      <c r="O227" s="421"/>
      <c r="P227" s="421"/>
      <c r="Q227" s="421"/>
      <c r="R227" s="421"/>
      <c r="S227" s="421"/>
      <c r="T227" s="421"/>
      <c r="U227" s="421"/>
      <c r="V227" s="421"/>
      <c r="W227" s="421"/>
      <c r="X227" s="419"/>
      <c r="Y227" s="420"/>
      <c r="Z227" s="420"/>
      <c r="AA227" s="420"/>
      <c r="AB227" s="420"/>
      <c r="AC227" s="420"/>
      <c r="AD227" s="420"/>
      <c r="AE227" s="420"/>
      <c r="AF227" s="420"/>
      <c r="AG227" s="420"/>
      <c r="AH227" s="420"/>
      <c r="AI227" s="420"/>
      <c r="AJ227" s="420"/>
      <c r="AK227" s="419"/>
      <c r="AL227" s="419"/>
      <c r="AM227" s="419"/>
      <c r="AN227" s="419"/>
      <c r="AO227" s="419"/>
      <c r="AP227" s="419"/>
      <c r="AQ227" s="419"/>
      <c r="AR227" s="419"/>
      <c r="AS227" s="419"/>
      <c r="AT227" s="419"/>
      <c r="AU227" s="419"/>
      <c r="AV227" s="419"/>
      <c r="AW227" s="419"/>
      <c r="AX227" s="419"/>
      <c r="AY227" s="419"/>
      <c r="AZ227" s="419"/>
      <c r="BA227" s="419"/>
      <c r="BB227" s="419"/>
      <c r="BC227" s="419"/>
      <c r="BD227" s="419"/>
      <c r="BE227" s="419"/>
      <c r="BF227" s="419"/>
      <c r="BG227" s="419"/>
      <c r="BH227" s="419"/>
      <c r="BI227" s="419"/>
      <c r="BJ227" s="419"/>
      <c r="BK227" s="419"/>
      <c r="BL227" s="419"/>
      <c r="BM227" s="419"/>
      <c r="BN227" s="419"/>
      <c r="BO227" s="419"/>
      <c r="BP227" s="419"/>
      <c r="BQ227" s="419"/>
      <c r="BR227" s="419"/>
      <c r="BS227" s="419"/>
      <c r="BT227" s="419"/>
      <c r="BU227" s="419"/>
      <c r="BV227" s="419"/>
      <c r="BW227" s="419"/>
      <c r="BX227" s="419"/>
      <c r="BY227" s="419"/>
      <c r="BZ227" s="419"/>
      <c r="CA227" s="419"/>
      <c r="CB227" s="419"/>
      <c r="CC227" s="419"/>
      <c r="CD227" s="419"/>
      <c r="CE227" s="419"/>
      <c r="CF227" s="419"/>
      <c r="CG227" s="419"/>
      <c r="CH227" s="419"/>
      <c r="CI227" s="419"/>
      <c r="CJ227" s="419"/>
      <c r="CK227" s="419"/>
      <c r="DC227" s="4"/>
      <c r="DD227" s="128"/>
      <c r="DF227" s="14" t="str">
        <f>IFERROR(IF(VLOOKUP(E221,DE218:DJ224,3,0)="なし","",VLOOKUP(E221,DE218:DJ224,3,0)),"")</f>
        <v/>
      </c>
      <c r="DG227" s="14" t="str">
        <f>IFERROR(IF(VLOOKUP(E225,DE218:DJ224,3,0)="なし","",VLOOKUP(E225,DE218:DJ224,3,0)),"")</f>
        <v/>
      </c>
      <c r="DH227" s="14" t="str">
        <f>IFERROR(IF(VLOOKUP(E229,DE218:DJ224,3,0)="なし","",VLOOKUP(E229,DE218:DJ224,3,0)),"")</f>
        <v/>
      </c>
      <c r="DI227" s="14" t="str">
        <f>IFERROR(IF(VLOOKUP(E233,DE218:DJ224,3,0)="なし","",VLOOKUP(E233,DE218:DJ224,3,0)),"")</f>
        <v/>
      </c>
      <c r="DJ227" s="14" t="str">
        <f>IFERROR(IF(VLOOKUP(E237,DE218:DJ224,3,0)="なし","",VLOOKUP(E237,DE218:DJ224,3,0)),"")</f>
        <v/>
      </c>
      <c r="DP227" s="4"/>
    </row>
    <row r="228" spans="5:120" ht="6.95" customHeight="1" x14ac:dyDescent="0.15">
      <c r="E228" s="481"/>
      <c r="F228" s="481"/>
      <c r="G228" s="481"/>
      <c r="H228" s="481"/>
      <c r="I228" s="421"/>
      <c r="J228" s="421"/>
      <c r="K228" s="421"/>
      <c r="L228" s="421"/>
      <c r="M228" s="421"/>
      <c r="N228" s="421"/>
      <c r="O228" s="421"/>
      <c r="P228" s="421"/>
      <c r="Q228" s="421"/>
      <c r="R228" s="421"/>
      <c r="S228" s="421"/>
      <c r="T228" s="421"/>
      <c r="U228" s="421"/>
      <c r="V228" s="421"/>
      <c r="W228" s="421"/>
      <c r="X228" s="420"/>
      <c r="Y228" s="420"/>
      <c r="Z228" s="420"/>
      <c r="AA228" s="420"/>
      <c r="AB228" s="420"/>
      <c r="AC228" s="420"/>
      <c r="AD228" s="420"/>
      <c r="AE228" s="420"/>
      <c r="AF228" s="420"/>
      <c r="AG228" s="420"/>
      <c r="AH228" s="420"/>
      <c r="AI228" s="420"/>
      <c r="AJ228" s="420"/>
      <c r="AK228" s="419"/>
      <c r="AL228" s="419"/>
      <c r="AM228" s="419"/>
      <c r="AN228" s="419"/>
      <c r="AO228" s="419"/>
      <c r="AP228" s="419"/>
      <c r="AQ228" s="419"/>
      <c r="AR228" s="419"/>
      <c r="AS228" s="419"/>
      <c r="AT228" s="419"/>
      <c r="AU228" s="419"/>
      <c r="AV228" s="419"/>
      <c r="AW228" s="419"/>
      <c r="AX228" s="419"/>
      <c r="AY228" s="419"/>
      <c r="AZ228" s="419"/>
      <c r="BA228" s="419"/>
      <c r="BB228" s="419"/>
      <c r="BC228" s="419"/>
      <c r="BD228" s="419"/>
      <c r="BE228" s="419"/>
      <c r="BF228" s="419"/>
      <c r="BG228" s="419"/>
      <c r="BH228" s="419"/>
      <c r="BI228" s="419"/>
      <c r="BJ228" s="419"/>
      <c r="BK228" s="419"/>
      <c r="BL228" s="419"/>
      <c r="BM228" s="419"/>
      <c r="BN228" s="419"/>
      <c r="BO228" s="419"/>
      <c r="BP228" s="419"/>
      <c r="BQ228" s="419"/>
      <c r="BR228" s="419"/>
      <c r="BS228" s="419"/>
      <c r="BT228" s="419"/>
      <c r="BU228" s="419"/>
      <c r="BV228" s="419"/>
      <c r="BW228" s="419"/>
      <c r="BX228" s="419"/>
      <c r="BY228" s="419"/>
      <c r="BZ228" s="419"/>
      <c r="CA228" s="419"/>
      <c r="CB228" s="419"/>
      <c r="CC228" s="419"/>
      <c r="CD228" s="419"/>
      <c r="CE228" s="419"/>
      <c r="CF228" s="419"/>
      <c r="CG228" s="419"/>
      <c r="CH228" s="419"/>
      <c r="CI228" s="419"/>
      <c r="CJ228" s="419"/>
      <c r="CK228" s="419"/>
      <c r="DC228" s="4"/>
      <c r="DD228" s="129"/>
      <c r="DE228" s="20"/>
      <c r="DF228" s="14" t="str">
        <f>IFERROR(IF(VLOOKUP(E221,DE218:DJ224,4,0)="なし","",VLOOKUP(E221,DE218:DJ224,4,0)),"")</f>
        <v/>
      </c>
      <c r="DG228" s="14" t="str">
        <f>IFERROR(IF(VLOOKUP(E225,DE218:DJ224,4,0)="なし","",VLOOKUP(E225,DE218:DJ224,4,0)),"")</f>
        <v/>
      </c>
      <c r="DH228" s="14" t="str">
        <f>IFERROR(IF(VLOOKUP(E229,DE218:DJ224,4,0)="なし","",VLOOKUP(E229,DE218:DJ224,4,0)),"")</f>
        <v/>
      </c>
      <c r="DI228" s="14" t="str">
        <f>IFERROR(IF(VLOOKUP(E233,DE218:DJ224,4,0)="なし","",VLOOKUP(E233,DE218:DJ224,4,0)),"")</f>
        <v/>
      </c>
      <c r="DJ228" s="14" t="str">
        <f>IFERROR(IF(VLOOKUP(E237,DE218:DJ224,4,0)="なし","",VLOOKUP(E237,DE218:DJ224,4,0)),"")</f>
        <v/>
      </c>
      <c r="DP228" s="4"/>
    </row>
    <row r="229" spans="5:120" ht="6.95" customHeight="1" x14ac:dyDescent="0.15">
      <c r="E229" s="481"/>
      <c r="F229" s="481"/>
      <c r="G229" s="481"/>
      <c r="H229" s="481"/>
      <c r="I229" s="421" t="str">
        <f>(IF(OR($E229="■番号■",$E229=""),"",VLOOKUP($E229,DE219:DF224,2,FALSE)))</f>
        <v/>
      </c>
      <c r="J229" s="421"/>
      <c r="K229" s="421"/>
      <c r="L229" s="421"/>
      <c r="M229" s="421"/>
      <c r="N229" s="421"/>
      <c r="O229" s="421"/>
      <c r="P229" s="421"/>
      <c r="Q229" s="421"/>
      <c r="R229" s="421"/>
      <c r="S229" s="421"/>
      <c r="T229" s="421"/>
      <c r="U229" s="421"/>
      <c r="V229" s="421"/>
      <c r="W229" s="421"/>
      <c r="X229" s="419"/>
      <c r="Y229" s="420"/>
      <c r="Z229" s="420"/>
      <c r="AA229" s="420"/>
      <c r="AB229" s="420"/>
      <c r="AC229" s="420"/>
      <c r="AD229" s="420"/>
      <c r="AE229" s="420"/>
      <c r="AF229" s="420"/>
      <c r="AG229" s="420"/>
      <c r="AH229" s="420"/>
      <c r="AI229" s="420"/>
      <c r="AJ229" s="420"/>
      <c r="AK229" s="419"/>
      <c r="AL229" s="419"/>
      <c r="AM229" s="419"/>
      <c r="AN229" s="419"/>
      <c r="AO229" s="419"/>
      <c r="AP229" s="419"/>
      <c r="AQ229" s="419"/>
      <c r="AR229" s="419"/>
      <c r="AS229" s="419"/>
      <c r="AT229" s="419"/>
      <c r="AU229" s="419"/>
      <c r="AV229" s="419"/>
      <c r="AW229" s="419"/>
      <c r="AX229" s="419"/>
      <c r="AY229" s="419"/>
      <c r="AZ229" s="419"/>
      <c r="BA229" s="419"/>
      <c r="BB229" s="419"/>
      <c r="BC229" s="419"/>
      <c r="BD229" s="419"/>
      <c r="BE229" s="419"/>
      <c r="BF229" s="419"/>
      <c r="BG229" s="419"/>
      <c r="BH229" s="419"/>
      <c r="BI229" s="419"/>
      <c r="BJ229" s="419"/>
      <c r="BK229" s="419"/>
      <c r="BL229" s="419"/>
      <c r="BM229" s="419"/>
      <c r="BN229" s="419"/>
      <c r="BO229" s="419"/>
      <c r="BP229" s="419"/>
      <c r="BQ229" s="419"/>
      <c r="BR229" s="419"/>
      <c r="BS229" s="419"/>
      <c r="BT229" s="419"/>
      <c r="BU229" s="419"/>
      <c r="BV229" s="419"/>
      <c r="BW229" s="419"/>
      <c r="BX229" s="419"/>
      <c r="BY229" s="419"/>
      <c r="BZ229" s="419"/>
      <c r="CA229" s="419"/>
      <c r="CB229" s="419"/>
      <c r="CC229" s="419"/>
      <c r="CD229" s="419"/>
      <c r="CE229" s="419"/>
      <c r="CF229" s="419"/>
      <c r="CG229" s="419"/>
      <c r="CH229" s="419"/>
      <c r="CI229" s="419"/>
      <c r="CJ229" s="419"/>
      <c r="CK229" s="419"/>
      <c r="DC229" s="4"/>
      <c r="DD229" s="127">
        <v>3</v>
      </c>
      <c r="DF229" s="14" t="str">
        <f>IFERROR(IF(VLOOKUP(E221,DE218:DJ224,5,0)="なし","",VLOOKUP(E221,DE218:DJ224,5,0)),"")</f>
        <v/>
      </c>
      <c r="DG229" s="14" t="str">
        <f>IFERROR(IF(VLOOKUP(E225,DE218:DJ224,5,0)="なし","",VLOOKUP(E225,DE218:DJ224,5,0)),"")</f>
        <v/>
      </c>
      <c r="DH229" s="14" t="str">
        <f>IFERROR(IF(VLOOKUP(E229,DE218:DJ224,5,0)="なし","",VLOOKUP(E229,DE218:DJ224,5,0)),"")</f>
        <v/>
      </c>
      <c r="DI229" s="14" t="str">
        <f>IFERROR(IF(VLOOKUP(E233,DE218:DJ224,5,0)="なし","",VLOOKUP(E233,DE218:DJ224,5,0)),"")</f>
        <v/>
      </c>
      <c r="DJ229" s="14" t="str">
        <f>IFERROR(IF(VLOOKUP(E237,DE218:DJ224,5,0)="なし","",VLOOKUP(E237,DE218:DJ224,5,0)),"")</f>
        <v/>
      </c>
      <c r="DK229" s="20"/>
      <c r="DP229" s="4"/>
    </row>
    <row r="230" spans="5:120" ht="6.95" customHeight="1" x14ac:dyDescent="0.15">
      <c r="E230" s="481"/>
      <c r="F230" s="481"/>
      <c r="G230" s="481"/>
      <c r="H230" s="481"/>
      <c r="I230" s="421"/>
      <c r="J230" s="421"/>
      <c r="K230" s="421"/>
      <c r="L230" s="421"/>
      <c r="M230" s="421"/>
      <c r="N230" s="421"/>
      <c r="O230" s="421"/>
      <c r="P230" s="421"/>
      <c r="Q230" s="421"/>
      <c r="R230" s="421"/>
      <c r="S230" s="421"/>
      <c r="T230" s="421"/>
      <c r="U230" s="421"/>
      <c r="V230" s="421"/>
      <c r="W230" s="421"/>
      <c r="X230" s="419"/>
      <c r="Y230" s="420"/>
      <c r="Z230" s="420"/>
      <c r="AA230" s="420"/>
      <c r="AB230" s="420"/>
      <c r="AC230" s="420"/>
      <c r="AD230" s="420"/>
      <c r="AE230" s="420"/>
      <c r="AF230" s="420"/>
      <c r="AG230" s="420"/>
      <c r="AH230" s="420"/>
      <c r="AI230" s="420"/>
      <c r="AJ230" s="420"/>
      <c r="AK230" s="419"/>
      <c r="AL230" s="419"/>
      <c r="AM230" s="419"/>
      <c r="AN230" s="419"/>
      <c r="AO230" s="419"/>
      <c r="AP230" s="419"/>
      <c r="AQ230" s="419"/>
      <c r="AR230" s="419"/>
      <c r="AS230" s="419"/>
      <c r="AT230" s="419"/>
      <c r="AU230" s="419"/>
      <c r="AV230" s="419"/>
      <c r="AW230" s="419"/>
      <c r="AX230" s="419"/>
      <c r="AY230" s="419"/>
      <c r="AZ230" s="419"/>
      <c r="BA230" s="419"/>
      <c r="BB230" s="419"/>
      <c r="BC230" s="419"/>
      <c r="BD230" s="419"/>
      <c r="BE230" s="419"/>
      <c r="BF230" s="419"/>
      <c r="BG230" s="419"/>
      <c r="BH230" s="419"/>
      <c r="BI230" s="419"/>
      <c r="BJ230" s="419"/>
      <c r="BK230" s="419"/>
      <c r="BL230" s="419"/>
      <c r="BM230" s="419"/>
      <c r="BN230" s="419"/>
      <c r="BO230" s="419"/>
      <c r="BP230" s="419"/>
      <c r="BQ230" s="419"/>
      <c r="BR230" s="419"/>
      <c r="BS230" s="419"/>
      <c r="BT230" s="419"/>
      <c r="BU230" s="419"/>
      <c r="BV230" s="419"/>
      <c r="BW230" s="419"/>
      <c r="BX230" s="419"/>
      <c r="BY230" s="419"/>
      <c r="BZ230" s="419"/>
      <c r="CA230" s="419"/>
      <c r="CB230" s="419"/>
      <c r="CC230" s="419"/>
      <c r="CD230" s="419"/>
      <c r="CE230" s="419"/>
      <c r="CF230" s="419"/>
      <c r="CG230" s="419"/>
      <c r="CH230" s="419"/>
      <c r="CI230" s="419"/>
      <c r="CJ230" s="419"/>
      <c r="CK230" s="419"/>
      <c r="DC230" s="4"/>
      <c r="DD230" s="128"/>
      <c r="DF230" s="14" t="str">
        <f>IFERROR(IF(VLOOKUP(E221,DE218:DJ224,6,0)="なし","",VLOOKUP(E221,DE218:DJ224,6,0)),"")</f>
        <v/>
      </c>
      <c r="DG230" s="14" t="str">
        <f>IFERROR(IF(VLOOKUP(E225,DE218:DJ224,6,0)="なし","",VLOOKUP(E225,DE218:DJ224,6,0)),"")</f>
        <v/>
      </c>
      <c r="DH230" s="14" t="str">
        <f>IFERROR(IF(VLOOKUP(E229,DE218:DJ224,6,0)="なし","",VLOOKUP(E229,DE218:DJ224,6,0)),"")</f>
        <v/>
      </c>
      <c r="DI230" s="14" t="str">
        <f>IFERROR(IF(VLOOKUP(E233,DE218:DJ224,6,0)="なし","",VLOOKUP(E233,DE218:DJ224,6,0)),"")</f>
        <v/>
      </c>
      <c r="DJ230" s="14" t="str">
        <f>IFERROR(IF(VLOOKUP(E237,DE218:DJ224,6,0)="なし","",VLOOKUP(E237,DE218:DJ224,6,0)),"")</f>
        <v/>
      </c>
      <c r="DP230" s="4"/>
    </row>
    <row r="231" spans="5:120" ht="6.95" customHeight="1" x14ac:dyDescent="0.15">
      <c r="E231" s="481"/>
      <c r="F231" s="481"/>
      <c r="G231" s="481"/>
      <c r="H231" s="481"/>
      <c r="I231" s="421"/>
      <c r="J231" s="421"/>
      <c r="K231" s="421"/>
      <c r="L231" s="421"/>
      <c r="M231" s="421"/>
      <c r="N231" s="421"/>
      <c r="O231" s="421"/>
      <c r="P231" s="421"/>
      <c r="Q231" s="421"/>
      <c r="R231" s="421"/>
      <c r="S231" s="421"/>
      <c r="T231" s="421"/>
      <c r="U231" s="421"/>
      <c r="V231" s="421"/>
      <c r="W231" s="421"/>
      <c r="X231" s="419"/>
      <c r="Y231" s="420"/>
      <c r="Z231" s="420"/>
      <c r="AA231" s="420"/>
      <c r="AB231" s="420"/>
      <c r="AC231" s="420"/>
      <c r="AD231" s="420"/>
      <c r="AE231" s="420"/>
      <c r="AF231" s="420"/>
      <c r="AG231" s="420"/>
      <c r="AH231" s="420"/>
      <c r="AI231" s="420"/>
      <c r="AJ231" s="420"/>
      <c r="AK231" s="419"/>
      <c r="AL231" s="419"/>
      <c r="AM231" s="419"/>
      <c r="AN231" s="419"/>
      <c r="AO231" s="419"/>
      <c r="AP231" s="419"/>
      <c r="AQ231" s="419"/>
      <c r="AR231" s="419"/>
      <c r="AS231" s="419"/>
      <c r="AT231" s="419"/>
      <c r="AU231" s="419"/>
      <c r="AV231" s="419"/>
      <c r="AW231" s="419"/>
      <c r="AX231" s="419"/>
      <c r="AY231" s="419"/>
      <c r="AZ231" s="419"/>
      <c r="BA231" s="419"/>
      <c r="BB231" s="419"/>
      <c r="BC231" s="419"/>
      <c r="BD231" s="419"/>
      <c r="BE231" s="419"/>
      <c r="BF231" s="419"/>
      <c r="BG231" s="419"/>
      <c r="BH231" s="419"/>
      <c r="BI231" s="419"/>
      <c r="BJ231" s="419"/>
      <c r="BK231" s="419"/>
      <c r="BL231" s="419"/>
      <c r="BM231" s="419"/>
      <c r="BN231" s="419"/>
      <c r="BO231" s="419"/>
      <c r="BP231" s="419"/>
      <c r="BQ231" s="419"/>
      <c r="BR231" s="419"/>
      <c r="BS231" s="419"/>
      <c r="BT231" s="419"/>
      <c r="BU231" s="419"/>
      <c r="BV231" s="419"/>
      <c r="BW231" s="419"/>
      <c r="BX231" s="419"/>
      <c r="BY231" s="419"/>
      <c r="BZ231" s="419"/>
      <c r="CA231" s="419"/>
      <c r="CB231" s="419"/>
      <c r="CC231" s="419"/>
      <c r="CD231" s="419"/>
      <c r="CE231" s="419"/>
      <c r="CF231" s="419"/>
      <c r="CG231" s="419"/>
      <c r="CH231" s="419"/>
      <c r="CI231" s="419"/>
      <c r="CJ231" s="419"/>
      <c r="CK231" s="419"/>
      <c r="DC231" s="4"/>
      <c r="DD231" s="128"/>
      <c r="DF231" s="21" t="str">
        <f>IFERROR(IF(VLOOKUP(A221,DE218:DJ224,6,0)="なし","",VLOOKUP(A221,DE218:DJ224,6,0)),"")</f>
        <v/>
      </c>
      <c r="DG231" s="21" t="str">
        <f>IFERROR(IF(VLOOKUP(A223,DE218:DJ224,6,0)="なし","",VLOOKUP(A223,DE218:DJ224,6,0)),"")</f>
        <v/>
      </c>
      <c r="DH231" s="21" t="str">
        <f>IFERROR(IF(VLOOKUP(A225,DE218:DJ224,6,0)="なし","",VLOOKUP(A225,DE218:DJ224,6,0)),"")</f>
        <v/>
      </c>
      <c r="DP231" s="4"/>
    </row>
    <row r="232" spans="5:120" ht="6.95" customHeight="1" x14ac:dyDescent="0.15">
      <c r="E232" s="481"/>
      <c r="F232" s="481"/>
      <c r="G232" s="481"/>
      <c r="H232" s="481"/>
      <c r="I232" s="421"/>
      <c r="J232" s="421"/>
      <c r="K232" s="421"/>
      <c r="L232" s="421"/>
      <c r="M232" s="421"/>
      <c r="N232" s="421"/>
      <c r="O232" s="421"/>
      <c r="P232" s="421"/>
      <c r="Q232" s="421"/>
      <c r="R232" s="421"/>
      <c r="S232" s="421"/>
      <c r="T232" s="421"/>
      <c r="U232" s="421"/>
      <c r="V232" s="421"/>
      <c r="W232" s="421"/>
      <c r="X232" s="420"/>
      <c r="Y232" s="420"/>
      <c r="Z232" s="420"/>
      <c r="AA232" s="420"/>
      <c r="AB232" s="420"/>
      <c r="AC232" s="420"/>
      <c r="AD232" s="420"/>
      <c r="AE232" s="420"/>
      <c r="AF232" s="420"/>
      <c r="AG232" s="420"/>
      <c r="AH232" s="420"/>
      <c r="AI232" s="420"/>
      <c r="AJ232" s="420"/>
      <c r="AK232" s="419"/>
      <c r="AL232" s="419"/>
      <c r="AM232" s="419"/>
      <c r="AN232" s="419"/>
      <c r="AO232" s="419"/>
      <c r="AP232" s="419"/>
      <c r="AQ232" s="419"/>
      <c r="AR232" s="419"/>
      <c r="AS232" s="419"/>
      <c r="AT232" s="419"/>
      <c r="AU232" s="419"/>
      <c r="AV232" s="419"/>
      <c r="AW232" s="419"/>
      <c r="AX232" s="419"/>
      <c r="AY232" s="419"/>
      <c r="AZ232" s="419"/>
      <c r="BA232" s="419"/>
      <c r="BB232" s="419"/>
      <c r="BC232" s="419"/>
      <c r="BD232" s="419"/>
      <c r="BE232" s="419"/>
      <c r="BF232" s="419"/>
      <c r="BG232" s="419"/>
      <c r="BH232" s="419"/>
      <c r="BI232" s="419"/>
      <c r="BJ232" s="419"/>
      <c r="BK232" s="419"/>
      <c r="BL232" s="419"/>
      <c r="BM232" s="419"/>
      <c r="BN232" s="419"/>
      <c r="BO232" s="419"/>
      <c r="BP232" s="419"/>
      <c r="BQ232" s="419"/>
      <c r="BR232" s="419"/>
      <c r="BS232" s="419"/>
      <c r="BT232" s="419"/>
      <c r="BU232" s="419"/>
      <c r="BV232" s="419"/>
      <c r="BW232" s="419"/>
      <c r="BX232" s="419"/>
      <c r="BY232" s="419"/>
      <c r="BZ232" s="419"/>
      <c r="CA232" s="419"/>
      <c r="CB232" s="419"/>
      <c r="CC232" s="419"/>
      <c r="CD232" s="419"/>
      <c r="CE232" s="419"/>
      <c r="CF232" s="419"/>
      <c r="CG232" s="419"/>
      <c r="CH232" s="419"/>
      <c r="CI232" s="419"/>
      <c r="CJ232" s="419"/>
      <c r="CK232" s="419"/>
      <c r="DC232" s="4"/>
      <c r="DD232" s="129"/>
      <c r="DP232" s="4"/>
    </row>
    <row r="233" spans="5:120" ht="6.95" customHeight="1" x14ac:dyDescent="0.15">
      <c r="E233" s="482"/>
      <c r="F233" s="483"/>
      <c r="G233" s="483"/>
      <c r="H233" s="484"/>
      <c r="I233" s="421" t="str">
        <f>(IF(OR($E233="■番号■",$E233=""),"",VLOOKUP($E233,DE219:DF224,2,FALSE)))</f>
        <v/>
      </c>
      <c r="J233" s="421"/>
      <c r="K233" s="421"/>
      <c r="L233" s="421"/>
      <c r="M233" s="421"/>
      <c r="N233" s="421"/>
      <c r="O233" s="421"/>
      <c r="P233" s="421"/>
      <c r="Q233" s="421"/>
      <c r="R233" s="421"/>
      <c r="S233" s="421"/>
      <c r="T233" s="421"/>
      <c r="U233" s="421"/>
      <c r="V233" s="421"/>
      <c r="W233" s="421"/>
      <c r="X233" s="431"/>
      <c r="Y233" s="432"/>
      <c r="Z233" s="432"/>
      <c r="AA233" s="432"/>
      <c r="AB233" s="432"/>
      <c r="AC233" s="432"/>
      <c r="AD233" s="432"/>
      <c r="AE233" s="432"/>
      <c r="AF233" s="432"/>
      <c r="AG233" s="432"/>
      <c r="AH233" s="432"/>
      <c r="AI233" s="432"/>
      <c r="AJ233" s="433"/>
      <c r="AK233" s="431"/>
      <c r="AL233" s="432"/>
      <c r="AM233" s="432"/>
      <c r="AN233" s="432"/>
      <c r="AO233" s="432"/>
      <c r="AP233" s="432"/>
      <c r="AQ233" s="432"/>
      <c r="AR233" s="432"/>
      <c r="AS233" s="432"/>
      <c r="AT233" s="432"/>
      <c r="AU233" s="432"/>
      <c r="AV233" s="432"/>
      <c r="AW233" s="432"/>
      <c r="AX233" s="432"/>
      <c r="AY233" s="432"/>
      <c r="AZ233" s="432"/>
      <c r="BA233" s="432"/>
      <c r="BB233" s="432"/>
      <c r="BC233" s="432"/>
      <c r="BD233" s="432"/>
      <c r="BE233" s="432"/>
      <c r="BF233" s="432"/>
      <c r="BG233" s="433"/>
      <c r="BH233" s="431"/>
      <c r="BI233" s="432"/>
      <c r="BJ233" s="432"/>
      <c r="BK233" s="432"/>
      <c r="BL233" s="432"/>
      <c r="BM233" s="432"/>
      <c r="BN233" s="432"/>
      <c r="BO233" s="432"/>
      <c r="BP233" s="432"/>
      <c r="BQ233" s="432"/>
      <c r="BR233" s="432"/>
      <c r="BS233" s="432"/>
      <c r="BT233" s="432"/>
      <c r="BU233" s="432"/>
      <c r="BV233" s="432"/>
      <c r="BW233" s="432"/>
      <c r="BX233" s="432"/>
      <c r="BY233" s="432"/>
      <c r="BZ233" s="432"/>
      <c r="CA233" s="433"/>
      <c r="CB233" s="419"/>
      <c r="CC233" s="419"/>
      <c r="CD233" s="419"/>
      <c r="CE233" s="419"/>
      <c r="CF233" s="419"/>
      <c r="CG233" s="419"/>
      <c r="CH233" s="419"/>
      <c r="CI233" s="419"/>
      <c r="CJ233" s="419"/>
      <c r="CK233" s="419"/>
      <c r="DC233" s="4"/>
      <c r="DD233" s="127">
        <v>4</v>
      </c>
      <c r="DP233" s="4"/>
    </row>
    <row r="234" spans="5:120" ht="6.95" customHeight="1" x14ac:dyDescent="0.15">
      <c r="E234" s="485"/>
      <c r="F234" s="486"/>
      <c r="G234" s="486"/>
      <c r="H234" s="487"/>
      <c r="I234" s="421"/>
      <c r="J234" s="421"/>
      <c r="K234" s="421"/>
      <c r="L234" s="421"/>
      <c r="M234" s="421"/>
      <c r="N234" s="421"/>
      <c r="O234" s="421"/>
      <c r="P234" s="421"/>
      <c r="Q234" s="421"/>
      <c r="R234" s="421"/>
      <c r="S234" s="421"/>
      <c r="T234" s="421"/>
      <c r="U234" s="421"/>
      <c r="V234" s="421"/>
      <c r="W234" s="421"/>
      <c r="X234" s="434"/>
      <c r="Y234" s="435"/>
      <c r="Z234" s="435"/>
      <c r="AA234" s="435"/>
      <c r="AB234" s="435"/>
      <c r="AC234" s="435"/>
      <c r="AD234" s="435"/>
      <c r="AE234" s="435"/>
      <c r="AF234" s="435"/>
      <c r="AG234" s="435"/>
      <c r="AH234" s="435"/>
      <c r="AI234" s="435"/>
      <c r="AJ234" s="436"/>
      <c r="AK234" s="434"/>
      <c r="AL234" s="435"/>
      <c r="AM234" s="435"/>
      <c r="AN234" s="435"/>
      <c r="AO234" s="435"/>
      <c r="AP234" s="435"/>
      <c r="AQ234" s="435"/>
      <c r="AR234" s="435"/>
      <c r="AS234" s="435"/>
      <c r="AT234" s="435"/>
      <c r="AU234" s="435"/>
      <c r="AV234" s="435"/>
      <c r="AW234" s="435"/>
      <c r="AX234" s="435"/>
      <c r="AY234" s="435"/>
      <c r="AZ234" s="435"/>
      <c r="BA234" s="435"/>
      <c r="BB234" s="435"/>
      <c r="BC234" s="435"/>
      <c r="BD234" s="435"/>
      <c r="BE234" s="435"/>
      <c r="BF234" s="435"/>
      <c r="BG234" s="436"/>
      <c r="BH234" s="434"/>
      <c r="BI234" s="435"/>
      <c r="BJ234" s="435"/>
      <c r="BK234" s="435"/>
      <c r="BL234" s="435"/>
      <c r="BM234" s="435"/>
      <c r="BN234" s="435"/>
      <c r="BO234" s="435"/>
      <c r="BP234" s="435"/>
      <c r="BQ234" s="435"/>
      <c r="BR234" s="435"/>
      <c r="BS234" s="435"/>
      <c r="BT234" s="435"/>
      <c r="BU234" s="435"/>
      <c r="BV234" s="435"/>
      <c r="BW234" s="435"/>
      <c r="BX234" s="435"/>
      <c r="BY234" s="435"/>
      <c r="BZ234" s="435"/>
      <c r="CA234" s="436"/>
      <c r="CB234" s="419"/>
      <c r="CC234" s="419"/>
      <c r="CD234" s="419"/>
      <c r="CE234" s="419"/>
      <c r="CF234" s="419"/>
      <c r="CG234" s="419"/>
      <c r="CH234" s="419"/>
      <c r="CI234" s="419"/>
      <c r="CJ234" s="419"/>
      <c r="CK234" s="419"/>
      <c r="DC234" s="4"/>
      <c r="DD234" s="128"/>
      <c r="DP234" s="4"/>
    </row>
    <row r="235" spans="5:120" ht="6.95" customHeight="1" x14ac:dyDescent="0.15">
      <c r="E235" s="485"/>
      <c r="F235" s="486"/>
      <c r="G235" s="486"/>
      <c r="H235" s="487"/>
      <c r="I235" s="421"/>
      <c r="J235" s="421"/>
      <c r="K235" s="421"/>
      <c r="L235" s="421"/>
      <c r="M235" s="421"/>
      <c r="N235" s="421"/>
      <c r="O235" s="421"/>
      <c r="P235" s="421"/>
      <c r="Q235" s="421"/>
      <c r="R235" s="421"/>
      <c r="S235" s="421"/>
      <c r="T235" s="421"/>
      <c r="U235" s="421"/>
      <c r="V235" s="421"/>
      <c r="W235" s="421"/>
      <c r="X235" s="434"/>
      <c r="Y235" s="435"/>
      <c r="Z235" s="435"/>
      <c r="AA235" s="435"/>
      <c r="AB235" s="435"/>
      <c r="AC235" s="435"/>
      <c r="AD235" s="435"/>
      <c r="AE235" s="435"/>
      <c r="AF235" s="435"/>
      <c r="AG235" s="435"/>
      <c r="AH235" s="435"/>
      <c r="AI235" s="435"/>
      <c r="AJ235" s="436"/>
      <c r="AK235" s="434"/>
      <c r="AL235" s="435"/>
      <c r="AM235" s="435"/>
      <c r="AN235" s="435"/>
      <c r="AO235" s="435"/>
      <c r="AP235" s="435"/>
      <c r="AQ235" s="435"/>
      <c r="AR235" s="435"/>
      <c r="AS235" s="435"/>
      <c r="AT235" s="435"/>
      <c r="AU235" s="435"/>
      <c r="AV235" s="435"/>
      <c r="AW235" s="435"/>
      <c r="AX235" s="435"/>
      <c r="AY235" s="435"/>
      <c r="AZ235" s="435"/>
      <c r="BA235" s="435"/>
      <c r="BB235" s="435"/>
      <c r="BC235" s="435"/>
      <c r="BD235" s="435"/>
      <c r="BE235" s="435"/>
      <c r="BF235" s="435"/>
      <c r="BG235" s="436"/>
      <c r="BH235" s="434"/>
      <c r="BI235" s="435"/>
      <c r="BJ235" s="435"/>
      <c r="BK235" s="435"/>
      <c r="BL235" s="435"/>
      <c r="BM235" s="435"/>
      <c r="BN235" s="435"/>
      <c r="BO235" s="435"/>
      <c r="BP235" s="435"/>
      <c r="BQ235" s="435"/>
      <c r="BR235" s="435"/>
      <c r="BS235" s="435"/>
      <c r="BT235" s="435"/>
      <c r="BU235" s="435"/>
      <c r="BV235" s="435"/>
      <c r="BW235" s="435"/>
      <c r="BX235" s="435"/>
      <c r="BY235" s="435"/>
      <c r="BZ235" s="435"/>
      <c r="CA235" s="436"/>
      <c r="CB235" s="419"/>
      <c r="CC235" s="419"/>
      <c r="CD235" s="419"/>
      <c r="CE235" s="419"/>
      <c r="CF235" s="419"/>
      <c r="CG235" s="419"/>
      <c r="CH235" s="419"/>
      <c r="CI235" s="419"/>
      <c r="CJ235" s="419"/>
      <c r="CK235" s="419"/>
      <c r="DC235" s="4"/>
      <c r="DD235" s="128"/>
      <c r="DP235" s="4"/>
    </row>
    <row r="236" spans="5:120" ht="6.95" customHeight="1" x14ac:dyDescent="0.15">
      <c r="E236" s="488"/>
      <c r="F236" s="489"/>
      <c r="G236" s="489"/>
      <c r="H236" s="490"/>
      <c r="I236" s="421"/>
      <c r="J236" s="421"/>
      <c r="K236" s="421"/>
      <c r="L236" s="421"/>
      <c r="M236" s="421"/>
      <c r="N236" s="421"/>
      <c r="O236" s="421"/>
      <c r="P236" s="421"/>
      <c r="Q236" s="421"/>
      <c r="R236" s="421"/>
      <c r="S236" s="421"/>
      <c r="T236" s="421"/>
      <c r="U236" s="421"/>
      <c r="V236" s="421"/>
      <c r="W236" s="421"/>
      <c r="X236" s="437"/>
      <c r="Y236" s="438"/>
      <c r="Z236" s="438"/>
      <c r="AA236" s="438"/>
      <c r="AB236" s="438"/>
      <c r="AC236" s="438"/>
      <c r="AD236" s="438"/>
      <c r="AE236" s="438"/>
      <c r="AF236" s="438"/>
      <c r="AG236" s="438"/>
      <c r="AH236" s="438"/>
      <c r="AI236" s="438"/>
      <c r="AJ236" s="439"/>
      <c r="AK236" s="437"/>
      <c r="AL236" s="438"/>
      <c r="AM236" s="438"/>
      <c r="AN236" s="438"/>
      <c r="AO236" s="438"/>
      <c r="AP236" s="438"/>
      <c r="AQ236" s="438"/>
      <c r="AR236" s="438"/>
      <c r="AS236" s="438"/>
      <c r="AT236" s="438"/>
      <c r="AU236" s="438"/>
      <c r="AV236" s="438"/>
      <c r="AW236" s="438"/>
      <c r="AX236" s="438"/>
      <c r="AY236" s="438"/>
      <c r="AZ236" s="438"/>
      <c r="BA236" s="438"/>
      <c r="BB236" s="438"/>
      <c r="BC236" s="438"/>
      <c r="BD236" s="438"/>
      <c r="BE236" s="438"/>
      <c r="BF236" s="438"/>
      <c r="BG236" s="439"/>
      <c r="BH236" s="437"/>
      <c r="BI236" s="438"/>
      <c r="BJ236" s="438"/>
      <c r="BK236" s="438"/>
      <c r="BL236" s="438"/>
      <c r="BM236" s="438"/>
      <c r="BN236" s="438"/>
      <c r="BO236" s="438"/>
      <c r="BP236" s="438"/>
      <c r="BQ236" s="438"/>
      <c r="BR236" s="438"/>
      <c r="BS236" s="438"/>
      <c r="BT236" s="438"/>
      <c r="BU236" s="438"/>
      <c r="BV236" s="438"/>
      <c r="BW236" s="438"/>
      <c r="BX236" s="438"/>
      <c r="BY236" s="438"/>
      <c r="BZ236" s="438"/>
      <c r="CA236" s="439"/>
      <c r="CB236" s="419"/>
      <c r="CC236" s="419"/>
      <c r="CD236" s="419"/>
      <c r="CE236" s="419"/>
      <c r="CF236" s="419"/>
      <c r="CG236" s="419"/>
      <c r="CH236" s="419"/>
      <c r="CI236" s="419"/>
      <c r="CJ236" s="419"/>
      <c r="CK236" s="419"/>
      <c r="DD236" s="129"/>
    </row>
    <row r="237" spans="5:120" ht="6" customHeight="1" x14ac:dyDescent="0.15">
      <c r="E237" s="481"/>
      <c r="F237" s="481"/>
      <c r="G237" s="481"/>
      <c r="H237" s="481"/>
      <c r="I237" s="421" t="str">
        <f>(IF(OR($E237="■番号■",$E237=""),"",VLOOKUP($E237,DE219:DF224,2,FALSE)))</f>
        <v/>
      </c>
      <c r="J237" s="421"/>
      <c r="K237" s="421"/>
      <c r="L237" s="421"/>
      <c r="M237" s="421"/>
      <c r="N237" s="421"/>
      <c r="O237" s="421"/>
      <c r="P237" s="421"/>
      <c r="Q237" s="421"/>
      <c r="R237" s="421"/>
      <c r="S237" s="421"/>
      <c r="T237" s="421"/>
      <c r="U237" s="421"/>
      <c r="V237" s="421"/>
      <c r="W237" s="421"/>
      <c r="X237" s="419"/>
      <c r="Y237" s="420"/>
      <c r="Z237" s="420"/>
      <c r="AA237" s="420"/>
      <c r="AB237" s="420"/>
      <c r="AC237" s="420"/>
      <c r="AD237" s="420"/>
      <c r="AE237" s="420"/>
      <c r="AF237" s="420"/>
      <c r="AG237" s="420"/>
      <c r="AH237" s="420"/>
      <c r="AI237" s="420"/>
      <c r="AJ237" s="420"/>
      <c r="AK237" s="419"/>
      <c r="AL237" s="419"/>
      <c r="AM237" s="419"/>
      <c r="AN237" s="419"/>
      <c r="AO237" s="419"/>
      <c r="AP237" s="419"/>
      <c r="AQ237" s="419"/>
      <c r="AR237" s="419"/>
      <c r="AS237" s="419"/>
      <c r="AT237" s="419"/>
      <c r="AU237" s="419"/>
      <c r="AV237" s="419"/>
      <c r="AW237" s="419"/>
      <c r="AX237" s="419"/>
      <c r="AY237" s="419"/>
      <c r="AZ237" s="419"/>
      <c r="BA237" s="419"/>
      <c r="BB237" s="419"/>
      <c r="BC237" s="419"/>
      <c r="BD237" s="419"/>
      <c r="BE237" s="419"/>
      <c r="BF237" s="419"/>
      <c r="BG237" s="419"/>
      <c r="BH237" s="419"/>
      <c r="BI237" s="419"/>
      <c r="BJ237" s="419"/>
      <c r="BK237" s="419"/>
      <c r="BL237" s="419"/>
      <c r="BM237" s="419"/>
      <c r="BN237" s="419"/>
      <c r="BO237" s="419"/>
      <c r="BP237" s="419"/>
      <c r="BQ237" s="419"/>
      <c r="BR237" s="419"/>
      <c r="BS237" s="419"/>
      <c r="BT237" s="419"/>
      <c r="BU237" s="419"/>
      <c r="BV237" s="419"/>
      <c r="BW237" s="419"/>
      <c r="BX237" s="419"/>
      <c r="BY237" s="419"/>
      <c r="BZ237" s="419"/>
      <c r="CA237" s="419"/>
      <c r="CB237" s="419"/>
      <c r="CC237" s="419"/>
      <c r="CD237" s="419"/>
      <c r="CE237" s="419"/>
      <c r="CF237" s="419"/>
      <c r="CG237" s="419"/>
      <c r="CH237" s="419"/>
      <c r="CI237" s="419"/>
      <c r="CJ237" s="419"/>
      <c r="CK237" s="419"/>
      <c r="DD237" s="127">
        <v>5</v>
      </c>
    </row>
    <row r="238" spans="5:120" ht="6" customHeight="1" x14ac:dyDescent="0.15">
      <c r="E238" s="481"/>
      <c r="F238" s="481"/>
      <c r="G238" s="481"/>
      <c r="H238" s="481"/>
      <c r="I238" s="421"/>
      <c r="J238" s="421"/>
      <c r="K238" s="421"/>
      <c r="L238" s="421"/>
      <c r="M238" s="421"/>
      <c r="N238" s="421"/>
      <c r="O238" s="421"/>
      <c r="P238" s="421"/>
      <c r="Q238" s="421"/>
      <c r="R238" s="421"/>
      <c r="S238" s="421"/>
      <c r="T238" s="421"/>
      <c r="U238" s="421"/>
      <c r="V238" s="421"/>
      <c r="W238" s="421"/>
      <c r="X238" s="419"/>
      <c r="Y238" s="420"/>
      <c r="Z238" s="420"/>
      <c r="AA238" s="420"/>
      <c r="AB238" s="420"/>
      <c r="AC238" s="420"/>
      <c r="AD238" s="420"/>
      <c r="AE238" s="420"/>
      <c r="AF238" s="420"/>
      <c r="AG238" s="420"/>
      <c r="AH238" s="420"/>
      <c r="AI238" s="420"/>
      <c r="AJ238" s="420"/>
      <c r="AK238" s="419"/>
      <c r="AL238" s="419"/>
      <c r="AM238" s="419"/>
      <c r="AN238" s="419"/>
      <c r="AO238" s="419"/>
      <c r="AP238" s="419"/>
      <c r="AQ238" s="419"/>
      <c r="AR238" s="419"/>
      <c r="AS238" s="419"/>
      <c r="AT238" s="419"/>
      <c r="AU238" s="419"/>
      <c r="AV238" s="419"/>
      <c r="AW238" s="419"/>
      <c r="AX238" s="419"/>
      <c r="AY238" s="419"/>
      <c r="AZ238" s="419"/>
      <c r="BA238" s="419"/>
      <c r="BB238" s="419"/>
      <c r="BC238" s="419"/>
      <c r="BD238" s="419"/>
      <c r="BE238" s="419"/>
      <c r="BF238" s="419"/>
      <c r="BG238" s="419"/>
      <c r="BH238" s="419"/>
      <c r="BI238" s="419"/>
      <c r="BJ238" s="419"/>
      <c r="BK238" s="419"/>
      <c r="BL238" s="419"/>
      <c r="BM238" s="419"/>
      <c r="BN238" s="419"/>
      <c r="BO238" s="419"/>
      <c r="BP238" s="419"/>
      <c r="BQ238" s="419"/>
      <c r="BR238" s="419"/>
      <c r="BS238" s="419"/>
      <c r="BT238" s="419"/>
      <c r="BU238" s="419"/>
      <c r="BV238" s="419"/>
      <c r="BW238" s="419"/>
      <c r="BX238" s="419"/>
      <c r="BY238" s="419"/>
      <c r="BZ238" s="419"/>
      <c r="CA238" s="419"/>
      <c r="CB238" s="419"/>
      <c r="CC238" s="419"/>
      <c r="CD238" s="419"/>
      <c r="CE238" s="419"/>
      <c r="CF238" s="419"/>
      <c r="CG238" s="419"/>
      <c r="CH238" s="419"/>
      <c r="CI238" s="419"/>
      <c r="CJ238" s="419"/>
      <c r="CK238" s="419"/>
      <c r="DD238" s="128"/>
    </row>
    <row r="239" spans="5:120" ht="6" customHeight="1" x14ac:dyDescent="0.15">
      <c r="E239" s="481"/>
      <c r="F239" s="481"/>
      <c r="G239" s="481"/>
      <c r="H239" s="481"/>
      <c r="I239" s="421"/>
      <c r="J239" s="421"/>
      <c r="K239" s="421"/>
      <c r="L239" s="421"/>
      <c r="M239" s="421"/>
      <c r="N239" s="421"/>
      <c r="O239" s="421"/>
      <c r="P239" s="421"/>
      <c r="Q239" s="421"/>
      <c r="R239" s="421"/>
      <c r="S239" s="421"/>
      <c r="T239" s="421"/>
      <c r="U239" s="421"/>
      <c r="V239" s="421"/>
      <c r="W239" s="421"/>
      <c r="X239" s="419"/>
      <c r="Y239" s="420"/>
      <c r="Z239" s="420"/>
      <c r="AA239" s="420"/>
      <c r="AB239" s="420"/>
      <c r="AC239" s="420"/>
      <c r="AD239" s="420"/>
      <c r="AE239" s="420"/>
      <c r="AF239" s="420"/>
      <c r="AG239" s="420"/>
      <c r="AH239" s="420"/>
      <c r="AI239" s="420"/>
      <c r="AJ239" s="420"/>
      <c r="AK239" s="419"/>
      <c r="AL239" s="419"/>
      <c r="AM239" s="419"/>
      <c r="AN239" s="419"/>
      <c r="AO239" s="419"/>
      <c r="AP239" s="419"/>
      <c r="AQ239" s="419"/>
      <c r="AR239" s="419"/>
      <c r="AS239" s="419"/>
      <c r="AT239" s="419"/>
      <c r="AU239" s="419"/>
      <c r="AV239" s="419"/>
      <c r="AW239" s="419"/>
      <c r="AX239" s="419"/>
      <c r="AY239" s="419"/>
      <c r="AZ239" s="419"/>
      <c r="BA239" s="419"/>
      <c r="BB239" s="419"/>
      <c r="BC239" s="419"/>
      <c r="BD239" s="419"/>
      <c r="BE239" s="419"/>
      <c r="BF239" s="419"/>
      <c r="BG239" s="419"/>
      <c r="BH239" s="419"/>
      <c r="BI239" s="419"/>
      <c r="BJ239" s="419"/>
      <c r="BK239" s="419"/>
      <c r="BL239" s="419"/>
      <c r="BM239" s="419"/>
      <c r="BN239" s="419"/>
      <c r="BO239" s="419"/>
      <c r="BP239" s="419"/>
      <c r="BQ239" s="419"/>
      <c r="BR239" s="419"/>
      <c r="BS239" s="419"/>
      <c r="BT239" s="419"/>
      <c r="BU239" s="419"/>
      <c r="BV239" s="419"/>
      <c r="BW239" s="419"/>
      <c r="BX239" s="419"/>
      <c r="BY239" s="419"/>
      <c r="BZ239" s="419"/>
      <c r="CA239" s="419"/>
      <c r="CB239" s="419"/>
      <c r="CC239" s="419"/>
      <c r="CD239" s="419"/>
      <c r="CE239" s="419"/>
      <c r="CF239" s="419"/>
      <c r="CG239" s="419"/>
      <c r="CH239" s="419"/>
      <c r="CI239" s="419"/>
      <c r="CJ239" s="419"/>
      <c r="CK239" s="419"/>
      <c r="DD239" s="128"/>
    </row>
    <row r="240" spans="5:120" ht="6" customHeight="1" x14ac:dyDescent="0.15">
      <c r="E240" s="481"/>
      <c r="F240" s="481"/>
      <c r="G240" s="481"/>
      <c r="H240" s="481"/>
      <c r="I240" s="421"/>
      <c r="J240" s="421"/>
      <c r="K240" s="421"/>
      <c r="L240" s="421"/>
      <c r="M240" s="421"/>
      <c r="N240" s="421"/>
      <c r="O240" s="421"/>
      <c r="P240" s="421"/>
      <c r="Q240" s="421"/>
      <c r="R240" s="421"/>
      <c r="S240" s="421"/>
      <c r="T240" s="421"/>
      <c r="U240" s="421"/>
      <c r="V240" s="421"/>
      <c r="W240" s="421"/>
      <c r="X240" s="420"/>
      <c r="Y240" s="420"/>
      <c r="Z240" s="420"/>
      <c r="AA240" s="420"/>
      <c r="AB240" s="420"/>
      <c r="AC240" s="420"/>
      <c r="AD240" s="420"/>
      <c r="AE240" s="420"/>
      <c r="AF240" s="420"/>
      <c r="AG240" s="420"/>
      <c r="AH240" s="420"/>
      <c r="AI240" s="420"/>
      <c r="AJ240" s="420"/>
      <c r="AK240" s="419"/>
      <c r="AL240" s="419"/>
      <c r="AM240" s="419"/>
      <c r="AN240" s="419"/>
      <c r="AO240" s="419"/>
      <c r="AP240" s="419"/>
      <c r="AQ240" s="419"/>
      <c r="AR240" s="419"/>
      <c r="AS240" s="419"/>
      <c r="AT240" s="419"/>
      <c r="AU240" s="419"/>
      <c r="AV240" s="419"/>
      <c r="AW240" s="419"/>
      <c r="AX240" s="419"/>
      <c r="AY240" s="419"/>
      <c r="AZ240" s="419"/>
      <c r="BA240" s="419"/>
      <c r="BB240" s="419"/>
      <c r="BC240" s="419"/>
      <c r="BD240" s="419"/>
      <c r="BE240" s="419"/>
      <c r="BF240" s="419"/>
      <c r="BG240" s="419"/>
      <c r="BH240" s="419"/>
      <c r="BI240" s="419"/>
      <c r="BJ240" s="419"/>
      <c r="BK240" s="419"/>
      <c r="BL240" s="419"/>
      <c r="BM240" s="419"/>
      <c r="BN240" s="419"/>
      <c r="BO240" s="419"/>
      <c r="BP240" s="419"/>
      <c r="BQ240" s="419"/>
      <c r="BR240" s="419"/>
      <c r="BS240" s="419"/>
      <c r="BT240" s="419"/>
      <c r="BU240" s="419"/>
      <c r="BV240" s="419"/>
      <c r="BW240" s="419"/>
      <c r="BX240" s="419"/>
      <c r="BY240" s="419"/>
      <c r="BZ240" s="419"/>
      <c r="CA240" s="419"/>
      <c r="CB240" s="419"/>
      <c r="CC240" s="419"/>
      <c r="CD240" s="419"/>
      <c r="CE240" s="419"/>
      <c r="CF240" s="419"/>
      <c r="CG240" s="419"/>
      <c r="CH240" s="419"/>
      <c r="CI240" s="419"/>
      <c r="CJ240" s="419"/>
      <c r="CK240" s="419"/>
      <c r="DD240" s="129"/>
    </row>
    <row r="241" spans="5:89" ht="6" customHeight="1" x14ac:dyDescent="0.15"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  <c r="BO241" s="27"/>
      <c r="BP241" s="27"/>
      <c r="BQ241" s="27"/>
      <c r="BR241" s="27"/>
      <c r="BS241" s="27"/>
      <c r="BT241" s="27"/>
      <c r="BU241" s="27"/>
      <c r="BV241" s="27"/>
      <c r="BW241" s="27"/>
      <c r="BX241" s="27"/>
      <c r="BY241" s="27"/>
      <c r="BZ241" s="27"/>
      <c r="CA241" s="27"/>
      <c r="CB241" s="27"/>
      <c r="CC241" s="27"/>
      <c r="CD241" s="27"/>
      <c r="CE241" s="27"/>
      <c r="CF241" s="27"/>
      <c r="CG241" s="27"/>
      <c r="CH241" s="27"/>
      <c r="CI241" s="27"/>
      <c r="CJ241" s="27"/>
      <c r="CK241" s="27"/>
    </row>
    <row r="242" spans="5:89" ht="6" customHeight="1" x14ac:dyDescent="0.15"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  <c r="BO242" s="27"/>
      <c r="BP242" s="27"/>
      <c r="BQ242" s="27"/>
      <c r="BR242" s="27"/>
      <c r="BS242" s="27"/>
      <c r="BT242" s="27"/>
      <c r="BU242" s="27"/>
      <c r="BV242" s="27"/>
      <c r="BW242" s="27"/>
      <c r="BX242" s="27"/>
      <c r="BY242" s="27"/>
      <c r="BZ242" s="27"/>
      <c r="CA242" s="27"/>
      <c r="CB242" s="27"/>
      <c r="CC242" s="27"/>
      <c r="CD242" s="27"/>
      <c r="CE242" s="27"/>
      <c r="CF242" s="27"/>
      <c r="CG242" s="27"/>
      <c r="CH242" s="27"/>
      <c r="CI242" s="27"/>
      <c r="CJ242" s="27"/>
      <c r="CK242" s="27"/>
    </row>
    <row r="243" spans="5:89" ht="6" customHeight="1" x14ac:dyDescent="0.15"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  <c r="BY243" s="27"/>
      <c r="BZ243" s="27"/>
      <c r="CA243" s="27"/>
      <c r="CB243" s="27"/>
      <c r="CC243" s="27"/>
      <c r="CD243" s="27"/>
      <c r="CE243" s="27"/>
      <c r="CF243" s="27"/>
      <c r="CG243" s="27"/>
      <c r="CH243" s="27"/>
      <c r="CI243" s="27"/>
      <c r="CJ243" s="27"/>
      <c r="CK243" s="27"/>
    </row>
    <row r="244" spans="5:89" ht="6" customHeight="1" x14ac:dyDescent="0.15"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  <c r="BY244" s="27"/>
      <c r="BZ244" s="27"/>
      <c r="CA244" s="27"/>
      <c r="CB244" s="27"/>
      <c r="CC244" s="27"/>
      <c r="CD244" s="27"/>
      <c r="CE244" s="27"/>
      <c r="CF244" s="27"/>
      <c r="CG244" s="27"/>
      <c r="CH244" s="27"/>
      <c r="CI244" s="27"/>
      <c r="CJ244" s="27"/>
      <c r="CK244" s="27"/>
    </row>
    <row r="245" spans="5:89" ht="6" customHeight="1" x14ac:dyDescent="0.15"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  <c r="BR245" s="27"/>
      <c r="BS245" s="27"/>
      <c r="BT245" s="27"/>
      <c r="BU245" s="27"/>
      <c r="BV245" s="27"/>
      <c r="BW245" s="27"/>
      <c r="BX245" s="27"/>
      <c r="BY245" s="27"/>
      <c r="BZ245" s="27"/>
      <c r="CA245" s="27"/>
      <c r="CB245" s="27"/>
      <c r="CC245" s="27"/>
      <c r="CD245" s="27"/>
      <c r="CE245" s="27"/>
      <c r="CF245" s="27"/>
      <c r="CG245" s="27"/>
      <c r="CH245" s="27"/>
      <c r="CI245" s="27"/>
      <c r="CJ245" s="27"/>
      <c r="CK245" s="27"/>
    </row>
    <row r="246" spans="5:89" ht="6" customHeight="1" x14ac:dyDescent="0.15"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  <c r="BR246" s="27"/>
      <c r="BS246" s="27"/>
      <c r="BT246" s="27"/>
      <c r="BU246" s="27"/>
      <c r="BV246" s="27"/>
      <c r="BW246" s="27"/>
      <c r="BX246" s="27"/>
      <c r="BY246" s="27"/>
      <c r="BZ246" s="27"/>
      <c r="CA246" s="27"/>
      <c r="CB246" s="27"/>
      <c r="CC246" s="27"/>
      <c r="CD246" s="27"/>
      <c r="CE246" s="27"/>
      <c r="CF246" s="27"/>
      <c r="CG246" s="27"/>
      <c r="CH246" s="27"/>
      <c r="CI246" s="27"/>
      <c r="CJ246" s="27"/>
      <c r="CK246" s="27"/>
    </row>
    <row r="247" spans="5:89" ht="8.1" customHeight="1" x14ac:dyDescent="0.15"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  <c r="BT247" s="27"/>
      <c r="BU247" s="27"/>
      <c r="BV247" s="27"/>
      <c r="BW247" s="27"/>
      <c r="BX247" s="27"/>
      <c r="BY247" s="27"/>
      <c r="BZ247" s="27"/>
      <c r="CA247" s="27"/>
      <c r="CB247" s="27"/>
      <c r="CC247" s="27"/>
      <c r="CD247" s="27"/>
      <c r="CE247" s="27"/>
      <c r="CF247" s="27"/>
      <c r="CG247" s="27"/>
      <c r="CH247" s="27"/>
      <c r="CI247" s="27"/>
      <c r="CJ247" s="27"/>
      <c r="CK247" s="27"/>
    </row>
    <row r="248" spans="5:89" ht="8.1" customHeight="1" x14ac:dyDescent="0.15"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  <c r="BY248" s="27"/>
      <c r="BZ248" s="27"/>
      <c r="CA248" s="27"/>
      <c r="CB248" s="27"/>
      <c r="CC248" s="27"/>
      <c r="CD248" s="27"/>
      <c r="CE248" s="27"/>
      <c r="CF248" s="27"/>
      <c r="CG248" s="27"/>
      <c r="CH248" s="27"/>
      <c r="CI248" s="27"/>
      <c r="CJ248" s="27"/>
      <c r="CK248" s="27"/>
    </row>
    <row r="249" spans="5:89" ht="8.1" customHeight="1" x14ac:dyDescent="0.15"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  <c r="BR249" s="27"/>
      <c r="BS249" s="27"/>
      <c r="BT249" s="27"/>
      <c r="BU249" s="27"/>
      <c r="BV249" s="27"/>
      <c r="BW249" s="27"/>
      <c r="BX249" s="27"/>
      <c r="BY249" s="27"/>
      <c r="BZ249" s="27"/>
      <c r="CA249" s="27"/>
      <c r="CB249" s="27"/>
      <c r="CC249" s="27"/>
      <c r="CD249" s="27"/>
      <c r="CE249" s="27"/>
      <c r="CF249" s="27"/>
      <c r="CG249" s="27"/>
      <c r="CH249" s="27"/>
      <c r="CI249" s="27"/>
      <c r="CJ249" s="27"/>
      <c r="CK249" s="27"/>
    </row>
    <row r="250" spans="5:89" ht="8.1" customHeight="1" x14ac:dyDescent="0.15"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  <c r="BO250" s="27"/>
      <c r="BP250" s="27"/>
      <c r="BQ250" s="27"/>
      <c r="BR250" s="27"/>
      <c r="BS250" s="27"/>
      <c r="BT250" s="27"/>
      <c r="BU250" s="27"/>
      <c r="BV250" s="27"/>
      <c r="BW250" s="27"/>
      <c r="BX250" s="27"/>
      <c r="BY250" s="27"/>
      <c r="BZ250" s="27"/>
      <c r="CA250" s="27"/>
      <c r="CB250" s="27"/>
      <c r="CC250" s="27"/>
      <c r="CD250" s="27"/>
      <c r="CE250" s="27"/>
      <c r="CF250" s="27"/>
      <c r="CG250" s="27"/>
      <c r="CH250" s="27"/>
      <c r="CI250" s="27"/>
      <c r="CJ250" s="27"/>
      <c r="CK250" s="27"/>
    </row>
    <row r="251" spans="5:89" ht="8.1" hidden="1" customHeight="1" x14ac:dyDescent="0.15"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  <c r="BO251" s="27"/>
      <c r="BP251" s="27"/>
      <c r="BQ251" s="27"/>
      <c r="BR251" s="27"/>
      <c r="BS251" s="27"/>
      <c r="BT251" s="27"/>
      <c r="BU251" s="27"/>
      <c r="BV251" s="27"/>
      <c r="BW251" s="27"/>
      <c r="BX251" s="27"/>
      <c r="BY251" s="27"/>
      <c r="BZ251" s="27"/>
      <c r="CA251" s="27"/>
      <c r="CB251" s="27"/>
      <c r="CC251" s="27"/>
      <c r="CD251" s="27"/>
      <c r="CE251" s="27"/>
      <c r="CF251" s="27"/>
      <c r="CG251" s="27"/>
      <c r="CH251" s="27"/>
      <c r="CI251" s="27"/>
      <c r="CJ251" s="27"/>
      <c r="CK251" s="27"/>
    </row>
    <row r="252" spans="5:89" ht="8.1" hidden="1" customHeight="1" x14ac:dyDescent="0.15"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  <c r="BQ252" s="27"/>
      <c r="BR252" s="27"/>
      <c r="BS252" s="27"/>
      <c r="BT252" s="27"/>
      <c r="BU252" s="27"/>
      <c r="BV252" s="27"/>
      <c r="BW252" s="27"/>
      <c r="BX252" s="27"/>
      <c r="BY252" s="27"/>
      <c r="BZ252" s="27"/>
      <c r="CA252" s="27"/>
      <c r="CB252" s="27"/>
      <c r="CC252" s="27"/>
      <c r="CD252" s="27"/>
      <c r="CE252" s="27"/>
      <c r="CF252" s="27"/>
      <c r="CG252" s="27"/>
      <c r="CH252" s="27"/>
      <c r="CI252" s="27"/>
      <c r="CJ252" s="27"/>
      <c r="CK252" s="27"/>
    </row>
    <row r="253" spans="5:89" ht="8.1" hidden="1" customHeight="1" x14ac:dyDescent="0.15"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  <c r="BR253" s="27"/>
      <c r="BS253" s="27"/>
      <c r="BT253" s="27"/>
      <c r="BU253" s="27"/>
      <c r="BV253" s="27"/>
      <c r="BW253" s="27"/>
      <c r="BX253" s="27"/>
      <c r="BY253" s="27"/>
      <c r="BZ253" s="27"/>
      <c r="CA253" s="27"/>
      <c r="CB253" s="27"/>
      <c r="CC253" s="27"/>
      <c r="CD253" s="27"/>
      <c r="CE253" s="27"/>
      <c r="CF253" s="27"/>
      <c r="CG253" s="27"/>
      <c r="CH253" s="27"/>
      <c r="CI253" s="27"/>
      <c r="CJ253" s="27"/>
      <c r="CK253" s="27"/>
    </row>
    <row r="254" spans="5:89" ht="8.1" hidden="1" customHeight="1" x14ac:dyDescent="0.15"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7"/>
      <c r="BQ254" s="27"/>
      <c r="BR254" s="27"/>
      <c r="BS254" s="27"/>
      <c r="BT254" s="27"/>
      <c r="BU254" s="27"/>
      <c r="BV254" s="27"/>
      <c r="BW254" s="27"/>
      <c r="BX254" s="27"/>
      <c r="BY254" s="27"/>
      <c r="BZ254" s="27"/>
      <c r="CA254" s="27"/>
      <c r="CB254" s="27"/>
      <c r="CC254" s="27"/>
      <c r="CD254" s="27"/>
      <c r="CE254" s="27"/>
      <c r="CF254" s="27"/>
      <c r="CG254" s="27"/>
      <c r="CH254" s="27"/>
      <c r="CI254" s="27"/>
      <c r="CJ254" s="27"/>
      <c r="CK254" s="27"/>
    </row>
    <row r="255" spans="5:89" ht="8.1" hidden="1" customHeight="1" x14ac:dyDescent="0.15"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</row>
    <row r="256" spans="5:89" ht="8.1" hidden="1" customHeight="1" x14ac:dyDescent="0.15"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</row>
    <row r="257" spans="5:89" ht="8.1" hidden="1" customHeight="1" x14ac:dyDescent="0.15"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  <c r="BO257" s="27"/>
      <c r="BP257" s="27"/>
      <c r="BQ257" s="27"/>
      <c r="BR257" s="27"/>
      <c r="BS257" s="27"/>
      <c r="BT257" s="27"/>
      <c r="BU257" s="27"/>
      <c r="BV257" s="27"/>
      <c r="BW257" s="27"/>
      <c r="BX257" s="27"/>
      <c r="BY257" s="27"/>
      <c r="BZ257" s="27"/>
      <c r="CA257" s="27"/>
      <c r="CB257" s="27"/>
      <c r="CC257" s="27"/>
      <c r="CD257" s="27"/>
      <c r="CE257" s="27"/>
      <c r="CF257" s="27"/>
      <c r="CG257" s="27"/>
      <c r="CH257" s="27"/>
      <c r="CI257" s="27"/>
      <c r="CJ257" s="27"/>
      <c r="CK257" s="27"/>
    </row>
    <row r="258" spans="5:89" ht="8.1" hidden="1" customHeight="1" x14ac:dyDescent="0.15"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  <c r="BO258" s="27"/>
      <c r="BP258" s="27"/>
      <c r="BQ258" s="27"/>
      <c r="BR258" s="27"/>
      <c r="BS258" s="27"/>
      <c r="BT258" s="27"/>
      <c r="BU258" s="27"/>
      <c r="BV258" s="27"/>
      <c r="BW258" s="27"/>
      <c r="BX258" s="27"/>
      <c r="BY258" s="27"/>
      <c r="BZ258" s="27"/>
      <c r="CA258" s="27"/>
      <c r="CB258" s="27"/>
      <c r="CC258" s="27"/>
      <c r="CD258" s="27"/>
      <c r="CE258" s="27"/>
      <c r="CF258" s="27"/>
      <c r="CG258" s="27"/>
      <c r="CH258" s="27"/>
      <c r="CI258" s="27"/>
      <c r="CJ258" s="27"/>
      <c r="CK258" s="27"/>
    </row>
    <row r="259" spans="5:89" ht="8.1" hidden="1" customHeight="1" x14ac:dyDescent="0.15"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27"/>
      <c r="BQ259" s="27"/>
      <c r="BR259" s="27"/>
      <c r="BS259" s="27"/>
      <c r="BT259" s="27"/>
      <c r="BU259" s="27"/>
      <c r="BV259" s="27"/>
      <c r="BW259" s="27"/>
      <c r="BX259" s="27"/>
      <c r="BY259" s="27"/>
      <c r="BZ259" s="27"/>
      <c r="CA259" s="27"/>
      <c r="CB259" s="27"/>
      <c r="CC259" s="27"/>
      <c r="CD259" s="27"/>
      <c r="CE259" s="27"/>
      <c r="CF259" s="27"/>
      <c r="CG259" s="27"/>
      <c r="CH259" s="27"/>
      <c r="CI259" s="27"/>
      <c r="CJ259" s="27"/>
      <c r="CK259" s="27"/>
    </row>
    <row r="260" spans="5:89" ht="8.1" hidden="1" customHeight="1" x14ac:dyDescent="0.15"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  <c r="BO260" s="27"/>
      <c r="BP260" s="27"/>
      <c r="BQ260" s="27"/>
      <c r="BR260" s="27"/>
      <c r="BS260" s="27"/>
      <c r="BT260" s="27"/>
      <c r="BU260" s="27"/>
      <c r="BV260" s="27"/>
      <c r="BW260" s="27"/>
      <c r="BX260" s="27"/>
      <c r="BY260" s="27"/>
      <c r="BZ260" s="27"/>
      <c r="CA260" s="27"/>
      <c r="CB260" s="27"/>
      <c r="CC260" s="27"/>
      <c r="CD260" s="27"/>
      <c r="CE260" s="27"/>
      <c r="CF260" s="27"/>
      <c r="CG260" s="27"/>
      <c r="CH260" s="27"/>
      <c r="CI260" s="27"/>
      <c r="CJ260" s="27"/>
      <c r="CK260" s="27"/>
    </row>
    <row r="261" spans="5:89" ht="8.1" hidden="1" customHeight="1" x14ac:dyDescent="0.15"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  <c r="BR261" s="27"/>
      <c r="BS261" s="27"/>
      <c r="BT261" s="27"/>
      <c r="BU261" s="27"/>
      <c r="BV261" s="27"/>
      <c r="BW261" s="27"/>
      <c r="BX261" s="27"/>
      <c r="BY261" s="27"/>
      <c r="BZ261" s="27"/>
      <c r="CA261" s="27"/>
      <c r="CB261" s="27"/>
      <c r="CC261" s="27"/>
      <c r="CD261" s="27"/>
      <c r="CE261" s="27"/>
      <c r="CF261" s="27"/>
      <c r="CG261" s="27"/>
      <c r="CH261" s="27"/>
      <c r="CI261" s="27"/>
      <c r="CJ261" s="27"/>
      <c r="CK261" s="27"/>
    </row>
    <row r="262" spans="5:89" ht="8.1" hidden="1" customHeight="1" x14ac:dyDescent="0.15"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  <c r="BO262" s="27"/>
      <c r="BP262" s="27"/>
      <c r="BQ262" s="27"/>
      <c r="BR262" s="27"/>
      <c r="BS262" s="27"/>
      <c r="BT262" s="27"/>
      <c r="BU262" s="27"/>
      <c r="BV262" s="27"/>
      <c r="BW262" s="27"/>
      <c r="BX262" s="27"/>
      <c r="BY262" s="27"/>
      <c r="BZ262" s="27"/>
      <c r="CA262" s="27"/>
      <c r="CB262" s="27"/>
      <c r="CC262" s="27"/>
      <c r="CD262" s="27"/>
      <c r="CE262" s="27"/>
      <c r="CF262" s="27"/>
      <c r="CG262" s="27"/>
      <c r="CH262" s="27"/>
      <c r="CI262" s="27"/>
      <c r="CJ262" s="27"/>
      <c r="CK262" s="27"/>
    </row>
    <row r="263" spans="5:89" ht="8.1" hidden="1" customHeight="1" x14ac:dyDescent="0.15"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  <c r="BO263" s="27"/>
      <c r="BP263" s="27"/>
      <c r="BQ263" s="27"/>
      <c r="BR263" s="27"/>
      <c r="BS263" s="27"/>
      <c r="BT263" s="27"/>
      <c r="BU263" s="27"/>
      <c r="BV263" s="27"/>
      <c r="BW263" s="27"/>
      <c r="BX263" s="27"/>
      <c r="BY263" s="27"/>
      <c r="BZ263" s="27"/>
      <c r="CA263" s="27"/>
      <c r="CB263" s="27"/>
      <c r="CC263" s="27"/>
      <c r="CD263" s="27"/>
      <c r="CE263" s="27"/>
      <c r="CF263" s="27"/>
      <c r="CG263" s="27"/>
      <c r="CH263" s="27"/>
      <c r="CI263" s="27"/>
      <c r="CJ263" s="27"/>
      <c r="CK263" s="27"/>
    </row>
    <row r="264" spans="5:89" ht="8.1" hidden="1" customHeight="1" x14ac:dyDescent="0.15"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  <c r="BO264" s="27"/>
      <c r="BP264" s="27"/>
      <c r="BQ264" s="27"/>
      <c r="BR264" s="27"/>
      <c r="BS264" s="27"/>
      <c r="BT264" s="27"/>
      <c r="BU264" s="27"/>
      <c r="BV264" s="27"/>
      <c r="BW264" s="27"/>
      <c r="BX264" s="27"/>
      <c r="BY264" s="27"/>
      <c r="BZ264" s="27"/>
      <c r="CA264" s="27"/>
      <c r="CB264" s="27"/>
      <c r="CC264" s="27"/>
      <c r="CD264" s="27"/>
      <c r="CE264" s="27"/>
      <c r="CF264" s="27"/>
      <c r="CG264" s="27"/>
      <c r="CH264" s="27"/>
      <c r="CI264" s="27"/>
      <c r="CJ264" s="27"/>
      <c r="CK264" s="27"/>
    </row>
    <row r="265" spans="5:89" ht="8.1" hidden="1" customHeight="1" x14ac:dyDescent="0.15"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  <c r="BO265" s="27"/>
      <c r="BP265" s="27"/>
      <c r="BQ265" s="27"/>
      <c r="BR265" s="27"/>
      <c r="BS265" s="27"/>
      <c r="BT265" s="27"/>
      <c r="BU265" s="27"/>
      <c r="BV265" s="27"/>
      <c r="BW265" s="27"/>
      <c r="BX265" s="27"/>
      <c r="BY265" s="27"/>
      <c r="BZ265" s="27"/>
      <c r="CA265" s="27"/>
      <c r="CB265" s="27"/>
      <c r="CC265" s="27"/>
      <c r="CD265" s="27"/>
      <c r="CE265" s="27"/>
      <c r="CF265" s="27"/>
      <c r="CG265" s="27"/>
      <c r="CH265" s="27"/>
      <c r="CI265" s="27"/>
      <c r="CJ265" s="27"/>
      <c r="CK265" s="27"/>
    </row>
    <row r="266" spans="5:89" ht="8.1" hidden="1" customHeight="1" x14ac:dyDescent="0.15"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/>
      <c r="BY266" s="27"/>
      <c r="BZ266" s="27"/>
      <c r="CA266" s="27"/>
      <c r="CB266" s="27"/>
      <c r="CC266" s="27"/>
      <c r="CD266" s="27"/>
      <c r="CE266" s="27"/>
      <c r="CF266" s="27"/>
      <c r="CG266" s="27"/>
      <c r="CH266" s="27"/>
      <c r="CI266" s="27"/>
      <c r="CJ266" s="27"/>
      <c r="CK266" s="27"/>
    </row>
    <row r="267" spans="5:89" ht="8.1" hidden="1" customHeight="1" x14ac:dyDescent="0.15"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  <c r="BO267" s="27"/>
      <c r="BP267" s="27"/>
      <c r="BQ267" s="27"/>
      <c r="BR267" s="27"/>
      <c r="BS267" s="27"/>
      <c r="BT267" s="27"/>
      <c r="BU267" s="27"/>
      <c r="BV267" s="27"/>
      <c r="BW267" s="27"/>
      <c r="BX267" s="27"/>
      <c r="BY267" s="27"/>
      <c r="BZ267" s="27"/>
      <c r="CA267" s="27"/>
      <c r="CB267" s="27"/>
      <c r="CC267" s="27"/>
      <c r="CD267" s="27"/>
      <c r="CE267" s="27"/>
      <c r="CF267" s="27"/>
      <c r="CG267" s="27"/>
      <c r="CH267" s="27"/>
      <c r="CI267" s="27"/>
      <c r="CJ267" s="27"/>
      <c r="CK267" s="27"/>
    </row>
    <row r="268" spans="5:89" ht="8.1" hidden="1" customHeight="1" x14ac:dyDescent="0.15"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  <c r="BO268" s="27"/>
      <c r="BP268" s="27"/>
      <c r="BQ268" s="27"/>
      <c r="BR268" s="27"/>
      <c r="BS268" s="27"/>
      <c r="BT268" s="27"/>
      <c r="BU268" s="27"/>
      <c r="BV268" s="27"/>
      <c r="BW268" s="27"/>
      <c r="BX268" s="27"/>
      <c r="BY268" s="27"/>
      <c r="BZ268" s="27"/>
      <c r="CA268" s="27"/>
      <c r="CB268" s="27"/>
      <c r="CC268" s="27"/>
      <c r="CD268" s="27"/>
      <c r="CE268" s="27"/>
      <c r="CF268" s="27"/>
      <c r="CG268" s="27"/>
      <c r="CH268" s="27"/>
      <c r="CI268" s="27"/>
      <c r="CJ268" s="27"/>
      <c r="CK268" s="27"/>
    </row>
    <row r="269" spans="5:89" ht="8.1" hidden="1" customHeight="1" x14ac:dyDescent="0.15"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  <c r="BO269" s="27"/>
      <c r="BP269" s="27"/>
      <c r="BQ269" s="27"/>
      <c r="BR269" s="27"/>
      <c r="BS269" s="27"/>
      <c r="BT269" s="27"/>
      <c r="BU269" s="27"/>
      <c r="BV269" s="27"/>
      <c r="BW269" s="27"/>
      <c r="BX269" s="27"/>
      <c r="BY269" s="27"/>
      <c r="BZ269" s="27"/>
      <c r="CA269" s="27"/>
      <c r="CB269" s="27"/>
      <c r="CC269" s="27"/>
      <c r="CD269" s="27"/>
      <c r="CE269" s="27"/>
      <c r="CF269" s="27"/>
      <c r="CG269" s="27"/>
      <c r="CH269" s="27"/>
      <c r="CI269" s="27"/>
      <c r="CJ269" s="27"/>
      <c r="CK269" s="27"/>
    </row>
    <row r="270" spans="5:89" ht="8.1" hidden="1" customHeight="1" x14ac:dyDescent="0.15"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  <c r="BO270" s="27"/>
      <c r="BP270" s="27"/>
      <c r="BQ270" s="27"/>
      <c r="BR270" s="27"/>
      <c r="BS270" s="27"/>
      <c r="BT270" s="27"/>
      <c r="BU270" s="27"/>
      <c r="BV270" s="27"/>
      <c r="BW270" s="27"/>
      <c r="BX270" s="27"/>
      <c r="BY270" s="27"/>
      <c r="BZ270" s="27"/>
      <c r="CA270" s="27"/>
      <c r="CB270" s="27"/>
      <c r="CC270" s="27"/>
      <c r="CD270" s="27"/>
      <c r="CE270" s="27"/>
      <c r="CF270" s="27"/>
      <c r="CG270" s="27"/>
      <c r="CH270" s="27"/>
      <c r="CI270" s="27"/>
      <c r="CJ270" s="27"/>
      <c r="CK270" s="27"/>
    </row>
    <row r="271" spans="5:89" ht="8.1" hidden="1" customHeight="1" x14ac:dyDescent="0.15"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  <c r="BO271" s="27"/>
      <c r="BP271" s="27"/>
      <c r="BQ271" s="27"/>
      <c r="BR271" s="27"/>
      <c r="BS271" s="27"/>
      <c r="BT271" s="27"/>
      <c r="BU271" s="27"/>
      <c r="BV271" s="27"/>
      <c r="BW271" s="27"/>
      <c r="BX271" s="27"/>
      <c r="BY271" s="27"/>
      <c r="BZ271" s="27"/>
      <c r="CA271" s="27"/>
      <c r="CB271" s="27"/>
      <c r="CC271" s="27"/>
      <c r="CD271" s="27"/>
      <c r="CE271" s="27"/>
      <c r="CF271" s="27"/>
      <c r="CG271" s="27"/>
      <c r="CH271" s="27"/>
      <c r="CI271" s="27"/>
      <c r="CJ271" s="27"/>
      <c r="CK271" s="27"/>
    </row>
    <row r="272" spans="5:89" ht="8.1" hidden="1" customHeight="1" x14ac:dyDescent="0.15"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  <c r="BO272" s="27"/>
      <c r="BP272" s="27"/>
      <c r="BQ272" s="27"/>
      <c r="BR272" s="27"/>
      <c r="BS272" s="27"/>
      <c r="BT272" s="27"/>
      <c r="BU272" s="27"/>
      <c r="BV272" s="27"/>
      <c r="BW272" s="27"/>
      <c r="BX272" s="27"/>
      <c r="BY272" s="27"/>
      <c r="BZ272" s="27"/>
      <c r="CA272" s="27"/>
      <c r="CB272" s="27"/>
      <c r="CC272" s="27"/>
      <c r="CD272" s="27"/>
      <c r="CE272" s="27"/>
      <c r="CF272" s="27"/>
      <c r="CG272" s="27"/>
      <c r="CH272" s="27"/>
      <c r="CI272" s="27"/>
      <c r="CJ272" s="27"/>
      <c r="CK272" s="27"/>
    </row>
    <row r="273" spans="5:89" ht="8.1" hidden="1" customHeight="1" x14ac:dyDescent="0.15"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  <c r="BO273" s="27"/>
      <c r="BP273" s="27"/>
      <c r="BQ273" s="27"/>
      <c r="BR273" s="27"/>
      <c r="BS273" s="27"/>
      <c r="BT273" s="27"/>
      <c r="BU273" s="27"/>
      <c r="BV273" s="27"/>
      <c r="BW273" s="27"/>
      <c r="BX273" s="27"/>
      <c r="BY273" s="27"/>
      <c r="BZ273" s="27"/>
      <c r="CA273" s="27"/>
      <c r="CB273" s="27"/>
      <c r="CC273" s="27"/>
      <c r="CD273" s="27"/>
      <c r="CE273" s="27"/>
      <c r="CF273" s="27"/>
      <c r="CG273" s="27"/>
      <c r="CH273" s="27"/>
      <c r="CI273" s="27"/>
      <c r="CJ273" s="27"/>
      <c r="CK273" s="27"/>
    </row>
    <row r="274" spans="5:89" ht="8.1" hidden="1" customHeight="1" x14ac:dyDescent="0.15"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</row>
    <row r="275" spans="5:89" ht="8.1" hidden="1" customHeight="1" x14ac:dyDescent="0.15"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  <c r="BO275" s="27"/>
      <c r="BP275" s="27"/>
      <c r="BQ275" s="27"/>
      <c r="BR275" s="27"/>
      <c r="BS275" s="27"/>
      <c r="BT275" s="27"/>
      <c r="BU275" s="27"/>
      <c r="BV275" s="27"/>
      <c r="BW275" s="27"/>
      <c r="BX275" s="27"/>
      <c r="BY275" s="27"/>
      <c r="BZ275" s="27"/>
      <c r="CA275" s="27"/>
      <c r="CB275" s="27"/>
      <c r="CC275" s="27"/>
      <c r="CD275" s="27"/>
      <c r="CE275" s="27"/>
      <c r="CF275" s="27"/>
      <c r="CG275" s="27"/>
      <c r="CH275" s="27"/>
      <c r="CI275" s="27"/>
      <c r="CJ275" s="27"/>
      <c r="CK275" s="27"/>
    </row>
    <row r="276" spans="5:89" ht="8.1" hidden="1" customHeight="1" x14ac:dyDescent="0.15"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  <c r="BO276" s="27"/>
      <c r="BP276" s="27"/>
      <c r="BQ276" s="27"/>
      <c r="BR276" s="27"/>
      <c r="BS276" s="27"/>
      <c r="BT276" s="27"/>
      <c r="BU276" s="27"/>
      <c r="BV276" s="27"/>
      <c r="BW276" s="27"/>
      <c r="BX276" s="27"/>
      <c r="BY276" s="27"/>
      <c r="BZ276" s="27"/>
      <c r="CA276" s="27"/>
      <c r="CB276" s="27"/>
      <c r="CC276" s="27"/>
      <c r="CD276" s="27"/>
      <c r="CE276" s="27"/>
      <c r="CF276" s="27"/>
      <c r="CG276" s="27"/>
      <c r="CH276" s="27"/>
      <c r="CI276" s="27"/>
      <c r="CJ276" s="27"/>
      <c r="CK276" s="27"/>
    </row>
    <row r="277" spans="5:89" ht="8.1" hidden="1" customHeight="1" x14ac:dyDescent="0.15"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  <c r="BO277" s="27"/>
      <c r="BP277" s="27"/>
      <c r="BQ277" s="27"/>
      <c r="BR277" s="27"/>
      <c r="BS277" s="27"/>
      <c r="BT277" s="27"/>
      <c r="BU277" s="27"/>
      <c r="BV277" s="27"/>
      <c r="BW277" s="27"/>
      <c r="BX277" s="27"/>
      <c r="BY277" s="27"/>
      <c r="BZ277" s="27"/>
      <c r="CA277" s="27"/>
      <c r="CB277" s="27"/>
      <c r="CC277" s="27"/>
      <c r="CD277" s="27"/>
      <c r="CE277" s="27"/>
      <c r="CF277" s="27"/>
      <c r="CG277" s="27"/>
      <c r="CH277" s="27"/>
      <c r="CI277" s="27"/>
      <c r="CJ277" s="27"/>
      <c r="CK277" s="27"/>
    </row>
    <row r="278" spans="5:89" ht="8.1" hidden="1" customHeight="1" x14ac:dyDescent="0.15"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  <c r="BO278" s="27"/>
      <c r="BP278" s="27"/>
      <c r="BQ278" s="27"/>
      <c r="BR278" s="27"/>
      <c r="BS278" s="27"/>
      <c r="BT278" s="27"/>
      <c r="BU278" s="27"/>
      <c r="BV278" s="27"/>
      <c r="BW278" s="27"/>
      <c r="BX278" s="27"/>
      <c r="BY278" s="27"/>
      <c r="BZ278" s="27"/>
      <c r="CA278" s="27"/>
      <c r="CB278" s="27"/>
      <c r="CC278" s="27"/>
      <c r="CD278" s="27"/>
      <c r="CE278" s="27"/>
      <c r="CF278" s="27"/>
      <c r="CG278" s="27"/>
      <c r="CH278" s="27"/>
      <c r="CI278" s="27"/>
      <c r="CJ278" s="27"/>
      <c r="CK278" s="27"/>
    </row>
    <row r="279" spans="5:89" ht="8.1" hidden="1" customHeight="1" x14ac:dyDescent="0.15"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  <c r="BO279" s="27"/>
      <c r="BP279" s="27"/>
      <c r="BQ279" s="27"/>
      <c r="BR279" s="27"/>
      <c r="BS279" s="27"/>
      <c r="BT279" s="27"/>
      <c r="BU279" s="27"/>
      <c r="BV279" s="27"/>
      <c r="BW279" s="27"/>
      <c r="BX279" s="27"/>
      <c r="BY279" s="27"/>
      <c r="BZ279" s="27"/>
      <c r="CA279" s="27"/>
      <c r="CB279" s="27"/>
      <c r="CC279" s="27"/>
      <c r="CD279" s="27"/>
      <c r="CE279" s="27"/>
      <c r="CF279" s="27"/>
      <c r="CG279" s="27"/>
      <c r="CH279" s="27"/>
      <c r="CI279" s="27"/>
      <c r="CJ279" s="27"/>
      <c r="CK279" s="27"/>
    </row>
    <row r="280" spans="5:89" ht="8.1" hidden="1" customHeight="1" x14ac:dyDescent="0.15"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  <c r="BO280" s="27"/>
      <c r="BP280" s="27"/>
      <c r="BQ280" s="27"/>
      <c r="BR280" s="27"/>
      <c r="BS280" s="27"/>
      <c r="BT280" s="27"/>
      <c r="BU280" s="27"/>
      <c r="BV280" s="27"/>
      <c r="BW280" s="27"/>
      <c r="BX280" s="27"/>
      <c r="BY280" s="27"/>
      <c r="BZ280" s="27"/>
      <c r="CA280" s="27"/>
      <c r="CB280" s="27"/>
      <c r="CC280" s="27"/>
      <c r="CD280" s="27"/>
      <c r="CE280" s="27"/>
      <c r="CF280" s="27"/>
      <c r="CG280" s="27"/>
      <c r="CH280" s="27"/>
      <c r="CI280" s="27"/>
      <c r="CJ280" s="27"/>
      <c r="CK280" s="27"/>
    </row>
    <row r="281" spans="5:89" ht="8.1" hidden="1" customHeight="1" x14ac:dyDescent="0.15"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  <c r="BO281" s="27"/>
      <c r="BP281" s="27"/>
      <c r="BQ281" s="27"/>
      <c r="BR281" s="27"/>
      <c r="BS281" s="27"/>
      <c r="BT281" s="27"/>
      <c r="BU281" s="27"/>
      <c r="BV281" s="27"/>
      <c r="BW281" s="27"/>
      <c r="BX281" s="27"/>
      <c r="BY281" s="27"/>
      <c r="BZ281" s="27"/>
      <c r="CA281" s="27"/>
      <c r="CB281" s="27"/>
      <c r="CC281" s="27"/>
      <c r="CD281" s="27"/>
      <c r="CE281" s="27"/>
      <c r="CF281" s="27"/>
      <c r="CG281" s="27"/>
      <c r="CH281" s="27"/>
      <c r="CI281" s="27"/>
      <c r="CJ281" s="27"/>
      <c r="CK281" s="27"/>
    </row>
    <row r="282" spans="5:89" ht="8.1" hidden="1" customHeight="1" x14ac:dyDescent="0.15"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27"/>
      <c r="BP282" s="27"/>
      <c r="BQ282" s="27"/>
      <c r="BR282" s="27"/>
      <c r="BS282" s="27"/>
      <c r="BT282" s="27"/>
      <c r="BU282" s="27"/>
      <c r="BV282" s="27"/>
      <c r="BW282" s="27"/>
      <c r="BX282" s="27"/>
      <c r="BY282" s="27"/>
      <c r="BZ282" s="27"/>
      <c r="CA282" s="27"/>
      <c r="CB282" s="27"/>
      <c r="CC282" s="27"/>
      <c r="CD282" s="27"/>
      <c r="CE282" s="27"/>
      <c r="CF282" s="27"/>
      <c r="CG282" s="27"/>
      <c r="CH282" s="27"/>
      <c r="CI282" s="27"/>
      <c r="CJ282" s="27"/>
      <c r="CK282" s="27"/>
    </row>
    <row r="283" spans="5:89" ht="8.1" hidden="1" customHeight="1" x14ac:dyDescent="0.15"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  <c r="BO283" s="27"/>
      <c r="BP283" s="27"/>
      <c r="BQ283" s="27"/>
      <c r="BR283" s="27"/>
      <c r="BS283" s="27"/>
      <c r="BT283" s="27"/>
      <c r="BU283" s="27"/>
      <c r="BV283" s="27"/>
      <c r="BW283" s="27"/>
      <c r="BX283" s="27"/>
      <c r="BY283" s="27"/>
      <c r="BZ283" s="27"/>
      <c r="CA283" s="27"/>
      <c r="CB283" s="27"/>
      <c r="CC283" s="27"/>
      <c r="CD283" s="27"/>
      <c r="CE283" s="27"/>
      <c r="CF283" s="27"/>
      <c r="CG283" s="27"/>
      <c r="CH283" s="27"/>
      <c r="CI283" s="27"/>
      <c r="CJ283" s="27"/>
      <c r="CK283" s="27"/>
    </row>
    <row r="284" spans="5:89" ht="8.1" hidden="1" customHeight="1" x14ac:dyDescent="0.15"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  <c r="BO284" s="27"/>
      <c r="BP284" s="27"/>
      <c r="BQ284" s="27"/>
      <c r="BR284" s="27"/>
      <c r="BS284" s="27"/>
      <c r="BT284" s="27"/>
      <c r="BU284" s="27"/>
      <c r="BV284" s="27"/>
      <c r="BW284" s="27"/>
      <c r="BX284" s="27"/>
      <c r="BY284" s="27"/>
      <c r="BZ284" s="27"/>
      <c r="CA284" s="27"/>
      <c r="CB284" s="27"/>
      <c r="CC284" s="27"/>
      <c r="CD284" s="27"/>
      <c r="CE284" s="27"/>
      <c r="CF284" s="27"/>
      <c r="CG284" s="27"/>
      <c r="CH284" s="27"/>
      <c r="CI284" s="27"/>
      <c r="CJ284" s="27"/>
      <c r="CK284" s="27"/>
    </row>
    <row r="285" spans="5:89" ht="8.1" hidden="1" customHeight="1" x14ac:dyDescent="0.15"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  <c r="BO285" s="27"/>
      <c r="BP285" s="27"/>
      <c r="BQ285" s="27"/>
      <c r="BR285" s="27"/>
      <c r="BS285" s="27"/>
      <c r="BT285" s="27"/>
      <c r="BU285" s="27"/>
      <c r="BV285" s="27"/>
      <c r="BW285" s="27"/>
      <c r="BX285" s="27"/>
      <c r="BY285" s="27"/>
      <c r="BZ285" s="27"/>
      <c r="CA285" s="27"/>
      <c r="CB285" s="27"/>
      <c r="CC285" s="27"/>
      <c r="CD285" s="27"/>
      <c r="CE285" s="27"/>
      <c r="CF285" s="27"/>
      <c r="CG285" s="27"/>
      <c r="CH285" s="27"/>
      <c r="CI285" s="27"/>
      <c r="CJ285" s="27"/>
      <c r="CK285" s="27"/>
    </row>
    <row r="286" spans="5:89" ht="8.1" hidden="1" customHeight="1" x14ac:dyDescent="0.15"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  <c r="BO286" s="27"/>
      <c r="BP286" s="27"/>
      <c r="BQ286" s="27"/>
      <c r="BR286" s="27"/>
      <c r="BS286" s="27"/>
      <c r="BT286" s="27"/>
      <c r="BU286" s="27"/>
      <c r="BV286" s="27"/>
      <c r="BW286" s="27"/>
      <c r="BX286" s="27"/>
      <c r="BY286" s="27"/>
      <c r="BZ286" s="27"/>
      <c r="CA286" s="27"/>
      <c r="CB286" s="27"/>
      <c r="CC286" s="27"/>
      <c r="CD286" s="27"/>
      <c r="CE286" s="27"/>
      <c r="CF286" s="27"/>
      <c r="CG286" s="27"/>
      <c r="CH286" s="27"/>
      <c r="CI286" s="27"/>
      <c r="CJ286" s="27"/>
      <c r="CK286" s="27"/>
    </row>
    <row r="287" spans="5:89" ht="8.1" hidden="1" customHeight="1" x14ac:dyDescent="0.15"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  <c r="BO287" s="27"/>
      <c r="BP287" s="27"/>
      <c r="BQ287" s="27"/>
      <c r="BR287" s="27"/>
      <c r="BS287" s="27"/>
      <c r="BT287" s="27"/>
      <c r="BU287" s="27"/>
      <c r="BV287" s="27"/>
      <c r="BW287" s="27"/>
      <c r="BX287" s="27"/>
      <c r="BY287" s="27"/>
      <c r="BZ287" s="27"/>
      <c r="CA287" s="27"/>
      <c r="CB287" s="27"/>
      <c r="CC287" s="27"/>
      <c r="CD287" s="27"/>
      <c r="CE287" s="27"/>
      <c r="CF287" s="27"/>
      <c r="CG287" s="27"/>
      <c r="CH287" s="27"/>
      <c r="CI287" s="27"/>
      <c r="CJ287" s="27"/>
      <c r="CK287" s="27"/>
    </row>
    <row r="288" spans="5:89" ht="8.1" hidden="1" customHeight="1" x14ac:dyDescent="0.15"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  <c r="BO288" s="27"/>
      <c r="BP288" s="27"/>
      <c r="BQ288" s="27"/>
      <c r="BR288" s="27"/>
      <c r="BS288" s="27"/>
      <c r="BT288" s="27"/>
      <c r="BU288" s="27"/>
      <c r="BV288" s="27"/>
      <c r="BW288" s="27"/>
      <c r="BX288" s="27"/>
      <c r="BY288" s="27"/>
      <c r="BZ288" s="27"/>
      <c r="CA288" s="27"/>
      <c r="CB288" s="27"/>
      <c r="CC288" s="27"/>
      <c r="CD288" s="27"/>
      <c r="CE288" s="27"/>
      <c r="CF288" s="27"/>
      <c r="CG288" s="27"/>
      <c r="CH288" s="27"/>
      <c r="CI288" s="27"/>
      <c r="CJ288" s="27"/>
      <c r="CK288" s="27"/>
    </row>
    <row r="289" spans="5:89" ht="8.1" hidden="1" customHeight="1" x14ac:dyDescent="0.15"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  <c r="BO289" s="27"/>
      <c r="BP289" s="27"/>
      <c r="BQ289" s="27"/>
      <c r="BR289" s="27"/>
      <c r="BS289" s="27"/>
      <c r="BT289" s="27"/>
      <c r="BU289" s="27"/>
      <c r="BV289" s="27"/>
      <c r="BW289" s="27"/>
      <c r="BX289" s="27"/>
      <c r="BY289" s="27"/>
      <c r="BZ289" s="27"/>
      <c r="CA289" s="27"/>
      <c r="CB289" s="27"/>
      <c r="CC289" s="27"/>
      <c r="CD289" s="27"/>
      <c r="CE289" s="27"/>
      <c r="CF289" s="27"/>
      <c r="CG289" s="27"/>
      <c r="CH289" s="27"/>
      <c r="CI289" s="27"/>
      <c r="CJ289" s="27"/>
      <c r="CK289" s="27"/>
    </row>
    <row r="290" spans="5:89" ht="8.1" hidden="1" customHeight="1" x14ac:dyDescent="0.15"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  <c r="BO290" s="27"/>
      <c r="BP290" s="27"/>
      <c r="BQ290" s="27"/>
      <c r="BR290" s="27"/>
      <c r="BS290" s="27"/>
      <c r="BT290" s="27"/>
      <c r="BU290" s="27"/>
      <c r="BV290" s="27"/>
      <c r="BW290" s="27"/>
      <c r="BX290" s="27"/>
      <c r="BY290" s="27"/>
      <c r="BZ290" s="27"/>
      <c r="CA290" s="27"/>
      <c r="CB290" s="27"/>
      <c r="CC290" s="27"/>
      <c r="CD290" s="27"/>
      <c r="CE290" s="27"/>
      <c r="CF290" s="27"/>
      <c r="CG290" s="27"/>
      <c r="CH290" s="27"/>
      <c r="CI290" s="27"/>
      <c r="CJ290" s="27"/>
      <c r="CK290" s="27"/>
    </row>
    <row r="291" spans="5:89" ht="8.1" hidden="1" customHeight="1" x14ac:dyDescent="0.15"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  <c r="BO291" s="27"/>
      <c r="BP291" s="27"/>
      <c r="BQ291" s="27"/>
      <c r="BR291" s="27"/>
      <c r="BS291" s="27"/>
      <c r="BT291" s="27"/>
      <c r="BU291" s="27"/>
      <c r="BV291" s="27"/>
      <c r="BW291" s="27"/>
      <c r="BX291" s="27"/>
      <c r="BY291" s="27"/>
      <c r="BZ291" s="27"/>
      <c r="CA291" s="27"/>
      <c r="CB291" s="27"/>
      <c r="CC291" s="27"/>
      <c r="CD291" s="27"/>
      <c r="CE291" s="27"/>
      <c r="CF291" s="27"/>
      <c r="CG291" s="27"/>
      <c r="CH291" s="27"/>
      <c r="CI291" s="27"/>
      <c r="CJ291" s="27"/>
      <c r="CK291" s="27"/>
    </row>
    <row r="292" spans="5:89" ht="8.1" hidden="1" customHeight="1" x14ac:dyDescent="0.15"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  <c r="BO292" s="27"/>
      <c r="BP292" s="27"/>
      <c r="BQ292" s="27"/>
      <c r="BR292" s="27"/>
      <c r="BS292" s="27"/>
      <c r="BT292" s="27"/>
      <c r="BU292" s="27"/>
      <c r="BV292" s="27"/>
      <c r="BW292" s="27"/>
      <c r="BX292" s="27"/>
      <c r="BY292" s="27"/>
      <c r="BZ292" s="27"/>
      <c r="CA292" s="27"/>
      <c r="CB292" s="27"/>
      <c r="CC292" s="27"/>
      <c r="CD292" s="27"/>
      <c r="CE292" s="27"/>
      <c r="CF292" s="27"/>
      <c r="CG292" s="27"/>
      <c r="CH292" s="27"/>
      <c r="CI292" s="27"/>
      <c r="CJ292" s="27"/>
      <c r="CK292" s="27"/>
    </row>
    <row r="293" spans="5:89" ht="8.1" hidden="1" customHeight="1" x14ac:dyDescent="0.15"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  <c r="BY293" s="27"/>
      <c r="BZ293" s="27"/>
      <c r="CA293" s="27"/>
      <c r="CB293" s="27"/>
      <c r="CC293" s="27"/>
      <c r="CD293" s="27"/>
      <c r="CE293" s="27"/>
      <c r="CF293" s="27"/>
      <c r="CG293" s="27"/>
      <c r="CH293" s="27"/>
      <c r="CI293" s="27"/>
      <c r="CJ293" s="27"/>
      <c r="CK293" s="27"/>
    </row>
    <row r="294" spans="5:89" ht="8.1" hidden="1" customHeight="1" x14ac:dyDescent="0.15"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  <c r="BO294" s="27"/>
      <c r="BP294" s="27"/>
      <c r="BQ294" s="27"/>
      <c r="BR294" s="27"/>
      <c r="BS294" s="27"/>
      <c r="BT294" s="27"/>
      <c r="BU294" s="27"/>
      <c r="BV294" s="27"/>
      <c r="BW294" s="27"/>
      <c r="BX294" s="27"/>
      <c r="BY294" s="27"/>
      <c r="BZ294" s="27"/>
      <c r="CA294" s="27"/>
      <c r="CB294" s="27"/>
      <c r="CC294" s="27"/>
      <c r="CD294" s="27"/>
      <c r="CE294" s="27"/>
      <c r="CF294" s="27"/>
      <c r="CG294" s="27"/>
      <c r="CH294" s="27"/>
      <c r="CI294" s="27"/>
      <c r="CJ294" s="27"/>
      <c r="CK294" s="27"/>
    </row>
    <row r="295" spans="5:89" ht="8.1" hidden="1" customHeight="1" x14ac:dyDescent="0.15"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  <c r="BO295" s="27"/>
      <c r="BP295" s="27"/>
      <c r="BQ295" s="27"/>
      <c r="BR295" s="27"/>
      <c r="BS295" s="27"/>
      <c r="BT295" s="27"/>
      <c r="BU295" s="27"/>
      <c r="BV295" s="27"/>
      <c r="BW295" s="27"/>
      <c r="BX295" s="27"/>
      <c r="BY295" s="27"/>
      <c r="BZ295" s="27"/>
      <c r="CA295" s="27"/>
      <c r="CB295" s="27"/>
      <c r="CC295" s="27"/>
      <c r="CD295" s="27"/>
      <c r="CE295" s="27"/>
      <c r="CF295" s="27"/>
      <c r="CG295" s="27"/>
      <c r="CH295" s="27"/>
      <c r="CI295" s="27"/>
      <c r="CJ295" s="27"/>
      <c r="CK295" s="27"/>
    </row>
    <row r="296" spans="5:89" ht="8.1" hidden="1" customHeight="1" x14ac:dyDescent="0.15"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  <c r="BO296" s="27"/>
      <c r="BP296" s="27"/>
      <c r="BQ296" s="27"/>
      <c r="BR296" s="27"/>
      <c r="BS296" s="27"/>
      <c r="BT296" s="27"/>
      <c r="BU296" s="27"/>
      <c r="BV296" s="27"/>
      <c r="BW296" s="27"/>
      <c r="BX296" s="27"/>
      <c r="BY296" s="27"/>
      <c r="BZ296" s="27"/>
      <c r="CA296" s="27"/>
      <c r="CB296" s="27"/>
      <c r="CC296" s="27"/>
      <c r="CD296" s="27"/>
      <c r="CE296" s="27"/>
      <c r="CF296" s="27"/>
      <c r="CG296" s="27"/>
      <c r="CH296" s="27"/>
      <c r="CI296" s="27"/>
      <c r="CJ296" s="27"/>
      <c r="CK296" s="27"/>
    </row>
    <row r="297" spans="5:89" ht="8.1" hidden="1" customHeight="1" x14ac:dyDescent="0.15"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  <c r="BO297" s="27"/>
      <c r="BP297" s="27"/>
      <c r="BQ297" s="27"/>
      <c r="BR297" s="27"/>
      <c r="BS297" s="27"/>
      <c r="BT297" s="27"/>
      <c r="BU297" s="27"/>
      <c r="BV297" s="27"/>
      <c r="BW297" s="27"/>
      <c r="BX297" s="27"/>
      <c r="BY297" s="27"/>
      <c r="BZ297" s="27"/>
      <c r="CA297" s="27"/>
      <c r="CB297" s="27"/>
      <c r="CC297" s="27"/>
      <c r="CD297" s="27"/>
      <c r="CE297" s="27"/>
      <c r="CF297" s="27"/>
      <c r="CG297" s="27"/>
      <c r="CH297" s="27"/>
      <c r="CI297" s="27"/>
      <c r="CJ297" s="27"/>
      <c r="CK297" s="27"/>
    </row>
    <row r="298" spans="5:89" ht="8.1" hidden="1" customHeight="1" x14ac:dyDescent="0.15"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  <c r="BO298" s="27"/>
      <c r="BP298" s="27"/>
      <c r="BQ298" s="27"/>
      <c r="BR298" s="27"/>
      <c r="BS298" s="27"/>
      <c r="BT298" s="27"/>
      <c r="BU298" s="27"/>
      <c r="BV298" s="27"/>
      <c r="BW298" s="27"/>
      <c r="BX298" s="27"/>
      <c r="BY298" s="27"/>
      <c r="BZ298" s="27"/>
      <c r="CA298" s="27"/>
      <c r="CB298" s="27"/>
      <c r="CC298" s="27"/>
      <c r="CD298" s="27"/>
      <c r="CE298" s="27"/>
      <c r="CF298" s="27"/>
      <c r="CG298" s="27"/>
      <c r="CH298" s="27"/>
      <c r="CI298" s="27"/>
      <c r="CJ298" s="27"/>
      <c r="CK298" s="27"/>
    </row>
    <row r="299" spans="5:89" ht="8.1" hidden="1" customHeight="1" x14ac:dyDescent="0.15"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  <c r="BO299" s="27"/>
      <c r="BP299" s="27"/>
      <c r="BQ299" s="27"/>
      <c r="BR299" s="27"/>
      <c r="BS299" s="27"/>
      <c r="BT299" s="27"/>
      <c r="BU299" s="27"/>
      <c r="BV299" s="27"/>
      <c r="BW299" s="27"/>
      <c r="BX299" s="27"/>
      <c r="BY299" s="27"/>
      <c r="BZ299" s="27"/>
      <c r="CA299" s="27"/>
      <c r="CB299" s="27"/>
      <c r="CC299" s="27"/>
      <c r="CD299" s="27"/>
      <c r="CE299" s="27"/>
      <c r="CF299" s="27"/>
      <c r="CG299" s="27"/>
      <c r="CH299" s="27"/>
      <c r="CI299" s="27"/>
      <c r="CJ299" s="27"/>
      <c r="CK299" s="27"/>
    </row>
    <row r="300" spans="5:89" ht="8.1" hidden="1" customHeight="1" x14ac:dyDescent="0.15"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  <c r="BO300" s="27"/>
      <c r="BP300" s="27"/>
      <c r="BQ300" s="27"/>
      <c r="BR300" s="27"/>
      <c r="BS300" s="27"/>
      <c r="BT300" s="27"/>
      <c r="BU300" s="27"/>
      <c r="BV300" s="27"/>
      <c r="BW300" s="27"/>
      <c r="BX300" s="27"/>
      <c r="BY300" s="27"/>
      <c r="BZ300" s="27"/>
      <c r="CA300" s="27"/>
      <c r="CB300" s="27"/>
      <c r="CC300" s="27"/>
      <c r="CD300" s="27"/>
      <c r="CE300" s="27"/>
      <c r="CF300" s="27"/>
      <c r="CG300" s="27"/>
      <c r="CH300" s="27"/>
      <c r="CI300" s="27"/>
      <c r="CJ300" s="27"/>
      <c r="CK300" s="27"/>
    </row>
    <row r="301" spans="5:89" ht="8.1" hidden="1" customHeight="1" x14ac:dyDescent="0.15"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  <c r="BO301" s="27"/>
      <c r="BP301" s="27"/>
      <c r="BQ301" s="27"/>
      <c r="BR301" s="27"/>
      <c r="BS301" s="27"/>
      <c r="BT301" s="27"/>
      <c r="BU301" s="27"/>
      <c r="BV301" s="27"/>
      <c r="BW301" s="27"/>
      <c r="BX301" s="27"/>
      <c r="BY301" s="27"/>
      <c r="BZ301" s="27"/>
      <c r="CA301" s="27"/>
      <c r="CB301" s="27"/>
      <c r="CC301" s="27"/>
      <c r="CD301" s="27"/>
      <c r="CE301" s="27"/>
      <c r="CF301" s="27"/>
      <c r="CG301" s="27"/>
      <c r="CH301" s="27"/>
      <c r="CI301" s="27"/>
      <c r="CJ301" s="27"/>
      <c r="CK301" s="27"/>
    </row>
    <row r="302" spans="5:89" ht="8.1" hidden="1" customHeight="1" x14ac:dyDescent="0.15"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  <c r="BO302" s="27"/>
      <c r="BP302" s="27"/>
      <c r="BQ302" s="27"/>
      <c r="BR302" s="27"/>
      <c r="BS302" s="27"/>
      <c r="BT302" s="27"/>
      <c r="BU302" s="27"/>
      <c r="BV302" s="27"/>
      <c r="BW302" s="27"/>
      <c r="BX302" s="27"/>
      <c r="BY302" s="27"/>
      <c r="BZ302" s="27"/>
      <c r="CA302" s="27"/>
      <c r="CB302" s="27"/>
      <c r="CC302" s="27"/>
      <c r="CD302" s="27"/>
      <c r="CE302" s="27"/>
      <c r="CF302" s="27"/>
      <c r="CG302" s="27"/>
      <c r="CH302" s="27"/>
      <c r="CI302" s="27"/>
      <c r="CJ302" s="27"/>
      <c r="CK302" s="27"/>
    </row>
    <row r="303" spans="5:89" ht="8.1" hidden="1" customHeight="1" x14ac:dyDescent="0.15"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  <c r="BO303" s="27"/>
      <c r="BP303" s="27"/>
      <c r="BQ303" s="27"/>
      <c r="BR303" s="27"/>
      <c r="BS303" s="27"/>
      <c r="BT303" s="27"/>
      <c r="BU303" s="27"/>
      <c r="BV303" s="27"/>
      <c r="BW303" s="27"/>
      <c r="BX303" s="27"/>
      <c r="BY303" s="27"/>
      <c r="BZ303" s="27"/>
      <c r="CA303" s="27"/>
      <c r="CB303" s="27"/>
      <c r="CC303" s="27"/>
      <c r="CD303" s="27"/>
      <c r="CE303" s="27"/>
      <c r="CF303" s="27"/>
      <c r="CG303" s="27"/>
      <c r="CH303" s="27"/>
      <c r="CI303" s="27"/>
      <c r="CJ303" s="27"/>
      <c r="CK303" s="27"/>
    </row>
    <row r="304" spans="5:89" ht="8.1" hidden="1" customHeight="1" x14ac:dyDescent="0.15"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  <c r="BO304" s="27"/>
      <c r="BP304" s="27"/>
      <c r="BQ304" s="27"/>
      <c r="BR304" s="27"/>
      <c r="BS304" s="27"/>
      <c r="BT304" s="27"/>
      <c r="BU304" s="27"/>
      <c r="BV304" s="27"/>
      <c r="BW304" s="27"/>
      <c r="BX304" s="27"/>
      <c r="BY304" s="27"/>
      <c r="BZ304" s="27"/>
      <c r="CA304" s="27"/>
      <c r="CB304" s="27"/>
      <c r="CC304" s="27"/>
      <c r="CD304" s="27"/>
      <c r="CE304" s="27"/>
      <c r="CF304" s="27"/>
      <c r="CG304" s="27"/>
      <c r="CH304" s="27"/>
      <c r="CI304" s="27"/>
      <c r="CJ304" s="27"/>
      <c r="CK304" s="27"/>
    </row>
    <row r="305" spans="5:119" ht="8.1" hidden="1" customHeight="1" x14ac:dyDescent="0.15"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  <c r="BO305" s="27"/>
      <c r="BP305" s="27"/>
      <c r="BQ305" s="27"/>
      <c r="BR305" s="27"/>
      <c r="BS305" s="27"/>
      <c r="BT305" s="27"/>
      <c r="BU305" s="27"/>
      <c r="BV305" s="27"/>
      <c r="BW305" s="27"/>
      <c r="BX305" s="27"/>
      <c r="BY305" s="27"/>
      <c r="BZ305" s="27"/>
      <c r="CA305" s="27"/>
      <c r="CB305" s="27"/>
      <c r="CC305" s="27"/>
      <c r="CD305" s="27"/>
      <c r="CE305" s="27"/>
      <c r="CF305" s="27"/>
      <c r="CG305" s="27"/>
      <c r="CH305" s="27"/>
      <c r="CI305" s="27"/>
      <c r="CJ305" s="27"/>
      <c r="CK305" s="27"/>
    </row>
    <row r="306" spans="5:119" ht="8.1" hidden="1" customHeight="1" x14ac:dyDescent="0.15"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  <c r="BO306" s="27"/>
      <c r="BP306" s="27"/>
      <c r="BQ306" s="27"/>
      <c r="BR306" s="27"/>
      <c r="BS306" s="27"/>
      <c r="BT306" s="27"/>
      <c r="BU306" s="27"/>
      <c r="BV306" s="27"/>
      <c r="BW306" s="27"/>
      <c r="BX306" s="27"/>
      <c r="BY306" s="27"/>
      <c r="BZ306" s="27"/>
      <c r="CA306" s="27"/>
      <c r="CB306" s="27"/>
      <c r="CC306" s="27"/>
      <c r="CD306" s="27"/>
      <c r="CE306" s="27"/>
      <c r="CF306" s="27"/>
      <c r="CG306" s="27"/>
      <c r="CH306" s="27"/>
      <c r="CI306" s="27"/>
      <c r="CJ306" s="27"/>
      <c r="CK306" s="27"/>
    </row>
    <row r="307" spans="5:119" ht="8.1" hidden="1" customHeight="1" x14ac:dyDescent="0.15"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  <c r="BO307" s="27"/>
      <c r="BP307" s="27"/>
      <c r="BQ307" s="27"/>
      <c r="BR307" s="27"/>
      <c r="BS307" s="27"/>
      <c r="BT307" s="27"/>
      <c r="BU307" s="27"/>
      <c r="BV307" s="27"/>
      <c r="BW307" s="27"/>
      <c r="BX307" s="27"/>
      <c r="BY307" s="27"/>
      <c r="BZ307" s="27"/>
      <c r="CA307" s="27"/>
      <c r="CB307" s="27"/>
      <c r="CC307" s="27"/>
      <c r="CD307" s="27"/>
      <c r="CE307" s="27"/>
      <c r="CF307" s="27"/>
      <c r="CG307" s="27"/>
      <c r="CH307" s="27"/>
      <c r="CI307" s="27"/>
      <c r="CJ307" s="27"/>
      <c r="CK307" s="27"/>
    </row>
    <row r="308" spans="5:119" ht="8.1" hidden="1" customHeight="1" x14ac:dyDescent="0.15"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  <c r="BO308" s="27"/>
      <c r="BP308" s="27"/>
      <c r="BQ308" s="27"/>
      <c r="BR308" s="27"/>
      <c r="BS308" s="27"/>
      <c r="BT308" s="27"/>
      <c r="BU308" s="27"/>
      <c r="BV308" s="27"/>
      <c r="BW308" s="27"/>
      <c r="BX308" s="27"/>
      <c r="BY308" s="27"/>
      <c r="BZ308" s="27"/>
      <c r="CA308" s="27"/>
      <c r="CB308" s="27"/>
      <c r="CC308" s="27"/>
      <c r="CD308" s="27"/>
      <c r="CE308" s="27"/>
      <c r="CF308" s="27"/>
      <c r="CG308" s="27"/>
      <c r="CH308" s="27"/>
      <c r="CI308" s="27"/>
      <c r="CJ308" s="27"/>
      <c r="CK308" s="27"/>
    </row>
    <row r="309" spans="5:119" ht="8.1" hidden="1" customHeight="1" x14ac:dyDescent="0.15"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  <c r="BO309" s="27"/>
      <c r="BP309" s="27"/>
      <c r="BQ309" s="27"/>
      <c r="BR309" s="27"/>
      <c r="BS309" s="27"/>
      <c r="BT309" s="27"/>
      <c r="BU309" s="27"/>
      <c r="BV309" s="27"/>
      <c r="BW309" s="27"/>
      <c r="BX309" s="27"/>
      <c r="BY309" s="27"/>
      <c r="BZ309" s="27"/>
      <c r="CA309" s="27"/>
      <c r="CB309" s="27"/>
      <c r="CC309" s="27"/>
      <c r="CD309" s="27"/>
      <c r="CE309" s="27"/>
      <c r="CF309" s="27"/>
      <c r="CG309" s="27"/>
      <c r="CH309" s="27"/>
      <c r="CI309" s="27"/>
      <c r="CJ309" s="27"/>
      <c r="CK309" s="27"/>
      <c r="DK309" s="2" t="s">
        <v>222</v>
      </c>
    </row>
    <row r="310" spans="5:119" ht="8.1" hidden="1" customHeight="1" x14ac:dyDescent="0.15"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  <c r="BO310" s="27"/>
      <c r="BP310" s="27"/>
      <c r="BQ310" s="27"/>
      <c r="BR310" s="27"/>
      <c r="BS310" s="27"/>
      <c r="BT310" s="27"/>
      <c r="BU310" s="27"/>
      <c r="BV310" s="27"/>
      <c r="BW310" s="27"/>
      <c r="BX310" s="27"/>
      <c r="BY310" s="27"/>
      <c r="BZ310" s="27"/>
      <c r="CA310" s="27"/>
      <c r="CB310" s="27"/>
      <c r="CC310" s="27"/>
      <c r="CD310" s="27"/>
      <c r="CE310" s="27"/>
      <c r="CF310" s="27"/>
      <c r="CG310" s="27"/>
      <c r="CH310" s="27"/>
      <c r="CI310" s="27"/>
      <c r="CJ310" s="27"/>
      <c r="CK310" s="27"/>
      <c r="DK310" s="2" t="s">
        <v>223</v>
      </c>
      <c r="DL310" s="22" t="e">
        <f>VLOOKUP(BG12,DM316:DO319,2,0)</f>
        <v>#N/A</v>
      </c>
    </row>
    <row r="311" spans="5:119" ht="8.1" hidden="1" customHeight="1" x14ac:dyDescent="0.15"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  <c r="BO311" s="27"/>
      <c r="BP311" s="27"/>
      <c r="BQ311" s="27"/>
      <c r="BR311" s="27"/>
      <c r="BS311" s="27"/>
      <c r="BT311" s="27"/>
      <c r="BU311" s="27"/>
      <c r="BV311" s="27"/>
      <c r="BW311" s="27"/>
      <c r="BX311" s="27"/>
      <c r="BY311" s="27"/>
      <c r="BZ311" s="27"/>
      <c r="CA311" s="27"/>
      <c r="CB311" s="27"/>
      <c r="CC311" s="27"/>
      <c r="CD311" s="27"/>
      <c r="CE311" s="27"/>
      <c r="CF311" s="27"/>
      <c r="CG311" s="27"/>
      <c r="CH311" s="27"/>
      <c r="CI311" s="27"/>
      <c r="CJ311" s="27"/>
      <c r="CK311" s="27"/>
      <c r="DL311" s="2" t="e">
        <f>VLOOKUP(BG12,DM321:DO324,2,0)</f>
        <v>#N/A</v>
      </c>
    </row>
    <row r="312" spans="5:119" ht="8.1" hidden="1" customHeight="1" x14ac:dyDescent="0.15"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  <c r="BO312" s="27"/>
      <c r="BP312" s="27"/>
      <c r="BQ312" s="27"/>
      <c r="BR312" s="27"/>
      <c r="BS312" s="27"/>
      <c r="BT312" s="27"/>
      <c r="BU312" s="27"/>
      <c r="BV312" s="27"/>
      <c r="BW312" s="27"/>
      <c r="BX312" s="27"/>
      <c r="BY312" s="27"/>
      <c r="BZ312" s="27"/>
      <c r="CA312" s="27"/>
      <c r="CB312" s="27"/>
      <c r="CC312" s="27"/>
      <c r="CD312" s="27"/>
      <c r="CE312" s="27"/>
      <c r="CF312" s="27"/>
      <c r="CG312" s="27"/>
      <c r="CH312" s="27"/>
      <c r="CI312" s="27"/>
      <c r="CJ312" s="27"/>
      <c r="CK312" s="27"/>
    </row>
    <row r="313" spans="5:119" ht="8.1" hidden="1" customHeight="1" x14ac:dyDescent="0.15"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  <c r="BO313" s="27"/>
      <c r="BP313" s="27"/>
      <c r="BQ313" s="27"/>
      <c r="BR313" s="27"/>
      <c r="BS313" s="27"/>
      <c r="BT313" s="27"/>
      <c r="BU313" s="27"/>
      <c r="BV313" s="27"/>
      <c r="BW313" s="27"/>
      <c r="BX313" s="27"/>
      <c r="BY313" s="27"/>
      <c r="BZ313" s="27"/>
      <c r="CA313" s="27"/>
      <c r="CB313" s="27"/>
      <c r="CC313" s="27"/>
      <c r="CD313" s="27"/>
      <c r="CE313" s="27"/>
      <c r="CF313" s="27"/>
      <c r="CG313" s="27"/>
      <c r="CH313" s="27"/>
      <c r="CI313" s="27"/>
      <c r="CJ313" s="27"/>
      <c r="CK313" s="27"/>
    </row>
    <row r="314" spans="5:119" ht="8.1" hidden="1" customHeight="1" x14ac:dyDescent="0.15"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  <c r="BO314" s="27"/>
      <c r="BP314" s="27"/>
      <c r="BQ314" s="27"/>
      <c r="BR314" s="27"/>
      <c r="BS314" s="27"/>
      <c r="BT314" s="27"/>
      <c r="BU314" s="27"/>
      <c r="BV314" s="27"/>
      <c r="BW314" s="27"/>
      <c r="BX314" s="27"/>
      <c r="BY314" s="27"/>
      <c r="BZ314" s="27"/>
      <c r="CA314" s="27"/>
      <c r="CB314" s="27"/>
      <c r="CC314" s="27"/>
      <c r="CD314" s="27"/>
      <c r="CE314" s="27"/>
      <c r="CF314" s="27"/>
      <c r="CG314" s="27"/>
      <c r="CH314" s="27"/>
      <c r="CI314" s="27"/>
      <c r="CJ314" s="27"/>
      <c r="CK314" s="27"/>
    </row>
    <row r="315" spans="5:119" ht="8.1" hidden="1" customHeight="1" x14ac:dyDescent="0.15"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  <c r="BO315" s="27"/>
      <c r="BP315" s="27"/>
      <c r="BQ315" s="27"/>
      <c r="BR315" s="27"/>
      <c r="BS315" s="27"/>
      <c r="BT315" s="27"/>
      <c r="BU315" s="27"/>
      <c r="BV315" s="27"/>
      <c r="BW315" s="27"/>
      <c r="BX315" s="27"/>
      <c r="BY315" s="27"/>
      <c r="BZ315" s="27"/>
      <c r="CA315" s="27"/>
      <c r="CB315" s="27"/>
      <c r="CC315" s="27"/>
      <c r="CD315" s="27"/>
      <c r="CE315" s="27"/>
      <c r="CF315" s="27"/>
      <c r="CG315" s="27"/>
      <c r="CH315" s="27"/>
      <c r="CI315" s="27"/>
      <c r="CJ315" s="27"/>
      <c r="CK315" s="27"/>
      <c r="DM315" s="2" t="s">
        <v>224</v>
      </c>
    </row>
    <row r="316" spans="5:119" ht="15" hidden="1" customHeight="1" x14ac:dyDescent="0.15"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  <c r="BO316" s="27"/>
      <c r="BP316" s="27"/>
      <c r="BQ316" s="27"/>
      <c r="BR316" s="27"/>
      <c r="BS316" s="27"/>
      <c r="BT316" s="27"/>
      <c r="BU316" s="27"/>
      <c r="BV316" s="27"/>
      <c r="BW316" s="27"/>
      <c r="BX316" s="27"/>
      <c r="BY316" s="27"/>
      <c r="BZ316" s="27"/>
      <c r="CA316" s="27"/>
      <c r="CB316" s="27"/>
      <c r="CC316" s="27"/>
      <c r="CD316" s="27"/>
      <c r="CE316" s="27"/>
      <c r="CF316" s="27"/>
      <c r="CG316" s="27"/>
      <c r="CH316" s="27"/>
      <c r="CI316" s="27"/>
      <c r="CJ316" s="27"/>
      <c r="CK316" s="27"/>
      <c r="DM316" s="2" t="s">
        <v>225</v>
      </c>
      <c r="DO316" s="2">
        <v>960</v>
      </c>
    </row>
    <row r="317" spans="5:119" ht="15" hidden="1" customHeight="1" x14ac:dyDescent="0.15"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  <c r="BO317" s="27"/>
      <c r="BP317" s="27"/>
      <c r="BQ317" s="27"/>
      <c r="BR317" s="27"/>
      <c r="BS317" s="27"/>
      <c r="BT317" s="27"/>
      <c r="BU317" s="27"/>
      <c r="BV317" s="27"/>
      <c r="BW317" s="27"/>
      <c r="BX317" s="27"/>
      <c r="BY317" s="27"/>
      <c r="BZ317" s="27"/>
      <c r="CA317" s="27"/>
      <c r="CB317" s="27"/>
      <c r="CC317" s="27"/>
      <c r="CD317" s="27"/>
      <c r="CE317" s="27"/>
      <c r="CF317" s="27"/>
      <c r="CG317" s="27"/>
      <c r="CH317" s="27"/>
      <c r="CI317" s="27"/>
      <c r="CJ317" s="27"/>
      <c r="CK317" s="27"/>
      <c r="DM317" s="2" t="s">
        <v>226</v>
      </c>
      <c r="DO317" s="23">
        <v>1520</v>
      </c>
    </row>
    <row r="318" spans="5:119" ht="15" hidden="1" customHeight="1" x14ac:dyDescent="0.15"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  <c r="BO318" s="27"/>
      <c r="BP318" s="27"/>
      <c r="BQ318" s="27"/>
      <c r="BR318" s="27"/>
      <c r="BS318" s="27"/>
      <c r="BT318" s="27"/>
      <c r="BU318" s="27"/>
      <c r="BV318" s="27"/>
      <c r="BW318" s="27"/>
      <c r="BX318" s="27"/>
      <c r="BY318" s="27"/>
      <c r="BZ318" s="27"/>
      <c r="CA318" s="27"/>
      <c r="CB318" s="27"/>
      <c r="CC318" s="27"/>
      <c r="CD318" s="27"/>
      <c r="CE318" s="27"/>
      <c r="CF318" s="27"/>
      <c r="CG318" s="27"/>
      <c r="CH318" s="27"/>
      <c r="CI318" s="27"/>
      <c r="CJ318" s="27"/>
      <c r="CK318" s="27"/>
      <c r="DM318" s="2" t="s">
        <v>227</v>
      </c>
      <c r="DO318" s="23">
        <v>3030</v>
      </c>
    </row>
    <row r="319" spans="5:119" ht="15" hidden="1" customHeight="1" x14ac:dyDescent="0.15"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  <c r="BO319" s="27"/>
      <c r="BP319" s="27"/>
      <c r="BQ319" s="27"/>
      <c r="BR319" s="27"/>
      <c r="BS319" s="27"/>
      <c r="BT319" s="27"/>
      <c r="BU319" s="27"/>
      <c r="BV319" s="27"/>
      <c r="BW319" s="27"/>
      <c r="BX319" s="27"/>
      <c r="BY319" s="27"/>
      <c r="BZ319" s="27"/>
      <c r="CA319" s="27"/>
      <c r="CB319" s="27"/>
      <c r="CC319" s="27"/>
      <c r="CD319" s="27"/>
      <c r="CE319" s="27"/>
      <c r="CF319" s="27"/>
      <c r="CG319" s="27"/>
      <c r="CH319" s="27"/>
      <c r="CI319" s="27"/>
      <c r="CJ319" s="27"/>
      <c r="CK319" s="27"/>
      <c r="DO319" s="23">
        <v>3970</v>
      </c>
    </row>
    <row r="320" spans="5:119" ht="15" hidden="1" customHeight="1" x14ac:dyDescent="0.15"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  <c r="BO320" s="27"/>
      <c r="BP320" s="27"/>
      <c r="BQ320" s="27"/>
      <c r="BR320" s="27"/>
      <c r="BS320" s="27"/>
      <c r="BT320" s="27"/>
      <c r="BU320" s="27"/>
      <c r="BV320" s="27"/>
      <c r="BW320" s="27"/>
      <c r="BX320" s="27"/>
      <c r="BY320" s="27"/>
      <c r="BZ320" s="27"/>
      <c r="CA320" s="27"/>
      <c r="CB320" s="27"/>
      <c r="CC320" s="27"/>
      <c r="CD320" s="27"/>
      <c r="CE320" s="27"/>
      <c r="CF320" s="27"/>
      <c r="CG320" s="27"/>
      <c r="CH320" s="27"/>
      <c r="CI320" s="27"/>
      <c r="CJ320" s="27"/>
      <c r="CK320" s="27"/>
      <c r="DM320" s="2" t="s">
        <v>224</v>
      </c>
    </row>
    <row r="321" spans="5:119" ht="15" hidden="1" customHeight="1" x14ac:dyDescent="0.15"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  <c r="BO321" s="27"/>
      <c r="BP321" s="27"/>
      <c r="BQ321" s="27"/>
      <c r="BR321" s="27"/>
      <c r="BS321" s="27"/>
      <c r="BT321" s="27"/>
      <c r="BU321" s="27"/>
      <c r="BV321" s="27"/>
      <c r="BW321" s="27"/>
      <c r="BX321" s="27"/>
      <c r="BY321" s="27"/>
      <c r="BZ321" s="27"/>
      <c r="CA321" s="27"/>
      <c r="CB321" s="27"/>
      <c r="CC321" s="27"/>
      <c r="CD321" s="27"/>
      <c r="CE321" s="27"/>
      <c r="CF321" s="27"/>
      <c r="CG321" s="27"/>
      <c r="CH321" s="27"/>
      <c r="CI321" s="27"/>
      <c r="CJ321" s="27"/>
      <c r="CK321" s="27"/>
      <c r="DM321" s="2" t="s">
        <v>225</v>
      </c>
      <c r="DO321" s="23">
        <v>960</v>
      </c>
    </row>
    <row r="322" spans="5:119" ht="15" hidden="1" customHeight="1" x14ac:dyDescent="0.15"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  <c r="BO322" s="27"/>
      <c r="BP322" s="27"/>
      <c r="BQ322" s="27"/>
      <c r="BR322" s="27"/>
      <c r="BS322" s="27"/>
      <c r="BT322" s="27"/>
      <c r="BU322" s="27"/>
      <c r="BV322" s="27"/>
      <c r="BW322" s="27"/>
      <c r="BX322" s="27"/>
      <c r="BY322" s="27"/>
      <c r="BZ322" s="27"/>
      <c r="CA322" s="27"/>
      <c r="CB322" s="27"/>
      <c r="CC322" s="27"/>
      <c r="CD322" s="27"/>
      <c r="CE322" s="27"/>
      <c r="CF322" s="27"/>
      <c r="CG322" s="27"/>
      <c r="CH322" s="27"/>
      <c r="CI322" s="27"/>
      <c r="CJ322" s="27"/>
      <c r="CK322" s="27"/>
      <c r="DM322" s="2" t="s">
        <v>226</v>
      </c>
      <c r="DO322" s="23">
        <v>1520</v>
      </c>
    </row>
    <row r="323" spans="5:119" ht="15" hidden="1" customHeight="1" x14ac:dyDescent="0.15"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  <c r="BO323" s="27"/>
      <c r="BP323" s="27"/>
      <c r="BQ323" s="27"/>
      <c r="BR323" s="27"/>
      <c r="BS323" s="27"/>
      <c r="BT323" s="27"/>
      <c r="BU323" s="27"/>
      <c r="BV323" s="27"/>
      <c r="BW323" s="27"/>
      <c r="BX323" s="27"/>
      <c r="BY323" s="27"/>
      <c r="BZ323" s="27"/>
      <c r="CA323" s="27"/>
      <c r="CB323" s="27"/>
      <c r="CC323" s="27"/>
      <c r="CD323" s="27"/>
      <c r="CE323" s="27"/>
      <c r="CF323" s="27"/>
      <c r="CG323" s="27"/>
      <c r="CH323" s="27"/>
      <c r="CI323" s="27"/>
      <c r="CJ323" s="27"/>
      <c r="CK323" s="27"/>
      <c r="DM323" s="2" t="s">
        <v>227</v>
      </c>
      <c r="DO323" s="2" t="s">
        <v>31</v>
      </c>
    </row>
    <row r="324" spans="5:119" ht="15" hidden="1" customHeight="1" x14ac:dyDescent="0.15"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  <c r="BO324" s="27"/>
      <c r="BP324" s="27"/>
      <c r="BQ324" s="27"/>
      <c r="BR324" s="27"/>
      <c r="BS324" s="27"/>
      <c r="BT324" s="27"/>
      <c r="BU324" s="27"/>
      <c r="BV324" s="27"/>
      <c r="BW324" s="27"/>
      <c r="BX324" s="27"/>
      <c r="BY324" s="27"/>
      <c r="BZ324" s="27"/>
      <c r="CA324" s="27"/>
      <c r="CB324" s="27"/>
      <c r="CC324" s="27"/>
      <c r="CD324" s="27"/>
      <c r="CE324" s="27"/>
      <c r="CF324" s="27"/>
      <c r="CG324" s="27"/>
      <c r="CH324" s="27"/>
      <c r="CI324" s="27"/>
      <c r="CJ324" s="27"/>
      <c r="CK324" s="27"/>
      <c r="DO324" s="2" t="s">
        <v>31</v>
      </c>
    </row>
    <row r="325" spans="5:119" ht="15" hidden="1" customHeight="1" x14ac:dyDescent="0.15"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  <c r="BO325" s="27"/>
      <c r="BP325" s="27"/>
      <c r="BQ325" s="27"/>
      <c r="BR325" s="27"/>
      <c r="BS325" s="27"/>
      <c r="BT325" s="27"/>
      <c r="BU325" s="27"/>
      <c r="BV325" s="27"/>
      <c r="BW325" s="27"/>
      <c r="BX325" s="27"/>
      <c r="BY325" s="27"/>
      <c r="BZ325" s="27"/>
      <c r="CA325" s="27"/>
      <c r="CB325" s="27"/>
      <c r="CC325" s="27"/>
      <c r="CD325" s="27"/>
      <c r="CE325" s="27"/>
      <c r="CF325" s="27"/>
      <c r="CG325" s="27"/>
      <c r="CH325" s="27"/>
      <c r="CI325" s="27"/>
      <c r="CJ325" s="27"/>
      <c r="CK325" s="27"/>
    </row>
    <row r="326" spans="5:119" ht="15" hidden="1" customHeight="1" x14ac:dyDescent="0.15"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  <c r="BO326" s="27"/>
      <c r="BP326" s="27"/>
      <c r="BQ326" s="27"/>
      <c r="BR326" s="27"/>
      <c r="BS326" s="27"/>
      <c r="BT326" s="27"/>
      <c r="BU326" s="27"/>
      <c r="BV326" s="27"/>
      <c r="BW326" s="27"/>
      <c r="BX326" s="27"/>
      <c r="BY326" s="27"/>
      <c r="BZ326" s="27"/>
      <c r="CA326" s="27"/>
      <c r="CB326" s="27"/>
      <c r="CC326" s="27"/>
      <c r="CD326" s="27"/>
      <c r="CE326" s="27"/>
      <c r="CF326" s="27"/>
      <c r="CG326" s="27"/>
      <c r="CH326" s="27"/>
      <c r="CI326" s="27"/>
      <c r="CJ326" s="27"/>
      <c r="CK326" s="27"/>
    </row>
    <row r="327" spans="5:119" ht="15" hidden="1" customHeight="1" x14ac:dyDescent="0.15"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  <c r="BO327" s="27"/>
      <c r="BP327" s="27"/>
      <c r="BQ327" s="27"/>
      <c r="BR327" s="27"/>
      <c r="BS327" s="27"/>
      <c r="BT327" s="27"/>
      <c r="BU327" s="27"/>
      <c r="BV327" s="27"/>
      <c r="BW327" s="27"/>
      <c r="BX327" s="27"/>
      <c r="BY327" s="27"/>
      <c r="BZ327" s="27"/>
      <c r="CA327" s="27"/>
      <c r="CB327" s="27"/>
      <c r="CC327" s="27"/>
      <c r="CD327" s="27"/>
      <c r="CE327" s="27"/>
      <c r="CF327" s="27"/>
      <c r="CG327" s="27"/>
      <c r="CH327" s="27"/>
      <c r="CI327" s="27"/>
      <c r="CJ327" s="27"/>
      <c r="CK327" s="27"/>
    </row>
    <row r="328" spans="5:119" ht="15" hidden="1" customHeight="1" x14ac:dyDescent="0.15"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  <c r="BO328" s="27"/>
      <c r="BP328" s="27"/>
      <c r="BQ328" s="27"/>
      <c r="BR328" s="27"/>
      <c r="BS328" s="27"/>
      <c r="BT328" s="27"/>
      <c r="BU328" s="27"/>
      <c r="BV328" s="27"/>
      <c r="BW328" s="27"/>
      <c r="BX328" s="27"/>
      <c r="BY328" s="27"/>
      <c r="BZ328" s="27"/>
      <c r="CA328" s="27"/>
      <c r="CB328" s="27"/>
      <c r="CC328" s="27"/>
      <c r="CD328" s="27"/>
      <c r="CE328" s="27"/>
      <c r="CF328" s="27"/>
      <c r="CG328" s="27"/>
      <c r="CH328" s="27"/>
      <c r="CI328" s="27"/>
      <c r="CJ328" s="27"/>
      <c r="CK328" s="27"/>
    </row>
    <row r="329" spans="5:119" ht="15" hidden="1" customHeight="1" x14ac:dyDescent="0.15"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  <c r="BO329" s="27"/>
      <c r="BP329" s="27"/>
      <c r="BQ329" s="27"/>
      <c r="BR329" s="27"/>
      <c r="BS329" s="27"/>
      <c r="BT329" s="27"/>
      <c r="BU329" s="27"/>
      <c r="BV329" s="27"/>
      <c r="BW329" s="27"/>
      <c r="BX329" s="27"/>
      <c r="BY329" s="27"/>
      <c r="BZ329" s="27"/>
      <c r="CA329" s="27"/>
      <c r="CB329" s="27"/>
      <c r="CC329" s="27"/>
      <c r="CD329" s="27"/>
      <c r="CE329" s="27"/>
      <c r="CF329" s="27"/>
      <c r="CG329" s="27"/>
      <c r="CH329" s="27"/>
      <c r="CI329" s="27"/>
      <c r="CJ329" s="27"/>
      <c r="CK329" s="27"/>
    </row>
    <row r="330" spans="5:119" ht="15" hidden="1" customHeight="1" x14ac:dyDescent="0.15"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  <c r="BO330" s="27"/>
      <c r="BP330" s="27"/>
      <c r="BQ330" s="27"/>
      <c r="BR330" s="27"/>
      <c r="BS330" s="27"/>
      <c r="BT330" s="27"/>
      <c r="BU330" s="27"/>
      <c r="BV330" s="27"/>
      <c r="BW330" s="27"/>
      <c r="BX330" s="27"/>
      <c r="BY330" s="27"/>
      <c r="BZ330" s="27"/>
      <c r="CA330" s="27"/>
      <c r="CB330" s="27"/>
      <c r="CC330" s="27"/>
      <c r="CD330" s="27"/>
      <c r="CE330" s="27"/>
      <c r="CF330" s="27"/>
      <c r="CG330" s="27"/>
      <c r="CH330" s="27"/>
      <c r="CI330" s="27"/>
      <c r="CJ330" s="27"/>
      <c r="CK330" s="27"/>
    </row>
    <row r="331" spans="5:119" ht="15" hidden="1" customHeight="1" x14ac:dyDescent="0.15"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  <c r="BO331" s="27"/>
      <c r="BP331" s="27"/>
      <c r="BQ331" s="27"/>
      <c r="BR331" s="27"/>
      <c r="BS331" s="27"/>
      <c r="BT331" s="27"/>
      <c r="BU331" s="27"/>
      <c r="BV331" s="27"/>
      <c r="BW331" s="27"/>
      <c r="BX331" s="27"/>
      <c r="BY331" s="27"/>
      <c r="BZ331" s="27"/>
      <c r="CA331" s="27"/>
      <c r="CB331" s="27"/>
      <c r="CC331" s="27"/>
      <c r="CD331" s="27"/>
      <c r="CE331" s="27"/>
      <c r="CF331" s="27"/>
      <c r="CG331" s="27"/>
      <c r="CH331" s="27"/>
      <c r="CI331" s="27"/>
      <c r="CJ331" s="27"/>
      <c r="CK331" s="27"/>
    </row>
    <row r="332" spans="5:119" ht="15" hidden="1" customHeight="1" x14ac:dyDescent="0.15"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  <c r="BO332" s="27"/>
      <c r="BP332" s="27"/>
      <c r="BQ332" s="27"/>
      <c r="BR332" s="27"/>
      <c r="BS332" s="27"/>
      <c r="BT332" s="27"/>
      <c r="BU332" s="27"/>
      <c r="BV332" s="27"/>
      <c r="BW332" s="27"/>
      <c r="BX332" s="27"/>
      <c r="BY332" s="27"/>
      <c r="BZ332" s="27"/>
      <c r="CA332" s="27"/>
      <c r="CB332" s="27"/>
      <c r="CC332" s="27"/>
      <c r="CD332" s="27"/>
      <c r="CE332" s="27"/>
      <c r="CF332" s="27"/>
      <c r="CG332" s="27"/>
      <c r="CH332" s="27"/>
      <c r="CI332" s="27"/>
      <c r="CJ332" s="27"/>
      <c r="CK332" s="27"/>
    </row>
    <row r="333" spans="5:119" ht="15" hidden="1" customHeight="1" x14ac:dyDescent="0.15"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  <c r="BO333" s="27"/>
      <c r="BP333" s="27"/>
      <c r="BQ333" s="27"/>
      <c r="BR333" s="27"/>
      <c r="BS333" s="27"/>
      <c r="BT333" s="27"/>
      <c r="BU333" s="27"/>
      <c r="BV333" s="27"/>
      <c r="BW333" s="27"/>
      <c r="BX333" s="27"/>
      <c r="BY333" s="27"/>
      <c r="BZ333" s="27"/>
      <c r="CA333" s="27"/>
      <c r="CB333" s="27"/>
      <c r="CC333" s="27"/>
      <c r="CD333" s="27"/>
      <c r="CE333" s="27"/>
      <c r="CF333" s="27"/>
      <c r="CG333" s="27"/>
      <c r="CH333" s="27"/>
      <c r="CI333" s="27"/>
      <c r="CJ333" s="27"/>
      <c r="CK333" s="27"/>
    </row>
    <row r="334" spans="5:119" ht="15" hidden="1" customHeight="1" x14ac:dyDescent="0.15"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  <c r="BO334" s="27"/>
      <c r="BP334" s="27"/>
      <c r="BQ334" s="27"/>
      <c r="BR334" s="27"/>
      <c r="BS334" s="27"/>
      <c r="BT334" s="27"/>
      <c r="BU334" s="27"/>
      <c r="BV334" s="27"/>
      <c r="BW334" s="27"/>
      <c r="BX334" s="27"/>
      <c r="BY334" s="27"/>
      <c r="BZ334" s="27"/>
      <c r="CA334" s="27"/>
      <c r="CB334" s="27"/>
      <c r="CC334" s="27"/>
      <c r="CD334" s="27"/>
      <c r="CE334" s="27"/>
      <c r="CF334" s="27"/>
      <c r="CG334" s="27"/>
      <c r="CH334" s="27"/>
      <c r="CI334" s="27"/>
      <c r="CJ334" s="27"/>
      <c r="CK334" s="27"/>
    </row>
    <row r="335" spans="5:119" ht="15" hidden="1" customHeight="1" x14ac:dyDescent="0.15"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  <c r="BO335" s="27"/>
      <c r="BP335" s="27"/>
      <c r="BQ335" s="27"/>
      <c r="BR335" s="27"/>
      <c r="BS335" s="27"/>
      <c r="BT335" s="27"/>
      <c r="BU335" s="27"/>
      <c r="BV335" s="27"/>
      <c r="BW335" s="27"/>
      <c r="BX335" s="27"/>
      <c r="BY335" s="27"/>
      <c r="BZ335" s="27"/>
      <c r="CA335" s="27"/>
      <c r="CB335" s="27"/>
      <c r="CC335" s="27"/>
      <c r="CD335" s="27"/>
      <c r="CE335" s="27"/>
      <c r="CF335" s="27"/>
      <c r="CG335" s="27"/>
      <c r="CH335" s="27"/>
      <c r="CI335" s="27"/>
      <c r="CJ335" s="27"/>
      <c r="CK335" s="27"/>
    </row>
    <row r="336" spans="5:119" ht="15" hidden="1" customHeight="1" x14ac:dyDescent="0.15"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  <c r="BO336" s="27"/>
      <c r="BP336" s="27"/>
      <c r="BQ336" s="27"/>
      <c r="BR336" s="27"/>
      <c r="BS336" s="27"/>
      <c r="BT336" s="27"/>
      <c r="BU336" s="27"/>
      <c r="BV336" s="27"/>
      <c r="BW336" s="27"/>
      <c r="BX336" s="27"/>
      <c r="BY336" s="27"/>
      <c r="BZ336" s="27"/>
      <c r="CA336" s="27"/>
      <c r="CB336" s="27"/>
      <c r="CC336" s="27"/>
      <c r="CD336" s="27"/>
      <c r="CE336" s="27"/>
      <c r="CF336" s="27"/>
      <c r="CG336" s="27"/>
      <c r="CH336" s="27"/>
      <c r="CI336" s="27"/>
      <c r="CJ336" s="27"/>
      <c r="CK336" s="27"/>
    </row>
    <row r="337" spans="5:89" ht="15" hidden="1" customHeight="1" x14ac:dyDescent="0.15"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  <c r="BO337" s="27"/>
      <c r="BP337" s="27"/>
      <c r="BQ337" s="27"/>
      <c r="BR337" s="27"/>
      <c r="BS337" s="27"/>
      <c r="BT337" s="27"/>
      <c r="BU337" s="27"/>
      <c r="BV337" s="27"/>
      <c r="BW337" s="27"/>
      <c r="BX337" s="27"/>
      <c r="BY337" s="27"/>
      <c r="BZ337" s="27"/>
      <c r="CA337" s="27"/>
      <c r="CB337" s="27"/>
      <c r="CC337" s="27"/>
      <c r="CD337" s="27"/>
      <c r="CE337" s="27"/>
      <c r="CF337" s="27"/>
      <c r="CG337" s="27"/>
      <c r="CH337" s="27"/>
      <c r="CI337" s="27"/>
      <c r="CJ337" s="27"/>
      <c r="CK337" s="27"/>
    </row>
    <row r="338" spans="5:89" ht="15" hidden="1" customHeight="1" x14ac:dyDescent="0.15"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  <c r="BO338" s="27"/>
      <c r="BP338" s="27"/>
      <c r="BQ338" s="27"/>
      <c r="BR338" s="27"/>
      <c r="BS338" s="27"/>
      <c r="BT338" s="27"/>
      <c r="BU338" s="27"/>
      <c r="BV338" s="27"/>
      <c r="BW338" s="27"/>
      <c r="BX338" s="27"/>
      <c r="BY338" s="27"/>
      <c r="BZ338" s="27"/>
      <c r="CA338" s="27"/>
      <c r="CB338" s="27"/>
      <c r="CC338" s="27"/>
      <c r="CD338" s="27"/>
      <c r="CE338" s="27"/>
      <c r="CF338" s="27"/>
      <c r="CG338" s="27"/>
      <c r="CH338" s="27"/>
      <c r="CI338" s="27"/>
      <c r="CJ338" s="27"/>
      <c r="CK338" s="27"/>
    </row>
    <row r="339" spans="5:89" ht="15" hidden="1" customHeight="1" x14ac:dyDescent="0.15"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  <c r="BO339" s="27"/>
      <c r="BP339" s="27"/>
      <c r="BQ339" s="27"/>
      <c r="BR339" s="27"/>
      <c r="BS339" s="27"/>
      <c r="BT339" s="27"/>
      <c r="BU339" s="27"/>
      <c r="BV339" s="27"/>
      <c r="BW339" s="27"/>
      <c r="BX339" s="27"/>
      <c r="BY339" s="27"/>
      <c r="BZ339" s="27"/>
      <c r="CA339" s="27"/>
      <c r="CB339" s="27"/>
      <c r="CC339" s="27"/>
      <c r="CD339" s="27"/>
      <c r="CE339" s="27"/>
      <c r="CF339" s="27"/>
      <c r="CG339" s="27"/>
      <c r="CH339" s="27"/>
      <c r="CI339" s="27"/>
      <c r="CJ339" s="27"/>
      <c r="CK339" s="27"/>
    </row>
    <row r="340" spans="5:89" ht="15" hidden="1" customHeight="1" x14ac:dyDescent="0.15"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  <c r="BO340" s="27"/>
      <c r="BP340" s="27"/>
      <c r="BQ340" s="27"/>
      <c r="BR340" s="27"/>
      <c r="BS340" s="27"/>
      <c r="BT340" s="27"/>
      <c r="BU340" s="27"/>
      <c r="BV340" s="27"/>
      <c r="BW340" s="27"/>
      <c r="BX340" s="27"/>
      <c r="BY340" s="27"/>
      <c r="BZ340" s="27"/>
      <c r="CA340" s="27"/>
      <c r="CB340" s="27"/>
      <c r="CC340" s="27"/>
      <c r="CD340" s="27"/>
      <c r="CE340" s="27"/>
      <c r="CF340" s="27"/>
      <c r="CG340" s="27"/>
      <c r="CH340" s="27"/>
      <c r="CI340" s="27"/>
      <c r="CJ340" s="27"/>
      <c r="CK340" s="27"/>
    </row>
    <row r="341" spans="5:89" ht="15" hidden="1" customHeight="1" x14ac:dyDescent="0.15"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  <c r="BO341" s="27"/>
      <c r="BP341" s="27"/>
      <c r="BQ341" s="27"/>
      <c r="BR341" s="27"/>
      <c r="BS341" s="27"/>
      <c r="BT341" s="27"/>
      <c r="BU341" s="27"/>
      <c r="BV341" s="27"/>
      <c r="BW341" s="27"/>
      <c r="BX341" s="27"/>
      <c r="BY341" s="27"/>
      <c r="BZ341" s="27"/>
      <c r="CA341" s="27"/>
      <c r="CB341" s="27"/>
      <c r="CC341" s="27"/>
      <c r="CD341" s="27"/>
      <c r="CE341" s="27"/>
      <c r="CF341" s="27"/>
      <c r="CG341" s="27"/>
      <c r="CH341" s="27"/>
      <c r="CI341" s="27"/>
      <c r="CJ341" s="27"/>
      <c r="CK341" s="27"/>
    </row>
    <row r="342" spans="5:89" ht="15" hidden="1" customHeight="1" x14ac:dyDescent="0.15"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  <c r="BO342" s="27"/>
      <c r="BP342" s="27"/>
      <c r="BQ342" s="27"/>
      <c r="BR342" s="27"/>
      <c r="BS342" s="27"/>
      <c r="BT342" s="27"/>
      <c r="BU342" s="27"/>
      <c r="BV342" s="27"/>
      <c r="BW342" s="27"/>
      <c r="BX342" s="27"/>
      <c r="BY342" s="27"/>
      <c r="BZ342" s="27"/>
      <c r="CA342" s="27"/>
      <c r="CB342" s="27"/>
      <c r="CC342" s="27"/>
      <c r="CD342" s="27"/>
      <c r="CE342" s="27"/>
      <c r="CF342" s="27"/>
      <c r="CG342" s="27"/>
      <c r="CH342" s="27"/>
      <c r="CI342" s="27"/>
      <c r="CJ342" s="27"/>
      <c r="CK342" s="27"/>
    </row>
    <row r="343" spans="5:89" ht="15" hidden="1" customHeight="1" x14ac:dyDescent="0.15"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  <c r="BO343" s="27"/>
      <c r="BP343" s="27"/>
      <c r="BQ343" s="27"/>
      <c r="BR343" s="27"/>
      <c r="BS343" s="27"/>
      <c r="BT343" s="27"/>
      <c r="BU343" s="27"/>
      <c r="BV343" s="27"/>
      <c r="BW343" s="27"/>
      <c r="BX343" s="27"/>
      <c r="BY343" s="27"/>
      <c r="BZ343" s="27"/>
      <c r="CA343" s="27"/>
      <c r="CB343" s="27"/>
      <c r="CC343" s="27"/>
      <c r="CD343" s="27"/>
      <c r="CE343" s="27"/>
      <c r="CF343" s="27"/>
      <c r="CG343" s="27"/>
      <c r="CH343" s="27"/>
      <c r="CI343" s="27"/>
      <c r="CJ343" s="27"/>
      <c r="CK343" s="27"/>
    </row>
    <row r="344" spans="5:89" ht="15" hidden="1" customHeight="1" x14ac:dyDescent="0.15"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  <c r="BO344" s="27"/>
      <c r="BP344" s="27"/>
      <c r="BQ344" s="27"/>
      <c r="BR344" s="27"/>
      <c r="BS344" s="27"/>
      <c r="BT344" s="27"/>
      <c r="BU344" s="27"/>
      <c r="BV344" s="27"/>
      <c r="BW344" s="27"/>
      <c r="BX344" s="27"/>
      <c r="BY344" s="27"/>
      <c r="BZ344" s="27"/>
      <c r="CA344" s="27"/>
      <c r="CB344" s="27"/>
      <c r="CC344" s="27"/>
      <c r="CD344" s="27"/>
      <c r="CE344" s="27"/>
      <c r="CF344" s="27"/>
      <c r="CG344" s="27"/>
      <c r="CH344" s="27"/>
      <c r="CI344" s="27"/>
      <c r="CJ344" s="27"/>
      <c r="CK344" s="27"/>
    </row>
    <row r="345" spans="5:89" ht="15" hidden="1" customHeight="1" x14ac:dyDescent="0.15"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  <c r="BO345" s="27"/>
      <c r="BP345" s="27"/>
      <c r="BQ345" s="27"/>
      <c r="BR345" s="27"/>
      <c r="BS345" s="27"/>
      <c r="BT345" s="27"/>
      <c r="BU345" s="27"/>
      <c r="BV345" s="27"/>
      <c r="BW345" s="27"/>
      <c r="BX345" s="27"/>
      <c r="BY345" s="27"/>
      <c r="BZ345" s="27"/>
      <c r="CA345" s="27"/>
      <c r="CB345" s="27"/>
      <c r="CC345" s="27"/>
      <c r="CD345" s="27"/>
      <c r="CE345" s="27"/>
      <c r="CF345" s="27"/>
      <c r="CG345" s="27"/>
      <c r="CH345" s="27"/>
      <c r="CI345" s="27"/>
      <c r="CJ345" s="27"/>
      <c r="CK345" s="27"/>
    </row>
    <row r="346" spans="5:89" ht="15" hidden="1" customHeight="1" x14ac:dyDescent="0.15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  <c r="BO346" s="27"/>
      <c r="BP346" s="27"/>
      <c r="BQ346" s="27"/>
      <c r="BR346" s="27"/>
      <c r="BS346" s="27"/>
      <c r="BT346" s="27"/>
      <c r="BU346" s="27"/>
      <c r="BV346" s="27"/>
      <c r="BW346" s="27"/>
      <c r="BX346" s="27"/>
      <c r="BY346" s="27"/>
      <c r="BZ346" s="27"/>
      <c r="CA346" s="27"/>
      <c r="CB346" s="27"/>
      <c r="CC346" s="27"/>
      <c r="CD346" s="27"/>
      <c r="CE346" s="27"/>
      <c r="CF346" s="27"/>
      <c r="CG346" s="27"/>
      <c r="CH346" s="27"/>
      <c r="CI346" s="27"/>
      <c r="CJ346" s="27"/>
      <c r="CK346" s="27"/>
    </row>
    <row r="347" spans="5:89" ht="15" hidden="1" customHeight="1" x14ac:dyDescent="0.15"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  <c r="BL347" s="27"/>
      <c r="BM347" s="27"/>
      <c r="BN347" s="27"/>
      <c r="BO347" s="27"/>
      <c r="BP347" s="27"/>
      <c r="BQ347" s="27"/>
      <c r="BR347" s="27"/>
      <c r="BS347" s="27"/>
      <c r="BT347" s="27"/>
      <c r="BU347" s="27"/>
      <c r="BV347" s="27"/>
      <c r="BW347" s="27"/>
      <c r="BX347" s="27"/>
      <c r="BY347" s="27"/>
      <c r="BZ347" s="27"/>
      <c r="CA347" s="27"/>
      <c r="CB347" s="27"/>
      <c r="CC347" s="27"/>
      <c r="CD347" s="27"/>
      <c r="CE347" s="27"/>
      <c r="CF347" s="27"/>
      <c r="CG347" s="27"/>
      <c r="CH347" s="27"/>
      <c r="CI347" s="27"/>
      <c r="CJ347" s="27"/>
      <c r="CK347" s="27"/>
    </row>
    <row r="348" spans="5:89" ht="15" hidden="1" customHeight="1" x14ac:dyDescent="0.15"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  <c r="BO348" s="27"/>
      <c r="BP348" s="27"/>
      <c r="BQ348" s="27"/>
      <c r="BR348" s="27"/>
      <c r="BS348" s="27"/>
      <c r="BT348" s="27"/>
      <c r="BU348" s="27"/>
      <c r="BV348" s="27"/>
      <c r="BW348" s="27"/>
      <c r="BX348" s="27"/>
      <c r="BY348" s="27"/>
      <c r="BZ348" s="27"/>
      <c r="CA348" s="27"/>
      <c r="CB348" s="27"/>
      <c r="CC348" s="27"/>
      <c r="CD348" s="27"/>
      <c r="CE348" s="27"/>
      <c r="CF348" s="27"/>
      <c r="CG348" s="27"/>
      <c r="CH348" s="27"/>
      <c r="CI348" s="27"/>
      <c r="CJ348" s="27"/>
      <c r="CK348" s="27"/>
    </row>
    <row r="349" spans="5:89" ht="15" hidden="1" customHeight="1" x14ac:dyDescent="0.15"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  <c r="BO349" s="27"/>
      <c r="BP349" s="27"/>
      <c r="BQ349" s="27"/>
      <c r="BR349" s="27"/>
      <c r="BS349" s="27"/>
      <c r="BT349" s="27"/>
      <c r="BU349" s="27"/>
      <c r="BV349" s="27"/>
      <c r="BW349" s="27"/>
      <c r="BX349" s="27"/>
      <c r="BY349" s="27"/>
      <c r="BZ349" s="27"/>
      <c r="CA349" s="27"/>
      <c r="CB349" s="27"/>
      <c r="CC349" s="27"/>
      <c r="CD349" s="27"/>
      <c r="CE349" s="27"/>
      <c r="CF349" s="27"/>
      <c r="CG349" s="27"/>
      <c r="CH349" s="27"/>
      <c r="CI349" s="27"/>
      <c r="CJ349" s="27"/>
      <c r="CK349" s="27"/>
    </row>
    <row r="350" spans="5:89" ht="15" hidden="1" customHeight="1" x14ac:dyDescent="0.15"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  <c r="BO350" s="27"/>
      <c r="BP350" s="27"/>
      <c r="BQ350" s="27"/>
      <c r="BR350" s="27"/>
      <c r="BS350" s="27"/>
      <c r="BT350" s="27"/>
      <c r="BU350" s="27"/>
      <c r="BV350" s="27"/>
      <c r="BW350" s="27"/>
      <c r="BX350" s="27"/>
      <c r="BY350" s="27"/>
      <c r="BZ350" s="27"/>
      <c r="CA350" s="27"/>
      <c r="CB350" s="27"/>
      <c r="CC350" s="27"/>
      <c r="CD350" s="27"/>
      <c r="CE350" s="27"/>
      <c r="CF350" s="27"/>
      <c r="CG350" s="27"/>
      <c r="CH350" s="27"/>
      <c r="CI350" s="27"/>
      <c r="CJ350" s="27"/>
      <c r="CK350" s="27"/>
    </row>
    <row r="351" spans="5:89" ht="15" hidden="1" customHeight="1" x14ac:dyDescent="0.15"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  <c r="BO351" s="27"/>
      <c r="BP351" s="27"/>
      <c r="BQ351" s="27"/>
      <c r="BR351" s="27"/>
      <c r="BS351" s="27"/>
      <c r="BT351" s="27"/>
      <c r="BU351" s="27"/>
      <c r="BV351" s="27"/>
      <c r="BW351" s="27"/>
      <c r="BX351" s="27"/>
      <c r="BY351" s="27"/>
      <c r="BZ351" s="27"/>
      <c r="CA351" s="27"/>
      <c r="CB351" s="27"/>
      <c r="CC351" s="27"/>
      <c r="CD351" s="27"/>
      <c r="CE351" s="27"/>
      <c r="CF351" s="27"/>
      <c r="CG351" s="27"/>
      <c r="CH351" s="27"/>
      <c r="CI351" s="27"/>
      <c r="CJ351" s="27"/>
      <c r="CK351" s="27"/>
    </row>
    <row r="352" spans="5:89" ht="15" hidden="1" customHeight="1" x14ac:dyDescent="0.15"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  <c r="BO352" s="27"/>
      <c r="BP352" s="27"/>
      <c r="BQ352" s="27"/>
      <c r="BR352" s="27"/>
      <c r="BS352" s="27"/>
      <c r="BT352" s="27"/>
      <c r="BU352" s="27"/>
      <c r="BV352" s="27"/>
      <c r="BW352" s="27"/>
      <c r="BX352" s="27"/>
      <c r="BY352" s="27"/>
      <c r="BZ352" s="27"/>
      <c r="CA352" s="27"/>
      <c r="CB352" s="27"/>
      <c r="CC352" s="27"/>
      <c r="CD352" s="27"/>
      <c r="CE352" s="27"/>
      <c r="CF352" s="27"/>
      <c r="CG352" s="27"/>
      <c r="CH352" s="27"/>
      <c r="CI352" s="27"/>
      <c r="CJ352" s="27"/>
      <c r="CK352" s="27"/>
    </row>
    <row r="353" spans="5:89" ht="15" hidden="1" customHeight="1" x14ac:dyDescent="0.15"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  <c r="BO353" s="27"/>
      <c r="BP353" s="27"/>
      <c r="BQ353" s="27"/>
      <c r="BR353" s="27"/>
      <c r="BS353" s="27"/>
      <c r="BT353" s="27"/>
      <c r="BU353" s="27"/>
      <c r="BV353" s="27"/>
      <c r="BW353" s="27"/>
      <c r="BX353" s="27"/>
      <c r="BY353" s="27"/>
      <c r="BZ353" s="27"/>
      <c r="CA353" s="27"/>
      <c r="CB353" s="27"/>
      <c r="CC353" s="27"/>
      <c r="CD353" s="27"/>
      <c r="CE353" s="27"/>
      <c r="CF353" s="27"/>
      <c r="CG353" s="27"/>
      <c r="CH353" s="27"/>
      <c r="CI353" s="27"/>
      <c r="CJ353" s="27"/>
      <c r="CK353" s="27"/>
    </row>
    <row r="354" spans="5:89" ht="15" hidden="1" customHeight="1" x14ac:dyDescent="0.15"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  <c r="BO354" s="27"/>
      <c r="BP354" s="27"/>
      <c r="BQ354" s="27"/>
      <c r="BR354" s="27"/>
      <c r="BS354" s="27"/>
      <c r="BT354" s="27"/>
      <c r="BU354" s="27"/>
      <c r="BV354" s="27"/>
      <c r="BW354" s="27"/>
      <c r="BX354" s="27"/>
      <c r="BY354" s="27"/>
      <c r="BZ354" s="27"/>
      <c r="CA354" s="27"/>
      <c r="CB354" s="27"/>
      <c r="CC354" s="27"/>
      <c r="CD354" s="27"/>
      <c r="CE354" s="27"/>
      <c r="CF354" s="27"/>
      <c r="CG354" s="27"/>
      <c r="CH354" s="27"/>
      <c r="CI354" s="27"/>
      <c r="CJ354" s="27"/>
      <c r="CK354" s="27"/>
    </row>
    <row r="355" spans="5:89" ht="15" hidden="1" customHeight="1" x14ac:dyDescent="0.15"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  <c r="BO355" s="27"/>
      <c r="BP355" s="27"/>
      <c r="BQ355" s="27"/>
      <c r="BR355" s="27"/>
      <c r="BS355" s="27"/>
      <c r="BT355" s="27"/>
      <c r="BU355" s="27"/>
      <c r="BV355" s="27"/>
      <c r="BW355" s="27"/>
      <c r="BX355" s="27"/>
      <c r="BY355" s="27"/>
      <c r="BZ355" s="27"/>
      <c r="CA355" s="27"/>
      <c r="CB355" s="27"/>
      <c r="CC355" s="27"/>
      <c r="CD355" s="27"/>
      <c r="CE355" s="27"/>
      <c r="CF355" s="27"/>
      <c r="CG355" s="27"/>
      <c r="CH355" s="27"/>
      <c r="CI355" s="27"/>
      <c r="CJ355" s="27"/>
      <c r="CK355" s="27"/>
    </row>
    <row r="356" spans="5:89" ht="15" hidden="1" customHeight="1" x14ac:dyDescent="0.15"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  <c r="BO356" s="27"/>
      <c r="BP356" s="27"/>
      <c r="BQ356" s="27"/>
      <c r="BR356" s="27"/>
      <c r="BS356" s="27"/>
      <c r="BT356" s="27"/>
      <c r="BU356" s="27"/>
      <c r="BV356" s="27"/>
      <c r="BW356" s="27"/>
      <c r="BX356" s="27"/>
      <c r="BY356" s="27"/>
      <c r="BZ356" s="27"/>
      <c r="CA356" s="27"/>
      <c r="CB356" s="27"/>
      <c r="CC356" s="27"/>
      <c r="CD356" s="27"/>
      <c r="CE356" s="27"/>
      <c r="CF356" s="27"/>
      <c r="CG356" s="27"/>
      <c r="CH356" s="27"/>
      <c r="CI356" s="27"/>
      <c r="CJ356" s="27"/>
      <c r="CK356" s="27"/>
    </row>
    <row r="357" spans="5:89" ht="15" hidden="1" customHeight="1" x14ac:dyDescent="0.15"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  <c r="BO357" s="27"/>
      <c r="BP357" s="27"/>
      <c r="BQ357" s="27"/>
      <c r="BR357" s="27"/>
      <c r="BS357" s="27"/>
      <c r="BT357" s="27"/>
      <c r="BU357" s="27"/>
      <c r="BV357" s="27"/>
      <c r="BW357" s="27"/>
      <c r="BX357" s="27"/>
      <c r="BY357" s="27"/>
      <c r="BZ357" s="27"/>
      <c r="CA357" s="27"/>
      <c r="CB357" s="27"/>
      <c r="CC357" s="27"/>
      <c r="CD357" s="27"/>
      <c r="CE357" s="27"/>
      <c r="CF357" s="27"/>
      <c r="CG357" s="27"/>
      <c r="CH357" s="27"/>
      <c r="CI357" s="27"/>
      <c r="CJ357" s="27"/>
      <c r="CK357" s="27"/>
    </row>
    <row r="358" spans="5:89" ht="15" hidden="1" customHeight="1" x14ac:dyDescent="0.15"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  <c r="BO358" s="27"/>
      <c r="BP358" s="27"/>
      <c r="BQ358" s="27"/>
      <c r="BR358" s="27"/>
      <c r="BS358" s="27"/>
      <c r="BT358" s="27"/>
      <c r="BU358" s="27"/>
      <c r="BV358" s="27"/>
      <c r="BW358" s="27"/>
      <c r="BX358" s="27"/>
      <c r="BY358" s="27"/>
      <c r="BZ358" s="27"/>
      <c r="CA358" s="27"/>
      <c r="CB358" s="27"/>
      <c r="CC358" s="27"/>
      <c r="CD358" s="27"/>
      <c r="CE358" s="27"/>
      <c r="CF358" s="27"/>
      <c r="CG358" s="27"/>
      <c r="CH358" s="27"/>
      <c r="CI358" s="27"/>
      <c r="CJ358" s="27"/>
      <c r="CK358" s="27"/>
    </row>
    <row r="359" spans="5:89" ht="15" hidden="1" customHeight="1" x14ac:dyDescent="0.15"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  <c r="BO359" s="27"/>
      <c r="BP359" s="27"/>
      <c r="BQ359" s="27"/>
      <c r="BR359" s="27"/>
      <c r="BS359" s="27"/>
      <c r="BT359" s="27"/>
      <c r="BU359" s="27"/>
      <c r="BV359" s="27"/>
      <c r="BW359" s="27"/>
      <c r="BX359" s="27"/>
      <c r="BY359" s="27"/>
      <c r="BZ359" s="27"/>
      <c r="CA359" s="27"/>
      <c r="CB359" s="27"/>
      <c r="CC359" s="27"/>
      <c r="CD359" s="27"/>
      <c r="CE359" s="27"/>
      <c r="CF359" s="27"/>
      <c r="CG359" s="27"/>
      <c r="CH359" s="27"/>
      <c r="CI359" s="27"/>
      <c r="CJ359" s="27"/>
      <c r="CK359" s="27"/>
    </row>
    <row r="360" spans="5:89" ht="15" hidden="1" customHeight="1" x14ac:dyDescent="0.15"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  <c r="BO360" s="27"/>
      <c r="BP360" s="27"/>
      <c r="BQ360" s="27"/>
      <c r="BR360" s="27"/>
      <c r="BS360" s="27"/>
      <c r="BT360" s="27"/>
      <c r="BU360" s="27"/>
      <c r="BV360" s="27"/>
      <c r="BW360" s="27"/>
      <c r="BX360" s="27"/>
      <c r="BY360" s="27"/>
      <c r="BZ360" s="27"/>
      <c r="CA360" s="27"/>
      <c r="CB360" s="27"/>
      <c r="CC360" s="27"/>
      <c r="CD360" s="27"/>
      <c r="CE360" s="27"/>
      <c r="CF360" s="27"/>
      <c r="CG360" s="27"/>
      <c r="CH360" s="27"/>
      <c r="CI360" s="27"/>
      <c r="CJ360" s="27"/>
      <c r="CK360" s="27"/>
    </row>
    <row r="361" spans="5:89" ht="15" hidden="1" customHeight="1" x14ac:dyDescent="0.15"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  <c r="BO361" s="27"/>
      <c r="BP361" s="27"/>
      <c r="BQ361" s="27"/>
      <c r="BR361" s="27"/>
      <c r="BS361" s="27"/>
      <c r="BT361" s="27"/>
      <c r="BU361" s="27"/>
      <c r="BV361" s="27"/>
      <c r="BW361" s="27"/>
      <c r="BX361" s="27"/>
      <c r="BY361" s="27"/>
      <c r="BZ361" s="27"/>
      <c r="CA361" s="27"/>
      <c r="CB361" s="27"/>
      <c r="CC361" s="27"/>
      <c r="CD361" s="27"/>
      <c r="CE361" s="27"/>
      <c r="CF361" s="27"/>
      <c r="CG361" s="27"/>
      <c r="CH361" s="27"/>
      <c r="CI361" s="27"/>
      <c r="CJ361" s="27"/>
      <c r="CK361" s="27"/>
    </row>
    <row r="362" spans="5:89" ht="15" hidden="1" customHeight="1" x14ac:dyDescent="0.15"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  <c r="BO362" s="27"/>
      <c r="BP362" s="27"/>
      <c r="BQ362" s="27"/>
      <c r="BR362" s="27"/>
      <c r="BS362" s="27"/>
      <c r="BT362" s="27"/>
      <c r="BU362" s="27"/>
      <c r="BV362" s="27"/>
      <c r="BW362" s="27"/>
      <c r="BX362" s="27"/>
      <c r="BY362" s="27"/>
      <c r="BZ362" s="27"/>
      <c r="CA362" s="27"/>
      <c r="CB362" s="27"/>
      <c r="CC362" s="27"/>
      <c r="CD362" s="27"/>
      <c r="CE362" s="27"/>
      <c r="CF362" s="27"/>
      <c r="CG362" s="27"/>
      <c r="CH362" s="27"/>
      <c r="CI362" s="27"/>
      <c r="CJ362" s="27"/>
      <c r="CK362" s="27"/>
    </row>
    <row r="363" spans="5:89" ht="15" hidden="1" customHeight="1" x14ac:dyDescent="0.15"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  <c r="BL363" s="27"/>
      <c r="BM363" s="27"/>
      <c r="BN363" s="27"/>
      <c r="BO363" s="27"/>
      <c r="BP363" s="27"/>
      <c r="BQ363" s="27"/>
      <c r="BR363" s="27"/>
      <c r="BS363" s="27"/>
      <c r="BT363" s="27"/>
      <c r="BU363" s="27"/>
      <c r="BV363" s="27"/>
      <c r="BW363" s="27"/>
      <c r="BX363" s="27"/>
      <c r="BY363" s="27"/>
      <c r="BZ363" s="27"/>
      <c r="CA363" s="27"/>
      <c r="CB363" s="27"/>
      <c r="CC363" s="27"/>
      <c r="CD363" s="27"/>
      <c r="CE363" s="27"/>
      <c r="CF363" s="27"/>
      <c r="CG363" s="27"/>
      <c r="CH363" s="27"/>
      <c r="CI363" s="27"/>
      <c r="CJ363" s="27"/>
      <c r="CK363" s="27"/>
    </row>
    <row r="364" spans="5:89" ht="15" hidden="1" customHeight="1" x14ac:dyDescent="0.15"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  <c r="BO364" s="27"/>
      <c r="BP364" s="27"/>
      <c r="BQ364" s="27"/>
      <c r="BR364" s="27"/>
      <c r="BS364" s="27"/>
      <c r="BT364" s="27"/>
      <c r="BU364" s="27"/>
      <c r="BV364" s="27"/>
      <c r="BW364" s="27"/>
      <c r="BX364" s="27"/>
      <c r="BY364" s="27"/>
      <c r="BZ364" s="27"/>
      <c r="CA364" s="27"/>
      <c r="CB364" s="27"/>
      <c r="CC364" s="27"/>
      <c r="CD364" s="27"/>
      <c r="CE364" s="27"/>
      <c r="CF364" s="27"/>
      <c r="CG364" s="27"/>
      <c r="CH364" s="27"/>
      <c r="CI364" s="27"/>
      <c r="CJ364" s="27"/>
      <c r="CK364" s="27"/>
    </row>
    <row r="365" spans="5:89" ht="15" hidden="1" customHeight="1" x14ac:dyDescent="0.15"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  <c r="BO365" s="27"/>
      <c r="BP365" s="27"/>
      <c r="BQ365" s="27"/>
      <c r="BR365" s="27"/>
      <c r="BS365" s="27"/>
      <c r="BT365" s="27"/>
      <c r="BU365" s="27"/>
      <c r="BV365" s="27"/>
      <c r="BW365" s="27"/>
      <c r="BX365" s="27"/>
      <c r="BY365" s="27"/>
      <c r="BZ365" s="27"/>
      <c r="CA365" s="27"/>
      <c r="CB365" s="27"/>
      <c r="CC365" s="27"/>
      <c r="CD365" s="27"/>
      <c r="CE365" s="27"/>
      <c r="CF365" s="27"/>
      <c r="CG365" s="27"/>
      <c r="CH365" s="27"/>
      <c r="CI365" s="27"/>
      <c r="CJ365" s="27"/>
      <c r="CK365" s="27"/>
    </row>
    <row r="366" spans="5:89" ht="15" hidden="1" customHeight="1" x14ac:dyDescent="0.15"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  <c r="BO366" s="27"/>
      <c r="BP366" s="27"/>
      <c r="BQ366" s="27"/>
      <c r="BR366" s="27"/>
      <c r="BS366" s="27"/>
      <c r="BT366" s="27"/>
      <c r="BU366" s="27"/>
      <c r="BV366" s="27"/>
      <c r="BW366" s="27"/>
      <c r="BX366" s="27"/>
      <c r="BY366" s="27"/>
      <c r="BZ366" s="27"/>
      <c r="CA366" s="27"/>
      <c r="CB366" s="27"/>
      <c r="CC366" s="27"/>
      <c r="CD366" s="27"/>
      <c r="CE366" s="27"/>
      <c r="CF366" s="27"/>
      <c r="CG366" s="27"/>
      <c r="CH366" s="27"/>
      <c r="CI366" s="27"/>
      <c r="CJ366" s="27"/>
      <c r="CK366" s="27"/>
    </row>
    <row r="367" spans="5:89" ht="15" hidden="1" customHeight="1" x14ac:dyDescent="0.15"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  <c r="BO367" s="27"/>
      <c r="BP367" s="27"/>
      <c r="BQ367" s="27"/>
      <c r="BR367" s="27"/>
      <c r="BS367" s="27"/>
      <c r="BT367" s="27"/>
      <c r="BU367" s="27"/>
      <c r="BV367" s="27"/>
      <c r="BW367" s="27"/>
      <c r="BX367" s="27"/>
      <c r="BY367" s="27"/>
      <c r="BZ367" s="27"/>
      <c r="CA367" s="27"/>
      <c r="CB367" s="27"/>
      <c r="CC367" s="27"/>
      <c r="CD367" s="27"/>
      <c r="CE367" s="27"/>
      <c r="CF367" s="27"/>
      <c r="CG367" s="27"/>
      <c r="CH367" s="27"/>
      <c r="CI367" s="27"/>
      <c r="CJ367" s="27"/>
      <c r="CK367" s="27"/>
    </row>
    <row r="368" spans="5:89" ht="15" hidden="1" customHeight="1" x14ac:dyDescent="0.15"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  <c r="BO368" s="27"/>
      <c r="BP368" s="27"/>
      <c r="BQ368" s="27"/>
      <c r="BR368" s="27"/>
      <c r="BS368" s="27"/>
      <c r="BT368" s="27"/>
      <c r="BU368" s="27"/>
      <c r="BV368" s="27"/>
      <c r="BW368" s="27"/>
      <c r="BX368" s="27"/>
      <c r="BY368" s="27"/>
      <c r="BZ368" s="27"/>
      <c r="CA368" s="27"/>
      <c r="CB368" s="27"/>
      <c r="CC368" s="27"/>
      <c r="CD368" s="27"/>
      <c r="CE368" s="27"/>
      <c r="CF368" s="27"/>
      <c r="CG368" s="27"/>
      <c r="CH368" s="27"/>
      <c r="CI368" s="27"/>
      <c r="CJ368" s="27"/>
      <c r="CK368" s="27"/>
    </row>
    <row r="369" spans="5:89" ht="15" hidden="1" customHeight="1" x14ac:dyDescent="0.15"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  <c r="BO369" s="27"/>
      <c r="BP369" s="27"/>
      <c r="BQ369" s="27"/>
      <c r="BR369" s="27"/>
      <c r="BS369" s="27"/>
      <c r="BT369" s="27"/>
      <c r="BU369" s="27"/>
      <c r="BV369" s="27"/>
      <c r="BW369" s="27"/>
      <c r="BX369" s="27"/>
      <c r="BY369" s="27"/>
      <c r="BZ369" s="27"/>
      <c r="CA369" s="27"/>
      <c r="CB369" s="27"/>
      <c r="CC369" s="27"/>
      <c r="CD369" s="27"/>
      <c r="CE369" s="27"/>
      <c r="CF369" s="27"/>
      <c r="CG369" s="27"/>
      <c r="CH369" s="27"/>
      <c r="CI369" s="27"/>
      <c r="CJ369" s="27"/>
      <c r="CK369" s="27"/>
    </row>
    <row r="370" spans="5:89" ht="15" hidden="1" customHeight="1" x14ac:dyDescent="0.15"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  <c r="BO370" s="27"/>
      <c r="BP370" s="27"/>
      <c r="BQ370" s="27"/>
      <c r="BR370" s="27"/>
      <c r="BS370" s="27"/>
      <c r="BT370" s="27"/>
      <c r="BU370" s="27"/>
      <c r="BV370" s="27"/>
      <c r="BW370" s="27"/>
      <c r="BX370" s="27"/>
      <c r="BY370" s="27"/>
      <c r="BZ370" s="27"/>
      <c r="CA370" s="27"/>
      <c r="CB370" s="27"/>
      <c r="CC370" s="27"/>
      <c r="CD370" s="27"/>
      <c r="CE370" s="27"/>
      <c r="CF370" s="27"/>
      <c r="CG370" s="27"/>
      <c r="CH370" s="27"/>
      <c r="CI370" s="27"/>
      <c r="CJ370" s="27"/>
      <c r="CK370" s="27"/>
    </row>
    <row r="371" spans="5:89" ht="15" hidden="1" customHeight="1" x14ac:dyDescent="0.15"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  <c r="BO371" s="27"/>
      <c r="BP371" s="27"/>
      <c r="BQ371" s="27"/>
      <c r="BR371" s="27"/>
      <c r="BS371" s="27"/>
      <c r="BT371" s="27"/>
      <c r="BU371" s="27"/>
      <c r="BV371" s="27"/>
      <c r="BW371" s="27"/>
      <c r="BX371" s="27"/>
      <c r="BY371" s="27"/>
      <c r="BZ371" s="27"/>
      <c r="CA371" s="27"/>
      <c r="CB371" s="27"/>
      <c r="CC371" s="27"/>
      <c r="CD371" s="27"/>
      <c r="CE371" s="27"/>
      <c r="CF371" s="27"/>
      <c r="CG371" s="27"/>
      <c r="CH371" s="27"/>
      <c r="CI371" s="27"/>
      <c r="CJ371" s="27"/>
      <c r="CK371" s="27"/>
    </row>
    <row r="372" spans="5:89" ht="15" hidden="1" customHeight="1" x14ac:dyDescent="0.15"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  <c r="BO372" s="27"/>
      <c r="BP372" s="27"/>
      <c r="BQ372" s="27"/>
      <c r="BR372" s="27"/>
      <c r="BS372" s="27"/>
      <c r="BT372" s="27"/>
      <c r="BU372" s="27"/>
      <c r="BV372" s="27"/>
      <c r="BW372" s="27"/>
      <c r="BX372" s="27"/>
      <c r="BY372" s="27"/>
      <c r="BZ372" s="27"/>
      <c r="CA372" s="27"/>
      <c r="CB372" s="27"/>
      <c r="CC372" s="27"/>
      <c r="CD372" s="27"/>
      <c r="CE372" s="27"/>
      <c r="CF372" s="27"/>
      <c r="CG372" s="27"/>
      <c r="CH372" s="27"/>
      <c r="CI372" s="27"/>
      <c r="CJ372" s="27"/>
      <c r="CK372" s="27"/>
    </row>
    <row r="373" spans="5:89" ht="15" hidden="1" customHeight="1" x14ac:dyDescent="0.15"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  <c r="BO373" s="27"/>
      <c r="BP373" s="27"/>
      <c r="BQ373" s="27"/>
      <c r="BR373" s="27"/>
      <c r="BS373" s="27"/>
      <c r="BT373" s="27"/>
      <c r="BU373" s="27"/>
      <c r="BV373" s="27"/>
      <c r="BW373" s="27"/>
      <c r="BX373" s="27"/>
      <c r="BY373" s="27"/>
      <c r="BZ373" s="27"/>
      <c r="CA373" s="27"/>
      <c r="CB373" s="27"/>
      <c r="CC373" s="27"/>
      <c r="CD373" s="27"/>
      <c r="CE373" s="27"/>
      <c r="CF373" s="27"/>
      <c r="CG373" s="27"/>
      <c r="CH373" s="27"/>
      <c r="CI373" s="27"/>
      <c r="CJ373" s="27"/>
      <c r="CK373" s="27"/>
    </row>
    <row r="374" spans="5:89" ht="15" hidden="1" customHeight="1" x14ac:dyDescent="0.15"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  <c r="BO374" s="27"/>
      <c r="BP374" s="27"/>
      <c r="BQ374" s="27"/>
      <c r="BR374" s="27"/>
      <c r="BS374" s="27"/>
      <c r="BT374" s="27"/>
      <c r="BU374" s="27"/>
      <c r="BV374" s="27"/>
      <c r="BW374" s="27"/>
      <c r="BX374" s="27"/>
      <c r="BY374" s="27"/>
      <c r="BZ374" s="27"/>
      <c r="CA374" s="27"/>
      <c r="CB374" s="27"/>
      <c r="CC374" s="27"/>
      <c r="CD374" s="27"/>
      <c r="CE374" s="27"/>
      <c r="CF374" s="27"/>
      <c r="CG374" s="27"/>
      <c r="CH374" s="27"/>
      <c r="CI374" s="27"/>
      <c r="CJ374" s="27"/>
      <c r="CK374" s="27"/>
    </row>
    <row r="375" spans="5:89" ht="15" hidden="1" customHeight="1" x14ac:dyDescent="0.15"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  <c r="BO375" s="27"/>
      <c r="BP375" s="27"/>
      <c r="BQ375" s="27"/>
      <c r="BR375" s="27"/>
      <c r="BS375" s="27"/>
      <c r="BT375" s="27"/>
      <c r="BU375" s="27"/>
      <c r="BV375" s="27"/>
      <c r="BW375" s="27"/>
      <c r="BX375" s="27"/>
      <c r="BY375" s="27"/>
      <c r="BZ375" s="27"/>
      <c r="CA375" s="27"/>
      <c r="CB375" s="27"/>
      <c r="CC375" s="27"/>
      <c r="CD375" s="27"/>
      <c r="CE375" s="27"/>
      <c r="CF375" s="27"/>
      <c r="CG375" s="27"/>
      <c r="CH375" s="27"/>
      <c r="CI375" s="27"/>
      <c r="CJ375" s="27"/>
      <c r="CK375" s="27"/>
    </row>
    <row r="376" spans="5:89" ht="15" hidden="1" customHeight="1" x14ac:dyDescent="0.15"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  <c r="BO376" s="27"/>
      <c r="BP376" s="27"/>
      <c r="BQ376" s="27"/>
      <c r="BR376" s="27"/>
      <c r="BS376" s="27"/>
      <c r="BT376" s="27"/>
      <c r="BU376" s="27"/>
      <c r="BV376" s="27"/>
      <c r="BW376" s="27"/>
      <c r="BX376" s="27"/>
      <c r="BY376" s="27"/>
      <c r="BZ376" s="27"/>
      <c r="CA376" s="27"/>
      <c r="CB376" s="27"/>
      <c r="CC376" s="27"/>
      <c r="CD376" s="27"/>
      <c r="CE376" s="27"/>
      <c r="CF376" s="27"/>
      <c r="CG376" s="27"/>
      <c r="CH376" s="27"/>
      <c r="CI376" s="27"/>
      <c r="CJ376" s="27"/>
      <c r="CK376" s="27"/>
    </row>
    <row r="377" spans="5:89" ht="15" hidden="1" customHeight="1" x14ac:dyDescent="0.15"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  <c r="BO377" s="27"/>
      <c r="BP377" s="27"/>
      <c r="BQ377" s="27"/>
      <c r="BR377" s="27"/>
      <c r="BS377" s="27"/>
      <c r="BT377" s="27"/>
      <c r="BU377" s="27"/>
      <c r="BV377" s="27"/>
      <c r="BW377" s="27"/>
      <c r="BX377" s="27"/>
      <c r="BY377" s="27"/>
      <c r="BZ377" s="27"/>
      <c r="CA377" s="27"/>
      <c r="CB377" s="27"/>
      <c r="CC377" s="27"/>
      <c r="CD377" s="27"/>
      <c r="CE377" s="27"/>
      <c r="CF377" s="27"/>
      <c r="CG377" s="27"/>
      <c r="CH377" s="27"/>
      <c r="CI377" s="27"/>
      <c r="CJ377" s="27"/>
      <c r="CK377" s="27"/>
    </row>
    <row r="378" spans="5:89" ht="15" hidden="1" customHeight="1" x14ac:dyDescent="0.15"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  <c r="BO378" s="27"/>
      <c r="BP378" s="27"/>
      <c r="BQ378" s="27"/>
      <c r="BR378" s="27"/>
      <c r="BS378" s="27"/>
      <c r="BT378" s="27"/>
      <c r="BU378" s="27"/>
      <c r="BV378" s="27"/>
      <c r="BW378" s="27"/>
      <c r="BX378" s="27"/>
      <c r="BY378" s="27"/>
      <c r="BZ378" s="27"/>
      <c r="CA378" s="27"/>
      <c r="CB378" s="27"/>
      <c r="CC378" s="27"/>
      <c r="CD378" s="27"/>
      <c r="CE378" s="27"/>
      <c r="CF378" s="27"/>
      <c r="CG378" s="27"/>
      <c r="CH378" s="27"/>
      <c r="CI378" s="27"/>
      <c r="CJ378" s="27"/>
      <c r="CK378" s="27"/>
    </row>
    <row r="379" spans="5:89" ht="15" hidden="1" customHeight="1" x14ac:dyDescent="0.15"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  <c r="BO379" s="27"/>
      <c r="BP379" s="27"/>
      <c r="BQ379" s="27"/>
      <c r="BR379" s="27"/>
      <c r="BS379" s="27"/>
      <c r="BT379" s="27"/>
      <c r="BU379" s="27"/>
      <c r="BV379" s="27"/>
      <c r="BW379" s="27"/>
      <c r="BX379" s="27"/>
      <c r="BY379" s="27"/>
      <c r="BZ379" s="27"/>
      <c r="CA379" s="27"/>
      <c r="CB379" s="27"/>
      <c r="CC379" s="27"/>
      <c r="CD379" s="27"/>
      <c r="CE379" s="27"/>
      <c r="CF379" s="27"/>
      <c r="CG379" s="27"/>
      <c r="CH379" s="27"/>
      <c r="CI379" s="27"/>
      <c r="CJ379" s="27"/>
      <c r="CK379" s="27"/>
    </row>
    <row r="380" spans="5:89" ht="15" hidden="1" customHeight="1" x14ac:dyDescent="0.15"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  <c r="BO380" s="27"/>
      <c r="BP380" s="27"/>
      <c r="BQ380" s="27"/>
      <c r="BR380" s="27"/>
      <c r="BS380" s="27"/>
      <c r="BT380" s="27"/>
      <c r="BU380" s="27"/>
      <c r="BV380" s="27"/>
      <c r="BW380" s="27"/>
      <c r="BX380" s="27"/>
      <c r="BY380" s="27"/>
      <c r="BZ380" s="27"/>
      <c r="CA380" s="27"/>
      <c r="CB380" s="27"/>
      <c r="CC380" s="27"/>
      <c r="CD380" s="27"/>
      <c r="CE380" s="27"/>
      <c r="CF380" s="27"/>
      <c r="CG380" s="27"/>
      <c r="CH380" s="27"/>
      <c r="CI380" s="27"/>
      <c r="CJ380" s="27"/>
      <c r="CK380" s="27"/>
    </row>
    <row r="381" spans="5:89" ht="15" hidden="1" customHeight="1" x14ac:dyDescent="0.15"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  <c r="BO381" s="27"/>
      <c r="BP381" s="27"/>
      <c r="BQ381" s="27"/>
      <c r="BR381" s="27"/>
      <c r="BS381" s="27"/>
      <c r="BT381" s="27"/>
      <c r="BU381" s="27"/>
      <c r="BV381" s="27"/>
      <c r="BW381" s="27"/>
      <c r="BX381" s="27"/>
      <c r="BY381" s="27"/>
      <c r="BZ381" s="27"/>
      <c r="CA381" s="27"/>
      <c r="CB381" s="27"/>
      <c r="CC381" s="27"/>
      <c r="CD381" s="27"/>
      <c r="CE381" s="27"/>
      <c r="CF381" s="27"/>
      <c r="CG381" s="27"/>
      <c r="CH381" s="27"/>
      <c r="CI381" s="27"/>
      <c r="CJ381" s="27"/>
      <c r="CK381" s="27"/>
    </row>
    <row r="382" spans="5:89" ht="15" hidden="1" customHeight="1" x14ac:dyDescent="0.15"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  <c r="BO382" s="27"/>
      <c r="BP382" s="27"/>
      <c r="BQ382" s="27"/>
      <c r="BR382" s="27"/>
      <c r="BS382" s="27"/>
      <c r="BT382" s="27"/>
      <c r="BU382" s="27"/>
      <c r="BV382" s="27"/>
      <c r="BW382" s="27"/>
      <c r="BX382" s="27"/>
      <c r="BY382" s="27"/>
      <c r="BZ382" s="27"/>
      <c r="CA382" s="27"/>
      <c r="CB382" s="27"/>
      <c r="CC382" s="27"/>
      <c r="CD382" s="27"/>
      <c r="CE382" s="27"/>
      <c r="CF382" s="27"/>
      <c r="CG382" s="27"/>
      <c r="CH382" s="27"/>
      <c r="CI382" s="27"/>
      <c r="CJ382" s="27"/>
      <c r="CK382" s="27"/>
    </row>
    <row r="383" spans="5:89" ht="15" hidden="1" customHeight="1" x14ac:dyDescent="0.15"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  <c r="BO383" s="27"/>
      <c r="BP383" s="27"/>
      <c r="BQ383" s="27"/>
      <c r="BR383" s="27"/>
      <c r="BS383" s="27"/>
      <c r="BT383" s="27"/>
      <c r="BU383" s="27"/>
      <c r="BV383" s="27"/>
      <c r="BW383" s="27"/>
      <c r="BX383" s="27"/>
      <c r="BY383" s="27"/>
      <c r="BZ383" s="27"/>
      <c r="CA383" s="27"/>
      <c r="CB383" s="27"/>
      <c r="CC383" s="27"/>
      <c r="CD383" s="27"/>
      <c r="CE383" s="27"/>
      <c r="CF383" s="27"/>
      <c r="CG383" s="27"/>
      <c r="CH383" s="27"/>
      <c r="CI383" s="27"/>
      <c r="CJ383" s="27"/>
      <c r="CK383" s="27"/>
    </row>
    <row r="384" spans="5:89" ht="15" hidden="1" customHeight="1" x14ac:dyDescent="0.15"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  <c r="BO384" s="27"/>
      <c r="BP384" s="27"/>
      <c r="BQ384" s="27"/>
      <c r="BR384" s="27"/>
      <c r="BS384" s="27"/>
      <c r="BT384" s="27"/>
      <c r="BU384" s="27"/>
      <c r="BV384" s="27"/>
      <c r="BW384" s="27"/>
      <c r="BX384" s="27"/>
      <c r="BY384" s="27"/>
      <c r="BZ384" s="27"/>
      <c r="CA384" s="27"/>
      <c r="CB384" s="27"/>
      <c r="CC384" s="27"/>
      <c r="CD384" s="27"/>
      <c r="CE384" s="27"/>
      <c r="CF384" s="27"/>
      <c r="CG384" s="27"/>
      <c r="CH384" s="27"/>
      <c r="CI384" s="27"/>
      <c r="CJ384" s="27"/>
      <c r="CK384" s="27"/>
    </row>
    <row r="385" spans="5:89" ht="8.1" hidden="1" customHeight="1" x14ac:dyDescent="0.15"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  <c r="BO385" s="27"/>
      <c r="BP385" s="27"/>
      <c r="BQ385" s="27"/>
      <c r="BR385" s="27"/>
      <c r="BS385" s="27"/>
      <c r="BT385" s="27"/>
      <c r="BU385" s="27"/>
      <c r="BV385" s="27"/>
      <c r="BW385" s="27"/>
      <c r="BX385" s="27"/>
      <c r="BY385" s="27"/>
      <c r="BZ385" s="27"/>
      <c r="CA385" s="27"/>
      <c r="CB385" s="27"/>
      <c r="CC385" s="27"/>
      <c r="CD385" s="27"/>
      <c r="CE385" s="27"/>
      <c r="CF385" s="27"/>
      <c r="CG385" s="27"/>
      <c r="CH385" s="27"/>
      <c r="CI385" s="27"/>
      <c r="CJ385" s="27"/>
      <c r="CK385" s="27"/>
    </row>
    <row r="386" spans="5:89" ht="8.1" hidden="1" customHeight="1" x14ac:dyDescent="0.15"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  <c r="BO386" s="27"/>
      <c r="BP386" s="27"/>
      <c r="BQ386" s="27"/>
      <c r="BR386" s="27"/>
      <c r="BS386" s="27"/>
      <c r="BT386" s="27"/>
      <c r="BU386" s="27"/>
      <c r="BV386" s="27"/>
      <c r="BW386" s="27"/>
      <c r="BX386" s="27"/>
      <c r="BY386" s="27"/>
      <c r="BZ386" s="27"/>
      <c r="CA386" s="27"/>
      <c r="CB386" s="27"/>
      <c r="CC386" s="27"/>
      <c r="CD386" s="27"/>
      <c r="CE386" s="27"/>
      <c r="CF386" s="27"/>
      <c r="CG386" s="27"/>
      <c r="CH386" s="27"/>
      <c r="CI386" s="27"/>
      <c r="CJ386" s="27"/>
      <c r="CK386" s="27"/>
    </row>
    <row r="387" spans="5:89" ht="8.1" hidden="1" customHeight="1" x14ac:dyDescent="0.15"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  <c r="BO387" s="27"/>
      <c r="BP387" s="27"/>
      <c r="BQ387" s="27"/>
      <c r="BR387" s="27"/>
      <c r="BS387" s="27"/>
      <c r="BT387" s="27"/>
      <c r="BU387" s="27"/>
      <c r="BV387" s="27"/>
      <c r="BW387" s="27"/>
      <c r="BX387" s="27"/>
      <c r="BY387" s="27"/>
      <c r="BZ387" s="27"/>
      <c r="CA387" s="27"/>
      <c r="CB387" s="27"/>
      <c r="CC387" s="27"/>
      <c r="CD387" s="27"/>
      <c r="CE387" s="27"/>
      <c r="CF387" s="27"/>
      <c r="CG387" s="27"/>
      <c r="CH387" s="27"/>
      <c r="CI387" s="27"/>
      <c r="CJ387" s="27"/>
      <c r="CK387" s="27"/>
    </row>
    <row r="388" spans="5:89" ht="8.1" hidden="1" customHeight="1" x14ac:dyDescent="0.15"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  <c r="BO388" s="27"/>
      <c r="BP388" s="27"/>
      <c r="BQ388" s="27"/>
      <c r="BR388" s="27"/>
      <c r="BS388" s="27"/>
      <c r="BT388" s="27"/>
      <c r="BU388" s="27"/>
      <c r="BV388" s="27"/>
      <c r="BW388" s="27"/>
      <c r="BX388" s="27"/>
      <c r="BY388" s="27"/>
      <c r="BZ388" s="27"/>
      <c r="CA388" s="27"/>
      <c r="CB388" s="27"/>
      <c r="CC388" s="27"/>
      <c r="CD388" s="27"/>
      <c r="CE388" s="27"/>
      <c r="CF388" s="27"/>
      <c r="CG388" s="27"/>
      <c r="CH388" s="27"/>
      <c r="CI388" s="27"/>
      <c r="CJ388" s="27"/>
      <c r="CK388" s="27"/>
    </row>
    <row r="389" spans="5:89" ht="8.1" hidden="1" customHeight="1" x14ac:dyDescent="0.15"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27"/>
      <c r="BN389" s="27"/>
      <c r="BO389" s="27"/>
      <c r="BP389" s="27"/>
      <c r="BQ389" s="27"/>
      <c r="BR389" s="27"/>
      <c r="BS389" s="27"/>
      <c r="BT389" s="27"/>
      <c r="BU389" s="27"/>
      <c r="BV389" s="27"/>
      <c r="BW389" s="27"/>
      <c r="BX389" s="27"/>
      <c r="BY389" s="27"/>
      <c r="BZ389" s="27"/>
      <c r="CA389" s="27"/>
      <c r="CB389" s="27"/>
      <c r="CC389" s="27"/>
      <c r="CD389" s="27"/>
      <c r="CE389" s="27"/>
      <c r="CF389" s="27"/>
      <c r="CG389" s="27"/>
      <c r="CH389" s="27"/>
      <c r="CI389" s="27"/>
      <c r="CJ389" s="27"/>
      <c r="CK389" s="27"/>
    </row>
    <row r="390" spans="5:89" ht="8.1" hidden="1" customHeight="1" x14ac:dyDescent="0.15"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  <c r="BO390" s="27"/>
      <c r="BP390" s="27"/>
      <c r="BQ390" s="27"/>
      <c r="BR390" s="27"/>
      <c r="BS390" s="27"/>
      <c r="BT390" s="27"/>
      <c r="BU390" s="27"/>
      <c r="BV390" s="27"/>
      <c r="BW390" s="27"/>
      <c r="BX390" s="27"/>
      <c r="BY390" s="27"/>
      <c r="BZ390" s="27"/>
      <c r="CA390" s="27"/>
      <c r="CB390" s="27"/>
      <c r="CC390" s="27"/>
      <c r="CD390" s="27"/>
      <c r="CE390" s="27"/>
      <c r="CF390" s="27"/>
      <c r="CG390" s="27"/>
      <c r="CH390" s="27"/>
      <c r="CI390" s="27"/>
      <c r="CJ390" s="27"/>
      <c r="CK390" s="27"/>
    </row>
    <row r="391" spans="5:89" ht="8.1" hidden="1" customHeight="1" x14ac:dyDescent="0.15"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  <c r="BO391" s="27"/>
      <c r="BP391" s="27"/>
      <c r="BQ391" s="27"/>
      <c r="BR391" s="27"/>
      <c r="BS391" s="27"/>
      <c r="BT391" s="27"/>
      <c r="BU391" s="27"/>
      <c r="BV391" s="27"/>
      <c r="BW391" s="27"/>
      <c r="BX391" s="27"/>
      <c r="BY391" s="27"/>
      <c r="BZ391" s="27"/>
      <c r="CA391" s="27"/>
      <c r="CB391" s="27"/>
      <c r="CC391" s="27"/>
      <c r="CD391" s="27"/>
      <c r="CE391" s="27"/>
      <c r="CF391" s="27"/>
      <c r="CG391" s="27"/>
      <c r="CH391" s="27"/>
      <c r="CI391" s="27"/>
      <c r="CJ391" s="27"/>
      <c r="CK391" s="27"/>
    </row>
    <row r="392" spans="5:89" ht="8.1" hidden="1" customHeight="1" x14ac:dyDescent="0.15"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  <c r="BO392" s="27"/>
      <c r="BP392" s="27"/>
      <c r="BQ392" s="27"/>
      <c r="BR392" s="27"/>
      <c r="BS392" s="27"/>
      <c r="BT392" s="27"/>
      <c r="BU392" s="27"/>
      <c r="BV392" s="27"/>
      <c r="BW392" s="27"/>
      <c r="BX392" s="27"/>
      <c r="BY392" s="27"/>
      <c r="BZ392" s="27"/>
      <c r="CA392" s="27"/>
      <c r="CB392" s="27"/>
      <c r="CC392" s="27"/>
      <c r="CD392" s="27"/>
      <c r="CE392" s="27"/>
      <c r="CF392" s="27"/>
      <c r="CG392" s="27"/>
      <c r="CH392" s="27"/>
      <c r="CI392" s="27"/>
      <c r="CJ392" s="27"/>
      <c r="CK392" s="27"/>
    </row>
    <row r="393" spans="5:89" ht="8.1" hidden="1" customHeight="1" x14ac:dyDescent="0.15"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  <c r="BO393" s="27"/>
      <c r="BP393" s="27"/>
      <c r="BQ393" s="27"/>
      <c r="BR393" s="27"/>
      <c r="BS393" s="27"/>
      <c r="BT393" s="27"/>
      <c r="BU393" s="27"/>
      <c r="BV393" s="27"/>
      <c r="BW393" s="27"/>
      <c r="BX393" s="27"/>
      <c r="BY393" s="27"/>
      <c r="BZ393" s="27"/>
      <c r="CA393" s="27"/>
      <c r="CB393" s="27"/>
      <c r="CC393" s="27"/>
      <c r="CD393" s="27"/>
      <c r="CE393" s="27"/>
      <c r="CF393" s="27"/>
      <c r="CG393" s="27"/>
      <c r="CH393" s="27"/>
      <c r="CI393" s="27"/>
      <c r="CJ393" s="27"/>
      <c r="CK393" s="27"/>
    </row>
    <row r="394" spans="5:89" ht="8.1" hidden="1" customHeight="1" x14ac:dyDescent="0.15"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  <c r="BO394" s="27"/>
      <c r="BP394" s="27"/>
      <c r="BQ394" s="27"/>
      <c r="BR394" s="27"/>
      <c r="BS394" s="27"/>
      <c r="BT394" s="27"/>
      <c r="BU394" s="27"/>
      <c r="BV394" s="27"/>
      <c r="BW394" s="27"/>
      <c r="BX394" s="27"/>
      <c r="BY394" s="27"/>
      <c r="BZ394" s="27"/>
      <c r="CA394" s="27"/>
      <c r="CB394" s="27"/>
      <c r="CC394" s="27"/>
      <c r="CD394" s="27"/>
      <c r="CE394" s="27"/>
      <c r="CF394" s="27"/>
      <c r="CG394" s="27"/>
      <c r="CH394" s="27"/>
      <c r="CI394" s="27"/>
      <c r="CJ394" s="27"/>
      <c r="CK394" s="27"/>
    </row>
    <row r="395" spans="5:89" ht="8.1" hidden="1" customHeight="1" x14ac:dyDescent="0.15"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  <c r="BO395" s="27"/>
      <c r="BP395" s="27"/>
      <c r="BQ395" s="27"/>
      <c r="BR395" s="27"/>
      <c r="BS395" s="27"/>
      <c r="BT395" s="27"/>
      <c r="BU395" s="27"/>
      <c r="BV395" s="27"/>
      <c r="BW395" s="27"/>
      <c r="BX395" s="27"/>
      <c r="BY395" s="27"/>
      <c r="BZ395" s="27"/>
      <c r="CA395" s="27"/>
      <c r="CB395" s="27"/>
      <c r="CC395" s="27"/>
      <c r="CD395" s="27"/>
      <c r="CE395" s="27"/>
      <c r="CF395" s="27"/>
      <c r="CG395" s="27"/>
      <c r="CH395" s="27"/>
      <c r="CI395" s="27"/>
      <c r="CJ395" s="27"/>
      <c r="CK395" s="27"/>
    </row>
    <row r="396" spans="5:89" ht="8.1" hidden="1" customHeight="1" x14ac:dyDescent="0.15"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  <c r="BO396" s="27"/>
      <c r="BP396" s="27"/>
      <c r="BQ396" s="27"/>
      <c r="BR396" s="27"/>
      <c r="BS396" s="27"/>
      <c r="BT396" s="27"/>
      <c r="BU396" s="27"/>
      <c r="BV396" s="27"/>
      <c r="BW396" s="27"/>
      <c r="BX396" s="27"/>
      <c r="BY396" s="27"/>
      <c r="BZ396" s="27"/>
      <c r="CA396" s="27"/>
      <c r="CB396" s="27"/>
      <c r="CC396" s="27"/>
      <c r="CD396" s="27"/>
      <c r="CE396" s="27"/>
      <c r="CF396" s="27"/>
      <c r="CG396" s="27"/>
      <c r="CH396" s="27"/>
      <c r="CI396" s="27"/>
      <c r="CJ396" s="27"/>
      <c r="CK396" s="27"/>
    </row>
    <row r="397" spans="5:89" ht="8.1" hidden="1" customHeight="1" x14ac:dyDescent="0.15"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  <c r="BO397" s="27"/>
      <c r="BP397" s="27"/>
      <c r="BQ397" s="27"/>
      <c r="BR397" s="27"/>
      <c r="BS397" s="27"/>
      <c r="BT397" s="27"/>
      <c r="BU397" s="27"/>
      <c r="BV397" s="27"/>
      <c r="BW397" s="27"/>
      <c r="BX397" s="27"/>
      <c r="BY397" s="27"/>
      <c r="BZ397" s="27"/>
      <c r="CA397" s="27"/>
      <c r="CB397" s="27"/>
      <c r="CC397" s="27"/>
      <c r="CD397" s="27"/>
      <c r="CE397" s="27"/>
      <c r="CF397" s="27"/>
      <c r="CG397" s="27"/>
      <c r="CH397" s="27"/>
      <c r="CI397" s="27"/>
      <c r="CJ397" s="27"/>
      <c r="CK397" s="27"/>
    </row>
    <row r="398" spans="5:89" ht="8.1" hidden="1" customHeight="1" x14ac:dyDescent="0.15"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  <c r="BO398" s="27"/>
      <c r="BP398" s="27"/>
      <c r="BQ398" s="27"/>
      <c r="BR398" s="27"/>
      <c r="BS398" s="27"/>
      <c r="BT398" s="27"/>
      <c r="BU398" s="27"/>
      <c r="BV398" s="27"/>
      <c r="BW398" s="27"/>
      <c r="BX398" s="27"/>
      <c r="BY398" s="27"/>
      <c r="BZ398" s="27"/>
      <c r="CA398" s="27"/>
      <c r="CB398" s="27"/>
      <c r="CC398" s="27"/>
      <c r="CD398" s="27"/>
      <c r="CE398" s="27"/>
      <c r="CF398" s="27"/>
      <c r="CG398" s="27"/>
      <c r="CH398" s="27"/>
      <c r="CI398" s="27"/>
      <c r="CJ398" s="27"/>
      <c r="CK398" s="27"/>
    </row>
    <row r="399" spans="5:89" ht="8.1" hidden="1" customHeight="1" x14ac:dyDescent="0.15"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  <c r="BO399" s="27"/>
      <c r="BP399" s="27"/>
      <c r="BQ399" s="27"/>
      <c r="BR399" s="27"/>
      <c r="BS399" s="27"/>
      <c r="BT399" s="27"/>
      <c r="BU399" s="27"/>
      <c r="BV399" s="27"/>
      <c r="BW399" s="27"/>
      <c r="BX399" s="27"/>
      <c r="BY399" s="27"/>
      <c r="BZ399" s="27"/>
      <c r="CA399" s="27"/>
      <c r="CB399" s="27"/>
      <c r="CC399" s="27"/>
      <c r="CD399" s="27"/>
      <c r="CE399" s="27"/>
      <c r="CF399" s="27"/>
      <c r="CG399" s="27"/>
      <c r="CH399" s="27"/>
      <c r="CI399" s="27"/>
      <c r="CJ399" s="27"/>
      <c r="CK399" s="27"/>
    </row>
    <row r="400" spans="5:89" ht="8.1" hidden="1" customHeight="1" x14ac:dyDescent="0.15"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  <c r="BO400" s="27"/>
      <c r="BP400" s="27"/>
      <c r="BQ400" s="27"/>
      <c r="BR400" s="27"/>
      <c r="BS400" s="27"/>
      <c r="BT400" s="27"/>
      <c r="BU400" s="27"/>
      <c r="BV400" s="27"/>
      <c r="BW400" s="27"/>
      <c r="BX400" s="27"/>
      <c r="BY400" s="27"/>
      <c r="BZ400" s="27"/>
      <c r="CA400" s="27"/>
      <c r="CB400" s="27"/>
      <c r="CC400" s="27"/>
      <c r="CD400" s="27"/>
      <c r="CE400" s="27"/>
      <c r="CF400" s="27"/>
      <c r="CG400" s="27"/>
      <c r="CH400" s="27"/>
      <c r="CI400" s="27"/>
      <c r="CJ400" s="27"/>
      <c r="CK400" s="27"/>
    </row>
    <row r="401" spans="5:89" ht="8.1" hidden="1" customHeight="1" x14ac:dyDescent="0.15"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  <c r="BO401" s="27"/>
      <c r="BP401" s="27"/>
      <c r="BQ401" s="27"/>
      <c r="BR401" s="27"/>
      <c r="BS401" s="27"/>
      <c r="BT401" s="27"/>
      <c r="BU401" s="27"/>
      <c r="BV401" s="27"/>
      <c r="BW401" s="27"/>
      <c r="BX401" s="27"/>
      <c r="BY401" s="27"/>
      <c r="BZ401" s="27"/>
      <c r="CA401" s="27"/>
      <c r="CB401" s="27"/>
      <c r="CC401" s="27"/>
      <c r="CD401" s="27"/>
      <c r="CE401" s="27"/>
      <c r="CF401" s="27"/>
      <c r="CG401" s="27"/>
      <c r="CH401" s="27"/>
      <c r="CI401" s="27"/>
      <c r="CJ401" s="27"/>
      <c r="CK401" s="27"/>
    </row>
    <row r="402" spans="5:89" ht="8.1" hidden="1" customHeight="1" x14ac:dyDescent="0.15"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  <c r="BO402" s="27"/>
      <c r="BP402" s="27"/>
      <c r="BQ402" s="27"/>
      <c r="BR402" s="27"/>
      <c r="BS402" s="27"/>
      <c r="BT402" s="27"/>
      <c r="BU402" s="27"/>
      <c r="BV402" s="27"/>
      <c r="BW402" s="27"/>
      <c r="BX402" s="27"/>
      <c r="BY402" s="27"/>
      <c r="BZ402" s="27"/>
      <c r="CA402" s="27"/>
      <c r="CB402" s="27"/>
      <c r="CC402" s="27"/>
      <c r="CD402" s="27"/>
      <c r="CE402" s="27"/>
      <c r="CF402" s="27"/>
      <c r="CG402" s="27"/>
      <c r="CH402" s="27"/>
      <c r="CI402" s="27"/>
      <c r="CJ402" s="27"/>
      <c r="CK402" s="27"/>
    </row>
    <row r="403" spans="5:89" ht="8.1" hidden="1" customHeight="1" x14ac:dyDescent="0.15"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  <c r="BO403" s="27"/>
      <c r="BP403" s="27"/>
      <c r="BQ403" s="27"/>
      <c r="BR403" s="27"/>
      <c r="BS403" s="27"/>
      <c r="BT403" s="27"/>
      <c r="BU403" s="27"/>
      <c r="BV403" s="27"/>
      <c r="BW403" s="27"/>
      <c r="BX403" s="27"/>
      <c r="BY403" s="27"/>
      <c r="BZ403" s="27"/>
      <c r="CA403" s="27"/>
      <c r="CB403" s="27"/>
      <c r="CC403" s="27"/>
      <c r="CD403" s="27"/>
      <c r="CE403" s="27"/>
      <c r="CF403" s="27"/>
      <c r="CG403" s="27"/>
      <c r="CH403" s="27"/>
      <c r="CI403" s="27"/>
      <c r="CJ403" s="27"/>
      <c r="CK403" s="27"/>
    </row>
    <row r="404" spans="5:89" ht="8.1" hidden="1" customHeight="1" x14ac:dyDescent="0.15"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  <c r="BO404" s="27"/>
      <c r="BP404" s="27"/>
      <c r="BQ404" s="27"/>
      <c r="BR404" s="27"/>
      <c r="BS404" s="27"/>
      <c r="BT404" s="27"/>
      <c r="BU404" s="27"/>
      <c r="BV404" s="27"/>
      <c r="BW404" s="27"/>
      <c r="BX404" s="27"/>
      <c r="BY404" s="27"/>
      <c r="BZ404" s="27"/>
      <c r="CA404" s="27"/>
      <c r="CB404" s="27"/>
      <c r="CC404" s="27"/>
      <c r="CD404" s="27"/>
      <c r="CE404" s="27"/>
      <c r="CF404" s="27"/>
      <c r="CG404" s="27"/>
      <c r="CH404" s="27"/>
      <c r="CI404" s="27"/>
      <c r="CJ404" s="27"/>
      <c r="CK404" s="27"/>
    </row>
    <row r="405" spans="5:89" ht="8.1" hidden="1" customHeight="1" x14ac:dyDescent="0.15"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  <c r="BO405" s="27"/>
      <c r="BP405" s="27"/>
      <c r="BQ405" s="27"/>
      <c r="BR405" s="27"/>
      <c r="BS405" s="27"/>
      <c r="BT405" s="27"/>
      <c r="BU405" s="27"/>
      <c r="BV405" s="27"/>
      <c r="BW405" s="27"/>
      <c r="BX405" s="27"/>
      <c r="BY405" s="27"/>
      <c r="BZ405" s="27"/>
      <c r="CA405" s="27"/>
      <c r="CB405" s="27"/>
      <c r="CC405" s="27"/>
      <c r="CD405" s="27"/>
      <c r="CE405" s="27"/>
      <c r="CF405" s="27"/>
      <c r="CG405" s="27"/>
      <c r="CH405" s="27"/>
      <c r="CI405" s="27"/>
      <c r="CJ405" s="27"/>
      <c r="CK405" s="27"/>
    </row>
    <row r="406" spans="5:89" ht="8.1" hidden="1" customHeight="1" x14ac:dyDescent="0.15"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  <c r="BO406" s="27"/>
      <c r="BP406" s="27"/>
      <c r="BQ406" s="27"/>
      <c r="BR406" s="27"/>
      <c r="BS406" s="27"/>
      <c r="BT406" s="27"/>
      <c r="BU406" s="27"/>
      <c r="BV406" s="27"/>
      <c r="BW406" s="27"/>
      <c r="BX406" s="27"/>
      <c r="BY406" s="27"/>
      <c r="BZ406" s="27"/>
      <c r="CA406" s="27"/>
      <c r="CB406" s="27"/>
      <c r="CC406" s="27"/>
      <c r="CD406" s="27"/>
      <c r="CE406" s="27"/>
      <c r="CF406" s="27"/>
      <c r="CG406" s="27"/>
      <c r="CH406" s="27"/>
      <c r="CI406" s="27"/>
      <c r="CJ406" s="27"/>
      <c r="CK406" s="27"/>
    </row>
    <row r="407" spans="5:89" ht="8.1" hidden="1" customHeight="1" x14ac:dyDescent="0.15"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  <c r="BO407" s="27"/>
      <c r="BP407" s="27"/>
      <c r="BQ407" s="27"/>
      <c r="BR407" s="27"/>
      <c r="BS407" s="27"/>
      <c r="BT407" s="27"/>
      <c r="BU407" s="27"/>
      <c r="BV407" s="27"/>
      <c r="BW407" s="27"/>
      <c r="BX407" s="27"/>
      <c r="BY407" s="27"/>
      <c r="BZ407" s="27"/>
      <c r="CA407" s="27"/>
      <c r="CB407" s="27"/>
      <c r="CC407" s="27"/>
      <c r="CD407" s="27"/>
      <c r="CE407" s="27"/>
      <c r="CF407" s="27"/>
      <c r="CG407" s="27"/>
      <c r="CH407" s="27"/>
      <c r="CI407" s="27"/>
      <c r="CJ407" s="27"/>
      <c r="CK407" s="27"/>
    </row>
    <row r="408" spans="5:89" ht="8.1" hidden="1" customHeight="1" x14ac:dyDescent="0.15"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  <c r="BO408" s="27"/>
      <c r="BP408" s="27"/>
      <c r="BQ408" s="27"/>
      <c r="BR408" s="27"/>
      <c r="BS408" s="27"/>
      <c r="BT408" s="27"/>
      <c r="BU408" s="27"/>
      <c r="BV408" s="27"/>
      <c r="BW408" s="27"/>
      <c r="BX408" s="27"/>
      <c r="BY408" s="27"/>
      <c r="BZ408" s="27"/>
      <c r="CA408" s="27"/>
      <c r="CB408" s="27"/>
      <c r="CC408" s="27"/>
      <c r="CD408" s="27"/>
      <c r="CE408" s="27"/>
      <c r="CF408" s="27"/>
      <c r="CG408" s="27"/>
      <c r="CH408" s="27"/>
      <c r="CI408" s="27"/>
      <c r="CJ408" s="27"/>
      <c r="CK408" s="27"/>
    </row>
    <row r="409" spans="5:89" ht="8.1" hidden="1" customHeight="1" x14ac:dyDescent="0.15"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  <c r="BO409" s="27"/>
      <c r="BP409" s="27"/>
      <c r="BQ409" s="27"/>
      <c r="BR409" s="27"/>
      <c r="BS409" s="27"/>
      <c r="BT409" s="27"/>
      <c r="BU409" s="27"/>
      <c r="BV409" s="27"/>
      <c r="BW409" s="27"/>
      <c r="BX409" s="27"/>
      <c r="BY409" s="27"/>
      <c r="BZ409" s="27"/>
      <c r="CA409" s="27"/>
      <c r="CB409" s="27"/>
      <c r="CC409" s="27"/>
      <c r="CD409" s="27"/>
      <c r="CE409" s="27"/>
      <c r="CF409" s="27"/>
      <c r="CG409" s="27"/>
      <c r="CH409" s="27"/>
      <c r="CI409" s="27"/>
      <c r="CJ409" s="27"/>
      <c r="CK409" s="27"/>
    </row>
    <row r="410" spans="5:89" ht="8.1" hidden="1" customHeight="1" x14ac:dyDescent="0.15"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  <c r="BO410" s="27"/>
      <c r="BP410" s="27"/>
      <c r="BQ410" s="27"/>
      <c r="BR410" s="27"/>
      <c r="BS410" s="27"/>
      <c r="BT410" s="27"/>
      <c r="BU410" s="27"/>
      <c r="BV410" s="27"/>
      <c r="BW410" s="27"/>
      <c r="BX410" s="27"/>
      <c r="BY410" s="27"/>
      <c r="BZ410" s="27"/>
      <c r="CA410" s="27"/>
      <c r="CB410" s="27"/>
      <c r="CC410" s="27"/>
      <c r="CD410" s="27"/>
      <c r="CE410" s="27"/>
      <c r="CF410" s="27"/>
      <c r="CG410" s="27"/>
      <c r="CH410" s="27"/>
      <c r="CI410" s="27"/>
      <c r="CJ410" s="27"/>
      <c r="CK410" s="27"/>
    </row>
    <row r="411" spans="5:89" ht="8.1" hidden="1" customHeight="1" x14ac:dyDescent="0.15"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  <c r="BO411" s="27"/>
      <c r="BP411" s="27"/>
      <c r="BQ411" s="27"/>
      <c r="BR411" s="27"/>
      <c r="BS411" s="27"/>
      <c r="BT411" s="27"/>
      <c r="BU411" s="27"/>
      <c r="BV411" s="27"/>
      <c r="BW411" s="27"/>
      <c r="BX411" s="27"/>
      <c r="BY411" s="27"/>
      <c r="BZ411" s="27"/>
      <c r="CA411" s="27"/>
      <c r="CB411" s="27"/>
      <c r="CC411" s="27"/>
      <c r="CD411" s="27"/>
      <c r="CE411" s="27"/>
      <c r="CF411" s="27"/>
      <c r="CG411" s="27"/>
      <c r="CH411" s="27"/>
      <c r="CI411" s="27"/>
      <c r="CJ411" s="27"/>
      <c r="CK411" s="27"/>
    </row>
    <row r="412" spans="5:89" ht="8.1" hidden="1" customHeight="1" x14ac:dyDescent="0.15"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  <c r="BO412" s="27"/>
      <c r="BP412" s="27"/>
      <c r="BQ412" s="27"/>
      <c r="BR412" s="27"/>
      <c r="BS412" s="27"/>
      <c r="BT412" s="27"/>
      <c r="BU412" s="27"/>
      <c r="BV412" s="27"/>
      <c r="BW412" s="27"/>
      <c r="BX412" s="27"/>
      <c r="BY412" s="27"/>
      <c r="BZ412" s="27"/>
      <c r="CA412" s="27"/>
      <c r="CB412" s="27"/>
      <c r="CC412" s="27"/>
      <c r="CD412" s="27"/>
      <c r="CE412" s="27"/>
      <c r="CF412" s="27"/>
      <c r="CG412" s="27"/>
      <c r="CH412" s="27"/>
      <c r="CI412" s="27"/>
      <c r="CJ412" s="27"/>
      <c r="CK412" s="27"/>
    </row>
    <row r="413" spans="5:89" ht="8.1" hidden="1" customHeight="1" x14ac:dyDescent="0.15"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  <c r="BO413" s="27"/>
      <c r="BP413" s="27"/>
      <c r="BQ413" s="27"/>
      <c r="BR413" s="27"/>
      <c r="BS413" s="27"/>
      <c r="BT413" s="27"/>
      <c r="BU413" s="27"/>
      <c r="BV413" s="27"/>
      <c r="BW413" s="27"/>
      <c r="BX413" s="27"/>
      <c r="BY413" s="27"/>
      <c r="BZ413" s="27"/>
      <c r="CA413" s="27"/>
      <c r="CB413" s="27"/>
      <c r="CC413" s="27"/>
      <c r="CD413" s="27"/>
      <c r="CE413" s="27"/>
      <c r="CF413" s="27"/>
      <c r="CG413" s="27"/>
      <c r="CH413" s="27"/>
      <c r="CI413" s="27"/>
      <c r="CJ413" s="27"/>
      <c r="CK413" s="27"/>
    </row>
    <row r="414" spans="5:89" ht="8.1" hidden="1" customHeight="1" x14ac:dyDescent="0.15"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  <c r="BO414" s="27"/>
      <c r="BP414" s="27"/>
      <c r="BQ414" s="27"/>
      <c r="BR414" s="27"/>
      <c r="BS414" s="27"/>
      <c r="BT414" s="27"/>
      <c r="BU414" s="27"/>
      <c r="BV414" s="27"/>
      <c r="BW414" s="27"/>
      <c r="BX414" s="27"/>
      <c r="BY414" s="27"/>
      <c r="BZ414" s="27"/>
      <c r="CA414" s="27"/>
      <c r="CB414" s="27"/>
      <c r="CC414" s="27"/>
      <c r="CD414" s="27"/>
      <c r="CE414" s="27"/>
      <c r="CF414" s="27"/>
      <c r="CG414" s="27"/>
      <c r="CH414" s="27"/>
      <c r="CI414" s="27"/>
      <c r="CJ414" s="27"/>
      <c r="CK414" s="27"/>
    </row>
    <row r="415" spans="5:89" ht="8.1" hidden="1" customHeight="1" x14ac:dyDescent="0.15"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  <c r="BO415" s="27"/>
      <c r="BP415" s="27"/>
      <c r="BQ415" s="27"/>
      <c r="BR415" s="27"/>
      <c r="BS415" s="27"/>
      <c r="BT415" s="27"/>
      <c r="BU415" s="27"/>
      <c r="BV415" s="27"/>
      <c r="BW415" s="27"/>
      <c r="BX415" s="27"/>
      <c r="BY415" s="27"/>
      <c r="BZ415" s="27"/>
      <c r="CA415" s="27"/>
      <c r="CB415" s="27"/>
      <c r="CC415" s="27"/>
      <c r="CD415" s="27"/>
      <c r="CE415" s="27"/>
      <c r="CF415" s="27"/>
      <c r="CG415" s="27"/>
      <c r="CH415" s="27"/>
      <c r="CI415" s="27"/>
      <c r="CJ415" s="27"/>
      <c r="CK415" s="27"/>
    </row>
    <row r="416" spans="5:89" ht="8.1" hidden="1" customHeight="1" x14ac:dyDescent="0.15"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  <c r="BO416" s="27"/>
      <c r="BP416" s="27"/>
      <c r="BQ416" s="27"/>
      <c r="BR416" s="27"/>
      <c r="BS416" s="27"/>
      <c r="BT416" s="27"/>
      <c r="BU416" s="27"/>
      <c r="BV416" s="27"/>
      <c r="BW416" s="27"/>
      <c r="BX416" s="27"/>
      <c r="BY416" s="27"/>
      <c r="BZ416" s="27"/>
      <c r="CA416" s="27"/>
      <c r="CB416" s="27"/>
      <c r="CC416" s="27"/>
      <c r="CD416" s="27"/>
      <c r="CE416" s="27"/>
      <c r="CF416" s="27"/>
      <c r="CG416" s="27"/>
      <c r="CH416" s="27"/>
      <c r="CI416" s="27"/>
      <c r="CJ416" s="27"/>
      <c r="CK416" s="27"/>
    </row>
    <row r="417" spans="5:89" ht="8.1" hidden="1" customHeight="1" x14ac:dyDescent="0.15"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  <c r="BO417" s="27"/>
      <c r="BP417" s="27"/>
      <c r="BQ417" s="27"/>
      <c r="BR417" s="27"/>
      <c r="BS417" s="27"/>
      <c r="BT417" s="27"/>
      <c r="BU417" s="27"/>
      <c r="BV417" s="27"/>
      <c r="BW417" s="27"/>
      <c r="BX417" s="27"/>
      <c r="BY417" s="27"/>
      <c r="BZ417" s="27"/>
      <c r="CA417" s="27"/>
      <c r="CB417" s="27"/>
      <c r="CC417" s="27"/>
      <c r="CD417" s="27"/>
      <c r="CE417" s="27"/>
      <c r="CF417" s="27"/>
      <c r="CG417" s="27"/>
      <c r="CH417" s="27"/>
      <c r="CI417" s="27"/>
      <c r="CJ417" s="27"/>
      <c r="CK417" s="27"/>
    </row>
    <row r="418" spans="5:89" ht="8.1" hidden="1" customHeight="1" x14ac:dyDescent="0.15"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  <c r="BO418" s="27"/>
      <c r="BP418" s="27"/>
      <c r="BQ418" s="27"/>
      <c r="BR418" s="27"/>
      <c r="BS418" s="27"/>
      <c r="BT418" s="27"/>
      <c r="BU418" s="27"/>
      <c r="BV418" s="27"/>
      <c r="BW418" s="27"/>
      <c r="BX418" s="27"/>
      <c r="BY418" s="27"/>
      <c r="BZ418" s="27"/>
      <c r="CA418" s="27"/>
      <c r="CB418" s="27"/>
      <c r="CC418" s="27"/>
      <c r="CD418" s="27"/>
      <c r="CE418" s="27"/>
      <c r="CF418" s="27"/>
      <c r="CG418" s="27"/>
      <c r="CH418" s="27"/>
      <c r="CI418" s="27"/>
      <c r="CJ418" s="27"/>
      <c r="CK418" s="27"/>
    </row>
    <row r="419" spans="5:89" ht="8.1" hidden="1" customHeight="1" x14ac:dyDescent="0.15"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  <c r="BO419" s="27"/>
      <c r="BP419" s="27"/>
      <c r="BQ419" s="27"/>
      <c r="BR419" s="27"/>
      <c r="BS419" s="27"/>
      <c r="BT419" s="27"/>
      <c r="BU419" s="27"/>
      <c r="BV419" s="27"/>
      <c r="BW419" s="27"/>
      <c r="BX419" s="27"/>
      <c r="BY419" s="27"/>
      <c r="BZ419" s="27"/>
      <c r="CA419" s="27"/>
      <c r="CB419" s="27"/>
      <c r="CC419" s="27"/>
      <c r="CD419" s="27"/>
      <c r="CE419" s="27"/>
      <c r="CF419" s="27"/>
      <c r="CG419" s="27"/>
      <c r="CH419" s="27"/>
      <c r="CI419" s="27"/>
      <c r="CJ419" s="27"/>
      <c r="CK419" s="27"/>
    </row>
    <row r="420" spans="5:89" ht="8.1" hidden="1" customHeight="1" x14ac:dyDescent="0.15"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  <c r="BO420" s="27"/>
      <c r="BP420" s="27"/>
      <c r="BQ420" s="27"/>
      <c r="BR420" s="27"/>
      <c r="BS420" s="27"/>
      <c r="BT420" s="27"/>
      <c r="BU420" s="27"/>
      <c r="BV420" s="27"/>
      <c r="BW420" s="27"/>
      <c r="BX420" s="27"/>
      <c r="BY420" s="27"/>
      <c r="BZ420" s="27"/>
      <c r="CA420" s="27"/>
      <c r="CB420" s="27"/>
      <c r="CC420" s="27"/>
      <c r="CD420" s="27"/>
      <c r="CE420" s="27"/>
      <c r="CF420" s="27"/>
      <c r="CG420" s="27"/>
      <c r="CH420" s="27"/>
      <c r="CI420" s="27"/>
      <c r="CJ420" s="27"/>
      <c r="CK420" s="27"/>
    </row>
    <row r="421" spans="5:89" ht="8.1" hidden="1" customHeight="1" x14ac:dyDescent="0.15"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  <c r="BO421" s="27"/>
      <c r="BP421" s="27"/>
      <c r="BQ421" s="27"/>
      <c r="BR421" s="27"/>
      <c r="BS421" s="27"/>
      <c r="BT421" s="27"/>
      <c r="BU421" s="27"/>
      <c r="BV421" s="27"/>
      <c r="BW421" s="27"/>
      <c r="BX421" s="27"/>
      <c r="BY421" s="27"/>
      <c r="BZ421" s="27"/>
      <c r="CA421" s="27"/>
      <c r="CB421" s="27"/>
      <c r="CC421" s="27"/>
      <c r="CD421" s="27"/>
      <c r="CE421" s="27"/>
      <c r="CF421" s="27"/>
      <c r="CG421" s="27"/>
      <c r="CH421" s="27"/>
      <c r="CI421" s="27"/>
      <c r="CJ421" s="27"/>
      <c r="CK421" s="27"/>
    </row>
    <row r="422" spans="5:89" ht="8.1" hidden="1" customHeight="1" x14ac:dyDescent="0.15"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  <c r="BO422" s="27"/>
      <c r="BP422" s="27"/>
      <c r="BQ422" s="27"/>
      <c r="BR422" s="27"/>
      <c r="BS422" s="27"/>
      <c r="BT422" s="27"/>
      <c r="BU422" s="27"/>
      <c r="BV422" s="27"/>
      <c r="BW422" s="27"/>
      <c r="BX422" s="27"/>
      <c r="BY422" s="27"/>
      <c r="BZ422" s="27"/>
      <c r="CA422" s="27"/>
      <c r="CB422" s="27"/>
      <c r="CC422" s="27"/>
      <c r="CD422" s="27"/>
      <c r="CE422" s="27"/>
      <c r="CF422" s="27"/>
      <c r="CG422" s="27"/>
      <c r="CH422" s="27"/>
      <c r="CI422" s="27"/>
      <c r="CJ422" s="27"/>
      <c r="CK422" s="27"/>
    </row>
    <row r="423" spans="5:89" ht="8.1" hidden="1" customHeight="1" x14ac:dyDescent="0.15"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  <c r="BO423" s="27"/>
      <c r="BP423" s="27"/>
      <c r="BQ423" s="27"/>
      <c r="BR423" s="27"/>
      <c r="BS423" s="27"/>
      <c r="BT423" s="27"/>
      <c r="BU423" s="27"/>
      <c r="BV423" s="27"/>
      <c r="BW423" s="27"/>
      <c r="BX423" s="27"/>
      <c r="BY423" s="27"/>
      <c r="BZ423" s="27"/>
      <c r="CA423" s="27"/>
      <c r="CB423" s="27"/>
      <c r="CC423" s="27"/>
      <c r="CD423" s="27"/>
      <c r="CE423" s="27"/>
      <c r="CF423" s="27"/>
      <c r="CG423" s="27"/>
      <c r="CH423" s="27"/>
      <c r="CI423" s="27"/>
      <c r="CJ423" s="27"/>
      <c r="CK423" s="27"/>
    </row>
    <row r="424" spans="5:89" ht="8.1" hidden="1" customHeight="1" x14ac:dyDescent="0.15"/>
    <row r="425" spans="5:89" ht="8.1" hidden="1" customHeight="1" x14ac:dyDescent="0.15"/>
    <row r="426" spans="5:89" ht="8.1" hidden="1" customHeight="1" x14ac:dyDescent="0.15"/>
    <row r="427" spans="5:89" ht="8.1" hidden="1" customHeight="1" x14ac:dyDescent="0.15"/>
    <row r="428" spans="5:89" ht="8.1" hidden="1" customHeight="1" x14ac:dyDescent="0.15"/>
    <row r="429" spans="5:89" ht="8.1" hidden="1" customHeight="1" x14ac:dyDescent="0.15"/>
    <row r="430" spans="5:89" ht="8.1" hidden="1" customHeight="1" x14ac:dyDescent="0.15"/>
    <row r="431" spans="5:89" ht="8.1" hidden="1" customHeight="1" x14ac:dyDescent="0.15"/>
    <row r="432" spans="5:89" ht="8.1" hidden="1" customHeight="1" x14ac:dyDescent="0.15"/>
    <row r="433" ht="8.1" hidden="1" customHeight="1" x14ac:dyDescent="0.15"/>
    <row r="434" ht="8.1" hidden="1" customHeight="1" x14ac:dyDescent="0.15"/>
    <row r="435" ht="8.1" hidden="1" customHeight="1" x14ac:dyDescent="0.15"/>
    <row r="436" ht="8.1" hidden="1" customHeight="1" x14ac:dyDescent="0.15"/>
    <row r="437" ht="8.1" hidden="1" customHeight="1" x14ac:dyDescent="0.15"/>
    <row r="438" ht="8.1" hidden="1" customHeight="1" x14ac:dyDescent="0.15"/>
    <row r="439" ht="8.1" hidden="1" customHeight="1" x14ac:dyDescent="0.15"/>
    <row r="440" ht="8.1" hidden="1" customHeight="1" x14ac:dyDescent="0.15"/>
    <row r="441" ht="8.1" hidden="1" customHeight="1" x14ac:dyDescent="0.15"/>
    <row r="442" ht="8.1" hidden="1" customHeight="1" x14ac:dyDescent="0.15"/>
    <row r="443" ht="8.1" hidden="1" customHeight="1" x14ac:dyDescent="0.15"/>
    <row r="444" ht="8.1" hidden="1" customHeight="1" x14ac:dyDescent="0.15"/>
    <row r="445" ht="8.1" hidden="1" customHeight="1" x14ac:dyDescent="0.15"/>
    <row r="446" ht="8.1" hidden="1" customHeight="1" x14ac:dyDescent="0.15"/>
    <row r="447" ht="8.1" hidden="1" customHeight="1" x14ac:dyDescent="0.15"/>
    <row r="448" ht="8.1" hidden="1" customHeight="1" x14ac:dyDescent="0.15"/>
    <row r="449" ht="8.1" hidden="1" customHeight="1" x14ac:dyDescent="0.15"/>
    <row r="450" ht="8.1" hidden="1" customHeight="1" x14ac:dyDescent="0.15"/>
    <row r="451" ht="8.1" hidden="1" customHeight="1" x14ac:dyDescent="0.15"/>
    <row r="452" ht="8.1" hidden="1" customHeight="1" x14ac:dyDescent="0.15"/>
    <row r="453" ht="8.1" hidden="1" customHeight="1" x14ac:dyDescent="0.15"/>
    <row r="454" ht="8.1" hidden="1" customHeight="1" x14ac:dyDescent="0.15"/>
    <row r="455" ht="8.1" hidden="1" customHeight="1" x14ac:dyDescent="0.15"/>
    <row r="456" ht="8.1" hidden="1" customHeight="1" x14ac:dyDescent="0.15"/>
    <row r="457" ht="8.1" hidden="1" customHeight="1" x14ac:dyDescent="0.15"/>
    <row r="458" ht="8.1" hidden="1" customHeight="1" x14ac:dyDescent="0.15"/>
    <row r="459" ht="8.1" hidden="1" customHeight="1" x14ac:dyDescent="0.15"/>
    <row r="460" ht="8.1" hidden="1" customHeight="1" x14ac:dyDescent="0.15"/>
    <row r="461" ht="8.1" hidden="1" customHeight="1" x14ac:dyDescent="0.15"/>
    <row r="462" ht="8.1" hidden="1" customHeight="1" x14ac:dyDescent="0.15"/>
    <row r="463" ht="8.1" hidden="1" customHeight="1" x14ac:dyDescent="0.15"/>
    <row r="464" ht="8.1" hidden="1" customHeight="1" x14ac:dyDescent="0.15"/>
    <row r="465" ht="8.1" hidden="1" customHeight="1" x14ac:dyDescent="0.15"/>
    <row r="466" ht="8.1" hidden="1" customHeight="1" x14ac:dyDescent="0.15"/>
    <row r="467" ht="8.1" hidden="1" customHeight="1" x14ac:dyDescent="0.15"/>
    <row r="468" ht="8.1" hidden="1" customHeight="1" x14ac:dyDescent="0.15"/>
    <row r="469" ht="8.1" hidden="1" customHeight="1" x14ac:dyDescent="0.15"/>
    <row r="470" ht="8.1" hidden="1" customHeight="1" x14ac:dyDescent="0.15"/>
    <row r="471" ht="8.1" hidden="1" customHeight="1" x14ac:dyDescent="0.15"/>
    <row r="472" ht="8.1" hidden="1" customHeight="1" x14ac:dyDescent="0.15"/>
    <row r="473" ht="8.1" hidden="1" customHeight="1" x14ac:dyDescent="0.15"/>
    <row r="474" ht="8.1" hidden="1" customHeight="1" x14ac:dyDescent="0.15"/>
    <row r="475" ht="8.1" hidden="1" customHeight="1" x14ac:dyDescent="0.15"/>
    <row r="476" ht="8.1" hidden="1" customHeight="1" x14ac:dyDescent="0.15"/>
    <row r="477" ht="8.1" hidden="1" customHeight="1" x14ac:dyDescent="0.15"/>
    <row r="478" ht="8.1" hidden="1" customHeight="1" x14ac:dyDescent="0.15"/>
    <row r="479" ht="8.1" hidden="1" customHeight="1" x14ac:dyDescent="0.15"/>
    <row r="480" ht="8.1" hidden="1" customHeight="1" x14ac:dyDescent="0.15"/>
    <row r="481" ht="8.1" hidden="1" customHeight="1" x14ac:dyDescent="0.15"/>
    <row r="482" ht="8.1" hidden="1" customHeight="1" x14ac:dyDescent="0.15"/>
    <row r="483" ht="8.1" hidden="1" customHeight="1" x14ac:dyDescent="0.15"/>
    <row r="484" ht="8.1" hidden="1" customHeight="1" x14ac:dyDescent="0.15"/>
    <row r="485" ht="8.1" hidden="1" customHeight="1" x14ac:dyDescent="0.15"/>
    <row r="486" ht="8.1" hidden="1" customHeight="1" x14ac:dyDescent="0.15"/>
    <row r="487" ht="8.1" hidden="1" customHeight="1" x14ac:dyDescent="0.15"/>
    <row r="488" ht="8.1" hidden="1" customHeight="1" x14ac:dyDescent="0.15"/>
    <row r="489" ht="8.1" hidden="1" customHeight="1" x14ac:dyDescent="0.15"/>
    <row r="490" ht="8.1" hidden="1" customHeight="1" x14ac:dyDescent="0.15"/>
    <row r="491" ht="8.1" hidden="1" customHeight="1" x14ac:dyDescent="0.15"/>
    <row r="492" ht="8.1" hidden="1" customHeight="1" x14ac:dyDescent="0.15"/>
    <row r="493" ht="8.1" hidden="1" customHeight="1" x14ac:dyDescent="0.15"/>
    <row r="494" ht="8.1" hidden="1" customHeight="1" x14ac:dyDescent="0.15"/>
    <row r="495" ht="8.1" hidden="1" customHeight="1" x14ac:dyDescent="0.15"/>
    <row r="496" ht="8.1" hidden="1" customHeight="1" x14ac:dyDescent="0.15"/>
    <row r="497" ht="8.1" hidden="1" customHeight="1" x14ac:dyDescent="0.15"/>
    <row r="498" ht="8.1" hidden="1" customHeight="1" x14ac:dyDescent="0.15"/>
    <row r="499" ht="8.1" hidden="1" customHeight="1" x14ac:dyDescent="0.15"/>
    <row r="500" ht="8.1" hidden="1" customHeight="1" x14ac:dyDescent="0.15"/>
    <row r="501" ht="8.1" hidden="1" customHeight="1" x14ac:dyDescent="0.15"/>
    <row r="502" ht="8.1" hidden="1" customHeight="1" x14ac:dyDescent="0.15"/>
    <row r="503" ht="8.1" hidden="1" customHeight="1" x14ac:dyDescent="0.15"/>
    <row r="504" ht="8.1" hidden="1" customHeight="1" x14ac:dyDescent="0.15"/>
    <row r="505" ht="8.1" hidden="1" customHeight="1" x14ac:dyDescent="0.15"/>
    <row r="506" ht="8.1" hidden="1" customHeight="1" x14ac:dyDescent="0.15"/>
    <row r="507" ht="8.1" hidden="1" customHeight="1" x14ac:dyDescent="0.15"/>
    <row r="508" ht="8.1" hidden="1" customHeight="1" x14ac:dyDescent="0.15"/>
    <row r="509" ht="8.1" hidden="1" customHeight="1" x14ac:dyDescent="0.15"/>
    <row r="510" ht="8.1" hidden="1" customHeight="1" x14ac:dyDescent="0.15"/>
    <row r="511" ht="8.1" hidden="1" customHeight="1" x14ac:dyDescent="0.15"/>
    <row r="512" ht="8.1" hidden="1" customHeight="1" x14ac:dyDescent="0.15"/>
    <row r="513" ht="8.1" hidden="1" customHeight="1" x14ac:dyDescent="0.15"/>
    <row r="514" ht="8.1" hidden="1" customHeight="1" x14ac:dyDescent="0.15"/>
    <row r="515" ht="8.1" hidden="1" customHeight="1" x14ac:dyDescent="0.15"/>
    <row r="516" ht="8.1" hidden="1" customHeight="1" x14ac:dyDescent="0.15"/>
    <row r="517" ht="8.1" hidden="1" customHeight="1" x14ac:dyDescent="0.15"/>
    <row r="518" ht="8.1" hidden="1" customHeight="1" x14ac:dyDescent="0.15"/>
    <row r="519" ht="8.1" hidden="1" customHeight="1" x14ac:dyDescent="0.15"/>
    <row r="520" ht="8.1" hidden="1" customHeight="1" x14ac:dyDescent="0.15"/>
    <row r="521" ht="8.1" hidden="1" customHeight="1" x14ac:dyDescent="0.15"/>
    <row r="522" ht="8.1" hidden="1" customHeight="1" x14ac:dyDescent="0.15"/>
    <row r="523" ht="8.1" hidden="1" customHeight="1" x14ac:dyDescent="0.15"/>
    <row r="524" ht="8.1" hidden="1" customHeight="1" x14ac:dyDescent="0.15"/>
    <row r="525" ht="8.1" hidden="1" customHeight="1" x14ac:dyDescent="0.15"/>
    <row r="526" ht="8.1" hidden="1" customHeight="1" x14ac:dyDescent="0.15"/>
    <row r="527" ht="8.1" hidden="1" customHeight="1" x14ac:dyDescent="0.15"/>
    <row r="528" ht="8.1" hidden="1" customHeight="1" x14ac:dyDescent="0.15"/>
    <row r="529" ht="8.1" hidden="1" customHeight="1" x14ac:dyDescent="0.15"/>
    <row r="530" ht="8.1" hidden="1" customHeight="1" x14ac:dyDescent="0.15"/>
    <row r="531" ht="8.1" hidden="1" customHeight="1" x14ac:dyDescent="0.15"/>
    <row r="532" ht="8.1" hidden="1" customHeight="1" x14ac:dyDescent="0.15"/>
    <row r="533" ht="8.1" hidden="1" customHeight="1" x14ac:dyDescent="0.15"/>
    <row r="534" ht="8.1" hidden="1" customHeight="1" x14ac:dyDescent="0.15"/>
    <row r="535" ht="8.1" hidden="1" customHeight="1" x14ac:dyDescent="0.15"/>
    <row r="536" ht="8.1" hidden="1" customHeight="1" x14ac:dyDescent="0.15"/>
    <row r="537" ht="8.1" hidden="1" customHeight="1" x14ac:dyDescent="0.15"/>
    <row r="538" ht="8.1" hidden="1" customHeight="1" x14ac:dyDescent="0.15"/>
    <row r="539" ht="8.1" hidden="1" customHeight="1" x14ac:dyDescent="0.15"/>
    <row r="540" ht="8.1" hidden="1" customHeight="1" x14ac:dyDescent="0.15"/>
    <row r="541" ht="8.1" hidden="1" customHeight="1" x14ac:dyDescent="0.15"/>
    <row r="542" ht="8.1" hidden="1" customHeight="1" x14ac:dyDescent="0.15"/>
    <row r="543" ht="8.1" hidden="1" customHeight="1" x14ac:dyDescent="0.15"/>
    <row r="544" ht="8.1" hidden="1" customHeight="1" x14ac:dyDescent="0.15"/>
    <row r="545" ht="8.1" hidden="1" customHeight="1" x14ac:dyDescent="0.15"/>
    <row r="546" ht="8.1" hidden="1" customHeight="1" x14ac:dyDescent="0.15"/>
    <row r="547" ht="8.1" hidden="1" customHeight="1" x14ac:dyDescent="0.15"/>
    <row r="548" ht="8.1" hidden="1" customHeight="1" x14ac:dyDescent="0.15"/>
    <row r="549" ht="8.1" hidden="1" customHeight="1" x14ac:dyDescent="0.15"/>
    <row r="550" ht="8.1" hidden="1" customHeight="1" x14ac:dyDescent="0.15"/>
    <row r="551" ht="8.1" hidden="1" customHeight="1" x14ac:dyDescent="0.15"/>
    <row r="552" ht="8.1" hidden="1" customHeight="1" x14ac:dyDescent="0.15"/>
    <row r="553" ht="8.1" hidden="1" customHeight="1" x14ac:dyDescent="0.15"/>
    <row r="554" ht="8.1" hidden="1" customHeight="1" x14ac:dyDescent="0.15"/>
    <row r="555" ht="8.1" hidden="1" customHeight="1" x14ac:dyDescent="0.15"/>
    <row r="556" ht="8.1" hidden="1" customHeight="1" x14ac:dyDescent="0.15"/>
    <row r="557" ht="8.1" hidden="1" customHeight="1" x14ac:dyDescent="0.15"/>
    <row r="558" ht="8.1" hidden="1" customHeight="1" x14ac:dyDescent="0.15"/>
    <row r="559" ht="8.1" hidden="1" customHeight="1" x14ac:dyDescent="0.15"/>
    <row r="560" ht="8.1" hidden="1" customHeight="1" x14ac:dyDescent="0.15"/>
    <row r="561" ht="8.1" hidden="1" customHeight="1" x14ac:dyDescent="0.15"/>
    <row r="562" ht="8.1" hidden="1" customHeight="1" x14ac:dyDescent="0.15"/>
    <row r="563" ht="8.1" hidden="1" customHeight="1" x14ac:dyDescent="0.15"/>
    <row r="564" ht="8.1" hidden="1" customHeight="1" x14ac:dyDescent="0.15"/>
    <row r="565" ht="8.1" hidden="1" customHeight="1" x14ac:dyDescent="0.15"/>
    <row r="566" ht="8.1" hidden="1" customHeight="1" x14ac:dyDescent="0.15"/>
    <row r="567" ht="8.1" hidden="1" customHeight="1" x14ac:dyDescent="0.15"/>
    <row r="568" ht="8.1" hidden="1" customHeight="1" x14ac:dyDescent="0.15"/>
    <row r="569" ht="8.1" hidden="1" customHeight="1" x14ac:dyDescent="0.15"/>
    <row r="570" ht="8.1" hidden="1" customHeight="1" x14ac:dyDescent="0.15"/>
    <row r="571" ht="8.1" hidden="1" customHeight="1" x14ac:dyDescent="0.15"/>
    <row r="572" ht="8.1" hidden="1" customHeight="1" x14ac:dyDescent="0.15"/>
    <row r="573" ht="8.1" hidden="1" customHeight="1" x14ac:dyDescent="0.15"/>
    <row r="574" ht="8.1" hidden="1" customHeight="1" x14ac:dyDescent="0.15"/>
    <row r="575" ht="8.1" hidden="1" customHeight="1" x14ac:dyDescent="0.15"/>
    <row r="576" ht="8.1" hidden="1" customHeight="1" x14ac:dyDescent="0.15"/>
    <row r="577" ht="8.1" hidden="1" customHeight="1" x14ac:dyDescent="0.15"/>
    <row r="578" ht="8.1" hidden="1" customHeight="1" x14ac:dyDescent="0.15"/>
    <row r="579" ht="8.1" hidden="1" customHeight="1" x14ac:dyDescent="0.15"/>
    <row r="580" ht="8.1" hidden="1" customHeight="1" x14ac:dyDescent="0.15"/>
    <row r="581" ht="8.1" hidden="1" customHeight="1" x14ac:dyDescent="0.15"/>
    <row r="582" ht="8.1" hidden="1" customHeight="1" x14ac:dyDescent="0.15"/>
    <row r="583" ht="8.1" hidden="1" customHeight="1" x14ac:dyDescent="0.15"/>
    <row r="584" ht="8.1" hidden="1" customHeight="1" x14ac:dyDescent="0.15"/>
    <row r="585" ht="8.1" hidden="1" customHeight="1" x14ac:dyDescent="0.15"/>
    <row r="586" ht="8.1" hidden="1" customHeight="1" x14ac:dyDescent="0.15"/>
    <row r="587" ht="8.1" hidden="1" customHeight="1" x14ac:dyDescent="0.15"/>
    <row r="588" ht="8.1" hidden="1" customHeight="1" x14ac:dyDescent="0.15"/>
    <row r="589" ht="8.1" hidden="1" customHeight="1" x14ac:dyDescent="0.15"/>
    <row r="590" ht="8.1" hidden="1" customHeight="1" x14ac:dyDescent="0.15"/>
    <row r="591" ht="8.1" hidden="1" customHeight="1" x14ac:dyDescent="0.15"/>
    <row r="592" ht="8.1" hidden="1" customHeight="1" x14ac:dyDescent="0.15"/>
    <row r="593" ht="8.1" hidden="1" customHeight="1" x14ac:dyDescent="0.15"/>
    <row r="594" ht="8.1" hidden="1" customHeight="1" x14ac:dyDescent="0.15"/>
    <row r="595" ht="8.1" hidden="1" customHeight="1" x14ac:dyDescent="0.15"/>
    <row r="596" ht="8.1" hidden="1" customHeight="1" x14ac:dyDescent="0.15"/>
    <row r="597" ht="8.1" hidden="1" customHeight="1" x14ac:dyDescent="0.15"/>
    <row r="598" ht="8.1" hidden="1" customHeight="1" x14ac:dyDescent="0.15"/>
    <row r="599" ht="8.1" hidden="1" customHeight="1" x14ac:dyDescent="0.15"/>
    <row r="600" ht="8.1" hidden="1" customHeight="1" x14ac:dyDescent="0.15"/>
    <row r="601" ht="8.1" hidden="1" customHeight="1" x14ac:dyDescent="0.15"/>
    <row r="602" ht="8.1" hidden="1" customHeight="1" x14ac:dyDescent="0.15"/>
    <row r="603" ht="8.1" hidden="1" customHeight="1" x14ac:dyDescent="0.15"/>
    <row r="604" ht="8.1" hidden="1" customHeight="1" x14ac:dyDescent="0.15"/>
    <row r="605" ht="8.1" hidden="1" customHeight="1" x14ac:dyDescent="0.15"/>
    <row r="606" ht="8.1" hidden="1" customHeight="1" x14ac:dyDescent="0.15"/>
    <row r="607" ht="8.1" hidden="1" customHeight="1" x14ac:dyDescent="0.15"/>
    <row r="608" ht="8.1" hidden="1" customHeight="1" x14ac:dyDescent="0.15"/>
    <row r="609" ht="8.1" hidden="1" customHeight="1" x14ac:dyDescent="0.15"/>
    <row r="610" ht="8.1" hidden="1" customHeight="1" x14ac:dyDescent="0.15"/>
    <row r="611" ht="8.1" hidden="1" customHeight="1" x14ac:dyDescent="0.15"/>
    <row r="612" ht="8.1" hidden="1" customHeight="1" x14ac:dyDescent="0.15"/>
    <row r="613" ht="8.1" hidden="1" customHeight="1" x14ac:dyDescent="0.15"/>
    <row r="614" ht="8.1" hidden="1" customHeight="1" x14ac:dyDescent="0.15"/>
    <row r="615" ht="8.1" hidden="1" customHeight="1" x14ac:dyDescent="0.15"/>
    <row r="616" ht="8.1" hidden="1" customHeight="1" x14ac:dyDescent="0.15"/>
    <row r="617" ht="8.1" hidden="1" customHeight="1" x14ac:dyDescent="0.15"/>
    <row r="618" ht="8.1" hidden="1" customHeight="1" x14ac:dyDescent="0.15"/>
    <row r="619" ht="8.1" hidden="1" customHeight="1" x14ac:dyDescent="0.15"/>
    <row r="620" ht="8.1" hidden="1" customHeight="1" x14ac:dyDescent="0.15"/>
    <row r="621" ht="8.1" hidden="1" customHeight="1" x14ac:dyDescent="0.15"/>
    <row r="622" ht="8.1" hidden="1" customHeight="1" x14ac:dyDescent="0.15"/>
    <row r="623" ht="8.1" hidden="1" customHeight="1" x14ac:dyDescent="0.15"/>
    <row r="624" ht="8.1" hidden="1" customHeight="1" x14ac:dyDescent="0.15"/>
    <row r="625" ht="8.1" hidden="1" customHeight="1" x14ac:dyDescent="0.15"/>
    <row r="626" ht="8.1" hidden="1" customHeight="1" x14ac:dyDescent="0.15"/>
    <row r="627" ht="8.1" hidden="1" customHeight="1" x14ac:dyDescent="0.15"/>
    <row r="628" ht="8.1" hidden="1" customHeight="1" x14ac:dyDescent="0.15"/>
    <row r="629" ht="8.1" hidden="1" customHeight="1" x14ac:dyDescent="0.15"/>
    <row r="630" ht="8.1" hidden="1" customHeight="1" x14ac:dyDescent="0.15"/>
    <row r="631" ht="8.1" hidden="1" customHeight="1" x14ac:dyDescent="0.15"/>
    <row r="632" ht="8.1" hidden="1" customHeight="1" x14ac:dyDescent="0.15"/>
    <row r="633" ht="8.1" hidden="1" customHeight="1" x14ac:dyDescent="0.15"/>
    <row r="634" ht="8.1" hidden="1" customHeight="1" x14ac:dyDescent="0.15"/>
    <row r="635" ht="8.1" hidden="1" customHeight="1" x14ac:dyDescent="0.15"/>
    <row r="636" ht="8.1" hidden="1" customHeight="1" x14ac:dyDescent="0.15"/>
    <row r="637" ht="8.1" hidden="1" customHeight="1" x14ac:dyDescent="0.15"/>
    <row r="638" ht="8.1" hidden="1" customHeight="1" x14ac:dyDescent="0.15"/>
    <row r="639" ht="8.1" hidden="1" customHeight="1" x14ac:dyDescent="0.15"/>
    <row r="640" ht="8.1" hidden="1" customHeight="1" x14ac:dyDescent="0.15"/>
    <row r="641" ht="8.1" hidden="1" customHeight="1" x14ac:dyDescent="0.15"/>
    <row r="642" ht="8.1" hidden="1" customHeight="1" x14ac:dyDescent="0.15"/>
    <row r="643" ht="8.1" hidden="1" customHeight="1" x14ac:dyDescent="0.15"/>
    <row r="644" ht="8.1" hidden="1" customHeight="1" x14ac:dyDescent="0.15"/>
    <row r="645" ht="8.1" hidden="1" customHeight="1" x14ac:dyDescent="0.15"/>
    <row r="646" ht="8.1" hidden="1" customHeight="1" x14ac:dyDescent="0.15"/>
    <row r="647" ht="8.1" hidden="1" customHeight="1" x14ac:dyDescent="0.15"/>
    <row r="648" ht="8.1" hidden="1" customHeight="1" x14ac:dyDescent="0.15"/>
    <row r="649" ht="8.1" hidden="1" customHeight="1" x14ac:dyDescent="0.15"/>
    <row r="650" ht="8.1" hidden="1" customHeight="1" x14ac:dyDescent="0.15"/>
    <row r="651" ht="8.1" hidden="1" customHeight="1" x14ac:dyDescent="0.15"/>
    <row r="652" ht="8.1" hidden="1" customHeight="1" x14ac:dyDescent="0.15"/>
    <row r="653" ht="8.1" hidden="1" customHeight="1" x14ac:dyDescent="0.15"/>
    <row r="654" ht="8.1" hidden="1" customHeight="1" x14ac:dyDescent="0.15"/>
    <row r="655" ht="8.1" hidden="1" customHeight="1" x14ac:dyDescent="0.15"/>
    <row r="656" ht="8.1" hidden="1" customHeight="1" x14ac:dyDescent="0.15"/>
    <row r="657" ht="8.1" hidden="1" customHeight="1" x14ac:dyDescent="0.15"/>
    <row r="658" ht="8.1" hidden="1" customHeight="1" x14ac:dyDescent="0.15"/>
    <row r="659" ht="8.1" hidden="1" customHeight="1" x14ac:dyDescent="0.15"/>
    <row r="660" ht="8.1" hidden="1" customHeight="1" x14ac:dyDescent="0.15"/>
    <row r="661" ht="8.1" hidden="1" customHeight="1" x14ac:dyDescent="0.15"/>
    <row r="662" ht="8.1" hidden="1" customHeight="1" x14ac:dyDescent="0.15"/>
    <row r="663" ht="8.1" hidden="1" customHeight="1" x14ac:dyDescent="0.15"/>
    <row r="664" ht="8.1" hidden="1" customHeight="1" x14ac:dyDescent="0.15"/>
    <row r="665" ht="8.1" hidden="1" customHeight="1" x14ac:dyDescent="0.15"/>
    <row r="666" ht="8.1" hidden="1" customHeight="1" x14ac:dyDescent="0.15"/>
    <row r="667" ht="8.1" hidden="1" customHeight="1" x14ac:dyDescent="0.15"/>
    <row r="668" ht="8.1" hidden="1" customHeight="1" x14ac:dyDescent="0.15"/>
    <row r="669" ht="8.1" hidden="1" customHeight="1" x14ac:dyDescent="0.15"/>
    <row r="670" ht="8.1" hidden="1" customHeight="1" x14ac:dyDescent="0.15"/>
    <row r="671" ht="8.1" hidden="1" customHeight="1" x14ac:dyDescent="0.15"/>
    <row r="672" ht="8.1" hidden="1" customHeight="1" x14ac:dyDescent="0.15"/>
    <row r="673" ht="8.1" hidden="1" customHeight="1" x14ac:dyDescent="0.15"/>
    <row r="674" ht="8.1" hidden="1" customHeight="1" x14ac:dyDescent="0.15"/>
    <row r="675" ht="8.1" hidden="1" customHeight="1" x14ac:dyDescent="0.15"/>
    <row r="676" ht="8.1" hidden="1" customHeight="1" x14ac:dyDescent="0.15"/>
    <row r="677" ht="8.1" hidden="1" customHeight="1" x14ac:dyDescent="0.15"/>
    <row r="678" ht="8.1" hidden="1" customHeight="1" x14ac:dyDescent="0.15"/>
    <row r="679" ht="8.1" hidden="1" customHeight="1" x14ac:dyDescent="0.15"/>
    <row r="680" ht="8.1" hidden="1" customHeight="1" x14ac:dyDescent="0.15"/>
    <row r="681" ht="8.1" hidden="1" customHeight="1" x14ac:dyDescent="0.15"/>
    <row r="682" ht="8.1" hidden="1" customHeight="1" x14ac:dyDescent="0.15"/>
    <row r="683" ht="8.1" hidden="1" customHeight="1" x14ac:dyDescent="0.15"/>
    <row r="684" ht="8.1" hidden="1" customHeight="1" x14ac:dyDescent="0.15"/>
    <row r="685" ht="8.1" hidden="1" customHeight="1" x14ac:dyDescent="0.15"/>
    <row r="686" ht="8.1" hidden="1" customHeight="1" x14ac:dyDescent="0.15"/>
    <row r="687" ht="8.1" hidden="1" customHeight="1" x14ac:dyDescent="0.15"/>
    <row r="688" ht="8.1" hidden="1" customHeight="1" x14ac:dyDescent="0.15"/>
    <row r="689" ht="8.1" hidden="1" customHeight="1" x14ac:dyDescent="0.15"/>
    <row r="690" ht="8.1" hidden="1" customHeight="1" x14ac:dyDescent="0.15"/>
    <row r="691" ht="8.1" hidden="1" customHeight="1" x14ac:dyDescent="0.15"/>
    <row r="692" ht="8.1" hidden="1" customHeight="1" x14ac:dyDescent="0.15"/>
    <row r="693" ht="8.1" hidden="1" customHeight="1" x14ac:dyDescent="0.15"/>
    <row r="694" ht="8.1" hidden="1" customHeight="1" x14ac:dyDescent="0.15"/>
    <row r="695" ht="8.1" hidden="1" customHeight="1" x14ac:dyDescent="0.15"/>
    <row r="696" ht="8.1" hidden="1" customHeight="1" x14ac:dyDescent="0.15"/>
    <row r="697" ht="8.1" hidden="1" customHeight="1" x14ac:dyDescent="0.15"/>
    <row r="698" ht="8.1" hidden="1" customHeight="1" x14ac:dyDescent="0.15"/>
    <row r="699" ht="8.1" hidden="1" customHeight="1" x14ac:dyDescent="0.15"/>
    <row r="700" ht="8.1" hidden="1" customHeight="1" x14ac:dyDescent="0.15"/>
    <row r="701" ht="8.1" hidden="1" customHeight="1" x14ac:dyDescent="0.15"/>
    <row r="702" ht="8.1" hidden="1" customHeight="1" x14ac:dyDescent="0.15"/>
    <row r="703" ht="8.1" hidden="1" customHeight="1" x14ac:dyDescent="0.15"/>
    <row r="704" ht="8.1" hidden="1" customHeight="1" x14ac:dyDescent="0.15"/>
    <row r="705" ht="8.1" hidden="1" customHeight="1" x14ac:dyDescent="0.15"/>
    <row r="706" ht="8.1" hidden="1" customHeight="1" x14ac:dyDescent="0.15"/>
    <row r="707" ht="8.1" hidden="1" customHeight="1" x14ac:dyDescent="0.15"/>
    <row r="708" ht="8.1" hidden="1" customHeight="1" x14ac:dyDescent="0.15"/>
    <row r="709" ht="8.1" hidden="1" customHeight="1" x14ac:dyDescent="0.15"/>
    <row r="710" ht="8.1" hidden="1" customHeight="1" x14ac:dyDescent="0.15"/>
    <row r="711" ht="8.1" hidden="1" customHeight="1" x14ac:dyDescent="0.15"/>
    <row r="712" ht="8.1" hidden="1" customHeight="1" x14ac:dyDescent="0.15"/>
    <row r="713" ht="8.1" hidden="1" customHeight="1" x14ac:dyDescent="0.15"/>
    <row r="714" ht="8.1" hidden="1" customHeight="1" x14ac:dyDescent="0.15"/>
    <row r="715" ht="8.1" hidden="1" customHeight="1" x14ac:dyDescent="0.15"/>
    <row r="716" ht="8.1" hidden="1" customHeight="1" x14ac:dyDescent="0.15"/>
    <row r="717" ht="8.1" hidden="1" customHeight="1" x14ac:dyDescent="0.15"/>
    <row r="718" ht="8.1" hidden="1" customHeight="1" x14ac:dyDescent="0.15"/>
    <row r="719" ht="8.1" hidden="1" customHeight="1" x14ac:dyDescent="0.15"/>
    <row r="720" ht="8.1" hidden="1" customHeight="1" x14ac:dyDescent="0.15"/>
    <row r="721" ht="8.1" hidden="1" customHeight="1" x14ac:dyDescent="0.15"/>
    <row r="722" ht="8.1" hidden="1" customHeight="1" x14ac:dyDescent="0.15"/>
    <row r="723" ht="8.1" hidden="1" customHeight="1" x14ac:dyDescent="0.15"/>
    <row r="724" ht="8.1" hidden="1" customHeight="1" x14ac:dyDescent="0.15"/>
    <row r="725" ht="8.1" hidden="1" customHeight="1" x14ac:dyDescent="0.15"/>
    <row r="726" ht="8.1" hidden="1" customHeight="1" x14ac:dyDescent="0.15"/>
    <row r="727" ht="8.1" hidden="1" customHeight="1" x14ac:dyDescent="0.15"/>
    <row r="728" ht="8.1" hidden="1" customHeight="1" x14ac:dyDescent="0.15"/>
    <row r="729" ht="8.1" hidden="1" customHeight="1" x14ac:dyDescent="0.15"/>
    <row r="730" ht="8.1" hidden="1" customHeight="1" x14ac:dyDescent="0.15"/>
    <row r="731" ht="8.1" hidden="1" customHeight="1" x14ac:dyDescent="0.15"/>
    <row r="732" ht="8.1" hidden="1" customHeight="1" x14ac:dyDescent="0.15"/>
    <row r="733" ht="8.1" hidden="1" customHeight="1" x14ac:dyDescent="0.15"/>
    <row r="734" ht="8.1" hidden="1" customHeight="1" x14ac:dyDescent="0.15"/>
    <row r="735" ht="8.1" hidden="1" customHeight="1" x14ac:dyDescent="0.15"/>
    <row r="736" ht="8.1" hidden="1" customHeight="1" x14ac:dyDescent="0.15"/>
    <row r="737" ht="8.1" hidden="1" customHeight="1" x14ac:dyDescent="0.15"/>
    <row r="738" ht="8.1" hidden="1" customHeight="1" x14ac:dyDescent="0.15"/>
    <row r="739" ht="8.1" hidden="1" customHeight="1" x14ac:dyDescent="0.15"/>
    <row r="740" ht="8.1" hidden="1" customHeight="1" x14ac:dyDescent="0.15"/>
    <row r="741" ht="8.1" hidden="1" customHeight="1" x14ac:dyDescent="0.15"/>
    <row r="742" ht="8.1" hidden="1" customHeight="1" x14ac:dyDescent="0.15"/>
    <row r="743" ht="8.1" hidden="1" customHeight="1" x14ac:dyDescent="0.15"/>
    <row r="744" ht="8.1" hidden="1" customHeight="1" x14ac:dyDescent="0.15"/>
    <row r="745" ht="8.1" hidden="1" customHeight="1" x14ac:dyDescent="0.15"/>
    <row r="746" ht="8.1" hidden="1" customHeight="1" x14ac:dyDescent="0.15"/>
    <row r="747" ht="8.1" hidden="1" customHeight="1" x14ac:dyDescent="0.15"/>
    <row r="748" ht="8.1" hidden="1" customHeight="1" x14ac:dyDescent="0.15"/>
    <row r="749" ht="8.1" hidden="1" customHeight="1" x14ac:dyDescent="0.15"/>
    <row r="750" ht="8.1" hidden="1" customHeight="1" x14ac:dyDescent="0.15"/>
    <row r="751" ht="8.1" hidden="1" customHeight="1" x14ac:dyDescent="0.15"/>
    <row r="752" ht="8.1" hidden="1" customHeight="1" x14ac:dyDescent="0.15"/>
    <row r="753" ht="8.1" hidden="1" customHeight="1" x14ac:dyDescent="0.15"/>
    <row r="754" ht="8.1" hidden="1" customHeight="1" x14ac:dyDescent="0.15"/>
    <row r="755" ht="8.1" hidden="1" customHeight="1" x14ac:dyDescent="0.15"/>
    <row r="756" ht="8.1" hidden="1" customHeight="1" x14ac:dyDescent="0.15"/>
    <row r="757" ht="8.1" hidden="1" customHeight="1" x14ac:dyDescent="0.15"/>
    <row r="758" ht="8.1" hidden="1" customHeight="1" x14ac:dyDescent="0.15"/>
    <row r="759" ht="8.1" hidden="1" customHeight="1" x14ac:dyDescent="0.15"/>
    <row r="760" ht="8.1" hidden="1" customHeight="1" x14ac:dyDescent="0.15"/>
    <row r="761" ht="8.1" hidden="1" customHeight="1" x14ac:dyDescent="0.15"/>
    <row r="762" ht="8.1" hidden="1" customHeight="1" x14ac:dyDescent="0.15"/>
    <row r="763" ht="8.1" hidden="1" customHeight="1" x14ac:dyDescent="0.15"/>
    <row r="764" ht="8.1" hidden="1" customHeight="1" x14ac:dyDescent="0.15"/>
    <row r="765" ht="8.1" hidden="1" customHeight="1" x14ac:dyDescent="0.15"/>
    <row r="766" ht="8.1" hidden="1" customHeight="1" x14ac:dyDescent="0.15"/>
    <row r="767" ht="8.1" hidden="1" customHeight="1" x14ac:dyDescent="0.15"/>
    <row r="768" ht="8.1" hidden="1" customHeight="1" x14ac:dyDescent="0.15"/>
    <row r="769" ht="8.1" hidden="1" customHeight="1" x14ac:dyDescent="0.15"/>
    <row r="770" ht="8.1" hidden="1" customHeight="1" x14ac:dyDescent="0.15"/>
    <row r="771" ht="8.1" hidden="1" customHeight="1" x14ac:dyDescent="0.15"/>
    <row r="772" ht="8.1" hidden="1" customHeight="1" x14ac:dyDescent="0.15"/>
    <row r="773" ht="8.1" hidden="1" customHeight="1" x14ac:dyDescent="0.15"/>
    <row r="774" ht="8.1" hidden="1" customHeight="1" x14ac:dyDescent="0.15"/>
    <row r="775" ht="8.1" hidden="1" customHeight="1" x14ac:dyDescent="0.15"/>
    <row r="776" ht="8.1" hidden="1" customHeight="1" x14ac:dyDescent="0.15"/>
    <row r="777" ht="8.1" hidden="1" customHeight="1" x14ac:dyDescent="0.15"/>
    <row r="778" ht="8.1" hidden="1" customHeight="1" x14ac:dyDescent="0.15"/>
    <row r="779" ht="8.1" hidden="1" customHeight="1" x14ac:dyDescent="0.15"/>
    <row r="780" ht="8.1" hidden="1" customHeight="1" x14ac:dyDescent="0.15"/>
    <row r="781" ht="8.1" hidden="1" customHeight="1" x14ac:dyDescent="0.15"/>
    <row r="782" ht="8.1" hidden="1" customHeight="1" x14ac:dyDescent="0.15"/>
    <row r="783" ht="8.1" hidden="1" customHeight="1" x14ac:dyDescent="0.15"/>
    <row r="784" ht="8.1" hidden="1" customHeight="1" x14ac:dyDescent="0.15"/>
    <row r="785" ht="8.1" hidden="1" customHeight="1" x14ac:dyDescent="0.15"/>
    <row r="786" ht="8.1" hidden="1" customHeight="1" x14ac:dyDescent="0.15"/>
    <row r="787" ht="8.1" hidden="1" customHeight="1" x14ac:dyDescent="0.15"/>
    <row r="788" ht="8.1" hidden="1" customHeight="1" x14ac:dyDescent="0.15"/>
    <row r="789" ht="8.1" hidden="1" customHeight="1" x14ac:dyDescent="0.15"/>
    <row r="790" ht="8.1" hidden="1" customHeight="1" x14ac:dyDescent="0.15"/>
    <row r="791" ht="8.1" hidden="1" customHeight="1" x14ac:dyDescent="0.15"/>
    <row r="792" ht="8.1" hidden="1" customHeight="1" x14ac:dyDescent="0.15"/>
    <row r="793" ht="8.1" hidden="1" customHeight="1" x14ac:dyDescent="0.15"/>
    <row r="794" ht="8.1" hidden="1" customHeight="1" x14ac:dyDescent="0.15"/>
    <row r="795" ht="8.1" hidden="1" customHeight="1" x14ac:dyDescent="0.15"/>
    <row r="796" ht="8.1" hidden="1" customHeight="1" x14ac:dyDescent="0.15"/>
    <row r="797" ht="8.1" hidden="1" customHeight="1" x14ac:dyDescent="0.15"/>
    <row r="798" ht="8.1" hidden="1" customHeight="1" x14ac:dyDescent="0.15"/>
    <row r="799" ht="8.1" hidden="1" customHeight="1" x14ac:dyDescent="0.15"/>
    <row r="800" ht="8.1" hidden="1" customHeight="1" x14ac:dyDescent="0.15"/>
    <row r="801" ht="8.1" hidden="1" customHeight="1" x14ac:dyDescent="0.15"/>
    <row r="802" ht="8.1" hidden="1" customHeight="1" x14ac:dyDescent="0.15"/>
    <row r="803" ht="8.1" hidden="1" customHeight="1" x14ac:dyDescent="0.15"/>
    <row r="804" ht="8.1" hidden="1" customHeight="1" x14ac:dyDescent="0.15"/>
    <row r="805" ht="8.1" hidden="1" customHeight="1" x14ac:dyDescent="0.15"/>
    <row r="806" ht="8.1" hidden="1" customHeight="1" x14ac:dyDescent="0.15"/>
    <row r="807" ht="8.1" hidden="1" customHeight="1" x14ac:dyDescent="0.15"/>
    <row r="808" ht="8.1" hidden="1" customHeight="1" x14ac:dyDescent="0.15"/>
    <row r="809" ht="8.1" hidden="1" customHeight="1" x14ac:dyDescent="0.15"/>
    <row r="810" ht="8.1" hidden="1" customHeight="1" x14ac:dyDescent="0.15"/>
    <row r="811" ht="8.1" hidden="1" customHeight="1" x14ac:dyDescent="0.15"/>
    <row r="812" ht="8.1" hidden="1" customHeight="1" x14ac:dyDescent="0.15"/>
    <row r="813" ht="8.1" hidden="1" customHeight="1" x14ac:dyDescent="0.15"/>
    <row r="814" ht="8.1" hidden="1" customHeight="1" x14ac:dyDescent="0.15"/>
    <row r="815" ht="8.1" hidden="1" customHeight="1" x14ac:dyDescent="0.15"/>
    <row r="816" ht="8.1" hidden="1" customHeight="1" x14ac:dyDescent="0.15"/>
    <row r="817" ht="8.1" hidden="1" customHeight="1" x14ac:dyDescent="0.15"/>
    <row r="818" ht="8.1" hidden="1" customHeight="1" x14ac:dyDescent="0.15"/>
    <row r="819" ht="8.1" hidden="1" customHeight="1" x14ac:dyDescent="0.15"/>
    <row r="820" ht="8.1" hidden="1" customHeight="1" x14ac:dyDescent="0.15"/>
    <row r="821" ht="8.1" hidden="1" customHeight="1" x14ac:dyDescent="0.15"/>
    <row r="822" ht="8.1" hidden="1" customHeight="1" x14ac:dyDescent="0.15"/>
    <row r="823" ht="8.1" hidden="1" customHeight="1" x14ac:dyDescent="0.15"/>
    <row r="824" ht="8.1" hidden="1" customHeight="1" x14ac:dyDescent="0.15"/>
    <row r="825" ht="8.1" hidden="1" customHeight="1" x14ac:dyDescent="0.15"/>
    <row r="826" ht="8.1" hidden="1" customHeight="1" x14ac:dyDescent="0.15"/>
    <row r="827" ht="8.1" hidden="1" customHeight="1" x14ac:dyDescent="0.15"/>
    <row r="828" ht="8.1" hidden="1" customHeight="1" x14ac:dyDescent="0.15"/>
    <row r="829" ht="8.1" hidden="1" customHeight="1" x14ac:dyDescent="0.15"/>
    <row r="830" ht="8.1" hidden="1" customHeight="1" x14ac:dyDescent="0.15"/>
    <row r="831" ht="8.1" hidden="1" customHeight="1" x14ac:dyDescent="0.15"/>
    <row r="832" ht="8.1" hidden="1" customHeight="1" x14ac:dyDescent="0.15"/>
    <row r="833" ht="8.1" hidden="1" customHeight="1" x14ac:dyDescent="0.15"/>
    <row r="834" ht="8.1" hidden="1" customHeight="1" x14ac:dyDescent="0.15"/>
    <row r="835" ht="8.1" hidden="1" customHeight="1" x14ac:dyDescent="0.15"/>
    <row r="836" ht="8.1" hidden="1" customHeight="1" x14ac:dyDescent="0.15"/>
    <row r="837" ht="8.1" hidden="1" customHeight="1" x14ac:dyDescent="0.15"/>
    <row r="838" ht="8.1" hidden="1" customHeight="1" x14ac:dyDescent="0.15"/>
    <row r="839" ht="8.1" hidden="1" customHeight="1" x14ac:dyDescent="0.15"/>
    <row r="840" ht="8.1" hidden="1" customHeight="1" x14ac:dyDescent="0.15"/>
    <row r="841" ht="8.1" hidden="1" customHeight="1" x14ac:dyDescent="0.15"/>
    <row r="842" ht="8.1" hidden="1" customHeight="1" x14ac:dyDescent="0.15"/>
    <row r="843" ht="8.1" hidden="1" customHeight="1" x14ac:dyDescent="0.15"/>
    <row r="844" ht="8.1" hidden="1" customHeight="1" x14ac:dyDescent="0.15"/>
    <row r="845" ht="8.1" hidden="1" customHeight="1" x14ac:dyDescent="0.15"/>
    <row r="846" ht="8.1" hidden="1" customHeight="1" x14ac:dyDescent="0.15"/>
    <row r="847" ht="8.1" hidden="1" customHeight="1" x14ac:dyDescent="0.15"/>
    <row r="848" ht="8.1" hidden="1" customHeight="1" x14ac:dyDescent="0.15"/>
    <row r="849" ht="8.1" hidden="1" customHeight="1" x14ac:dyDescent="0.15"/>
    <row r="850" ht="8.1" hidden="1" customHeight="1" x14ac:dyDescent="0.15"/>
    <row r="851" ht="8.1" hidden="1" customHeight="1" x14ac:dyDescent="0.15"/>
    <row r="852" ht="8.1" hidden="1" customHeight="1" x14ac:dyDescent="0.15"/>
    <row r="853" ht="8.1" hidden="1" customHeight="1" x14ac:dyDescent="0.15"/>
    <row r="854" ht="8.1" hidden="1" customHeight="1" x14ac:dyDescent="0.15"/>
    <row r="855" ht="8.1" hidden="1" customHeight="1" x14ac:dyDescent="0.15"/>
    <row r="856" ht="8.1" hidden="1" customHeight="1" x14ac:dyDescent="0.15"/>
    <row r="857" ht="8.1" hidden="1" customHeight="1" x14ac:dyDescent="0.15"/>
    <row r="858" ht="8.1" hidden="1" customHeight="1" x14ac:dyDescent="0.15"/>
    <row r="859" ht="8.1" hidden="1" customHeight="1" x14ac:dyDescent="0.15"/>
    <row r="860" ht="8.1" hidden="1" customHeight="1" x14ac:dyDescent="0.15"/>
    <row r="861" ht="8.1" hidden="1" customHeight="1" x14ac:dyDescent="0.15"/>
    <row r="862" ht="8.1" hidden="1" customHeight="1" x14ac:dyDescent="0.15"/>
    <row r="863" ht="8.1" hidden="1" customHeight="1" x14ac:dyDescent="0.15"/>
    <row r="864" ht="8.1" hidden="1" customHeight="1" x14ac:dyDescent="0.15"/>
    <row r="865" ht="8.1" hidden="1" customHeight="1" x14ac:dyDescent="0.15"/>
    <row r="866" ht="8.1" hidden="1" customHeight="1" x14ac:dyDescent="0.15"/>
    <row r="867" ht="8.1" hidden="1" customHeight="1" x14ac:dyDescent="0.15"/>
    <row r="868" ht="8.1" hidden="1" customHeight="1" x14ac:dyDescent="0.15"/>
    <row r="869" ht="8.1" hidden="1" customHeight="1" x14ac:dyDescent="0.15"/>
    <row r="870" ht="8.1" hidden="1" customHeight="1" x14ac:dyDescent="0.15"/>
    <row r="871" ht="8.1" hidden="1" customHeight="1" x14ac:dyDescent="0.15"/>
    <row r="872" ht="8.1" hidden="1" customHeight="1" x14ac:dyDescent="0.15"/>
    <row r="873" ht="8.1" hidden="1" customHeight="1" x14ac:dyDescent="0.15"/>
    <row r="874" ht="8.1" hidden="1" customHeight="1" x14ac:dyDescent="0.15"/>
    <row r="875" ht="8.1" hidden="1" customHeight="1" x14ac:dyDescent="0.15"/>
    <row r="876" ht="8.1" hidden="1" customHeight="1" x14ac:dyDescent="0.15"/>
    <row r="877" ht="8.1" hidden="1" customHeight="1" x14ac:dyDescent="0.15"/>
    <row r="878" ht="8.1" hidden="1" customHeight="1" x14ac:dyDescent="0.15"/>
    <row r="879" ht="8.1" hidden="1" customHeight="1" x14ac:dyDescent="0.15"/>
    <row r="880" ht="8.1" hidden="1" customHeight="1" x14ac:dyDescent="0.15"/>
    <row r="881" ht="8.1" hidden="1" customHeight="1" x14ac:dyDescent="0.15"/>
    <row r="882" ht="8.1" hidden="1" customHeight="1" x14ac:dyDescent="0.15"/>
    <row r="883" ht="8.1" hidden="1" customHeight="1" x14ac:dyDescent="0.15"/>
    <row r="884" ht="8.1" hidden="1" customHeight="1" x14ac:dyDescent="0.15"/>
    <row r="885" ht="8.1" hidden="1" customHeight="1" x14ac:dyDescent="0.15"/>
    <row r="886" ht="8.1" hidden="1" customHeight="1" x14ac:dyDescent="0.15"/>
    <row r="887" ht="8.1" hidden="1" customHeight="1" x14ac:dyDescent="0.15"/>
    <row r="888" ht="8.1" hidden="1" customHeight="1" x14ac:dyDescent="0.15"/>
    <row r="889" ht="8.1" hidden="1" customHeight="1" x14ac:dyDescent="0.15"/>
    <row r="890" ht="8.1" hidden="1" customHeight="1" x14ac:dyDescent="0.15"/>
    <row r="891" ht="8.1" hidden="1" customHeight="1" x14ac:dyDescent="0.15"/>
    <row r="892" ht="8.1" hidden="1" customHeight="1" x14ac:dyDescent="0.15"/>
    <row r="893" ht="8.1" hidden="1" customHeight="1" x14ac:dyDescent="0.15"/>
    <row r="894" ht="8.1" hidden="1" customHeight="1" x14ac:dyDescent="0.15"/>
    <row r="895" ht="8.1" hidden="1" customHeight="1" x14ac:dyDescent="0.15"/>
    <row r="896" ht="8.1" hidden="1" customHeight="1" x14ac:dyDescent="0.15"/>
    <row r="897" ht="8.1" hidden="1" customHeight="1" x14ac:dyDescent="0.15"/>
    <row r="898" ht="8.1" hidden="1" customHeight="1" x14ac:dyDescent="0.15"/>
    <row r="899" ht="8.1" hidden="1" customHeight="1" x14ac:dyDescent="0.15"/>
    <row r="900" ht="8.1" hidden="1" customHeight="1" x14ac:dyDescent="0.15"/>
    <row r="901" ht="8.1" hidden="1" customHeight="1" x14ac:dyDescent="0.15"/>
    <row r="902" ht="8.1" hidden="1" customHeight="1" x14ac:dyDescent="0.15"/>
    <row r="903" ht="8.1" hidden="1" customHeight="1" x14ac:dyDescent="0.15"/>
    <row r="904" ht="8.1" hidden="1" customHeight="1" x14ac:dyDescent="0.15"/>
    <row r="905" ht="8.1" hidden="1" customHeight="1" x14ac:dyDescent="0.15"/>
    <row r="906" ht="8.1" hidden="1" customHeight="1" x14ac:dyDescent="0.15"/>
    <row r="907" ht="8.1" hidden="1" customHeight="1" x14ac:dyDescent="0.15"/>
    <row r="908" ht="8.1" hidden="1" customHeight="1" x14ac:dyDescent="0.15"/>
    <row r="909" ht="8.1" hidden="1" customHeight="1" x14ac:dyDescent="0.15"/>
    <row r="910" ht="8.1" hidden="1" customHeight="1" x14ac:dyDescent="0.15"/>
    <row r="911" ht="8.1" hidden="1" customHeight="1" x14ac:dyDescent="0.15"/>
    <row r="912" ht="8.1" hidden="1" customHeight="1" x14ac:dyDescent="0.15"/>
    <row r="913" ht="8.1" hidden="1" customHeight="1" x14ac:dyDescent="0.15"/>
    <row r="914" ht="8.1" hidden="1" customHeight="1" x14ac:dyDescent="0.15"/>
    <row r="915" ht="8.1" hidden="1" customHeight="1" x14ac:dyDescent="0.15"/>
    <row r="916" ht="8.1" hidden="1" customHeight="1" x14ac:dyDescent="0.15"/>
    <row r="917" ht="8.1" hidden="1" customHeight="1" x14ac:dyDescent="0.15"/>
    <row r="918" ht="8.1" hidden="1" customHeight="1" x14ac:dyDescent="0.15"/>
    <row r="919" ht="8.1" hidden="1" customHeight="1" x14ac:dyDescent="0.15"/>
    <row r="920" ht="8.1" hidden="1" customHeight="1" x14ac:dyDescent="0.15"/>
    <row r="921" ht="8.1" hidden="1" customHeight="1" x14ac:dyDescent="0.15"/>
    <row r="922" ht="8.1" hidden="1" customHeight="1" x14ac:dyDescent="0.15"/>
    <row r="923" ht="8.1" hidden="1" customHeight="1" x14ac:dyDescent="0.15"/>
    <row r="924" ht="8.1" hidden="1" customHeight="1" x14ac:dyDescent="0.15"/>
    <row r="925" ht="8.1" hidden="1" customHeight="1" x14ac:dyDescent="0.15"/>
    <row r="926" ht="8.1" hidden="1" customHeight="1" x14ac:dyDescent="0.15"/>
    <row r="927" ht="8.1" hidden="1" customHeight="1" x14ac:dyDescent="0.15"/>
    <row r="928" ht="8.1" hidden="1" customHeight="1" x14ac:dyDescent="0.15"/>
    <row r="929" ht="8.1" hidden="1" customHeight="1" x14ac:dyDescent="0.15"/>
    <row r="930" ht="8.1" hidden="1" customHeight="1" x14ac:dyDescent="0.15"/>
    <row r="931" ht="8.1" hidden="1" customHeight="1" x14ac:dyDescent="0.15"/>
    <row r="932" ht="8.1" hidden="1" customHeight="1" x14ac:dyDescent="0.15"/>
    <row r="933" ht="8.1" hidden="1" customHeight="1" x14ac:dyDescent="0.15"/>
    <row r="934" ht="8.1" hidden="1" customHeight="1" x14ac:dyDescent="0.15"/>
    <row r="935" ht="8.1" hidden="1" customHeight="1" x14ac:dyDescent="0.15"/>
    <row r="936" ht="8.1" hidden="1" customHeight="1" x14ac:dyDescent="0.15"/>
    <row r="937" ht="8.1" hidden="1" customHeight="1" x14ac:dyDescent="0.15"/>
    <row r="938" ht="8.1" hidden="1" customHeight="1" x14ac:dyDescent="0.15"/>
    <row r="939" ht="8.1" hidden="1" customHeight="1" x14ac:dyDescent="0.15"/>
    <row r="940" ht="8.1" hidden="1" customHeight="1" x14ac:dyDescent="0.15"/>
    <row r="941" ht="8.1" hidden="1" customHeight="1" x14ac:dyDescent="0.15"/>
    <row r="942" ht="8.1" hidden="1" customHeight="1" x14ac:dyDescent="0.15"/>
    <row r="943" ht="8.1" hidden="1" customHeight="1" x14ac:dyDescent="0.15"/>
    <row r="944" ht="8.1" hidden="1" customHeight="1" x14ac:dyDescent="0.15"/>
    <row r="945" ht="8.1" hidden="1" customHeight="1" x14ac:dyDescent="0.15"/>
    <row r="946" ht="8.1" hidden="1" customHeight="1" x14ac:dyDescent="0.15"/>
    <row r="947" ht="8.1" hidden="1" customHeight="1" x14ac:dyDescent="0.15"/>
    <row r="948" ht="8.1" hidden="1" customHeight="1" x14ac:dyDescent="0.15"/>
    <row r="949" ht="8.1" hidden="1" customHeight="1" x14ac:dyDescent="0.15"/>
    <row r="950" ht="8.1" hidden="1" customHeight="1" x14ac:dyDescent="0.15"/>
    <row r="951" ht="8.1" hidden="1" customHeight="1" x14ac:dyDescent="0.15"/>
    <row r="952" ht="8.1" hidden="1" customHeight="1" x14ac:dyDescent="0.15"/>
    <row r="953" ht="8.1" hidden="1" customHeight="1" x14ac:dyDescent="0.15"/>
    <row r="954" ht="8.1" hidden="1" customHeight="1" x14ac:dyDescent="0.15"/>
    <row r="955" ht="8.1" hidden="1" customHeight="1" x14ac:dyDescent="0.15"/>
    <row r="956" ht="8.1" hidden="1" customHeight="1" x14ac:dyDescent="0.15"/>
    <row r="957" ht="8.1" hidden="1" customHeight="1" x14ac:dyDescent="0.15"/>
    <row r="958" ht="8.1" hidden="1" customHeight="1" x14ac:dyDescent="0.15"/>
    <row r="959" ht="8.1" hidden="1" customHeight="1" x14ac:dyDescent="0.15"/>
    <row r="960" ht="8.1" hidden="1" customHeight="1" x14ac:dyDescent="0.15"/>
    <row r="961" ht="8.1" hidden="1" customHeight="1" x14ac:dyDescent="0.15"/>
    <row r="962" ht="8.1" hidden="1" customHeight="1" x14ac:dyDescent="0.15"/>
    <row r="963" ht="8.1" hidden="1" customHeight="1" x14ac:dyDescent="0.15"/>
    <row r="964" ht="8.1" hidden="1" customHeight="1" x14ac:dyDescent="0.15"/>
    <row r="965" ht="8.1" hidden="1" customHeight="1" x14ac:dyDescent="0.15"/>
    <row r="966" ht="8.1" hidden="1" customHeight="1" x14ac:dyDescent="0.15"/>
    <row r="967" ht="8.1" hidden="1" customHeight="1" x14ac:dyDescent="0.15"/>
    <row r="968" ht="8.1" hidden="1" customHeight="1" x14ac:dyDescent="0.15"/>
    <row r="969" ht="8.1" hidden="1" customHeight="1" x14ac:dyDescent="0.15"/>
    <row r="970" ht="8.1" hidden="1" customHeight="1" x14ac:dyDescent="0.15"/>
    <row r="971" ht="8.1" hidden="1" customHeight="1" x14ac:dyDescent="0.15"/>
    <row r="972" ht="8.1" hidden="1" customHeight="1" x14ac:dyDescent="0.15"/>
    <row r="973" ht="8.1" hidden="1" customHeight="1" x14ac:dyDescent="0.15"/>
    <row r="974" ht="8.1" hidden="1" customHeight="1" x14ac:dyDescent="0.15"/>
    <row r="975" ht="8.1" hidden="1" customHeight="1" x14ac:dyDescent="0.15"/>
    <row r="976" ht="8.1" hidden="1" customHeight="1" x14ac:dyDescent="0.15"/>
    <row r="977" ht="8.1" hidden="1" customHeight="1" x14ac:dyDescent="0.15"/>
    <row r="978" ht="8.1" hidden="1" customHeight="1" x14ac:dyDescent="0.15"/>
    <row r="979" ht="8.1" hidden="1" customHeight="1" x14ac:dyDescent="0.15"/>
    <row r="980" ht="8.1" hidden="1" customHeight="1" x14ac:dyDescent="0.15"/>
    <row r="981" ht="8.1" hidden="1" customHeight="1" x14ac:dyDescent="0.15"/>
    <row r="982" ht="8.1" hidden="1" customHeight="1" x14ac:dyDescent="0.15"/>
    <row r="983" ht="8.1" hidden="1" customHeight="1" x14ac:dyDescent="0.15"/>
    <row r="984" ht="8.1" hidden="1" customHeight="1" x14ac:dyDescent="0.15"/>
    <row r="985" ht="8.1" hidden="1" customHeight="1" x14ac:dyDescent="0.15"/>
    <row r="986" ht="8.1" hidden="1" customHeight="1" x14ac:dyDescent="0.15"/>
    <row r="987" ht="8.1" hidden="1" customHeight="1" x14ac:dyDescent="0.15"/>
    <row r="988" ht="8.1" hidden="1" customHeight="1" x14ac:dyDescent="0.15"/>
    <row r="989" ht="8.1" hidden="1" customHeight="1" x14ac:dyDescent="0.15"/>
    <row r="990" ht="8.1" hidden="1" customHeight="1" x14ac:dyDescent="0.15"/>
    <row r="991" ht="8.1" hidden="1" customHeight="1" x14ac:dyDescent="0.15"/>
    <row r="992" ht="8.1" hidden="1" customHeight="1" x14ac:dyDescent="0.15"/>
    <row r="993" ht="8.1" hidden="1" customHeight="1" x14ac:dyDescent="0.15"/>
    <row r="994" ht="8.1" hidden="1" customHeight="1" x14ac:dyDescent="0.15"/>
  </sheetData>
  <sheetProtection algorithmName="SHA-512" hashValue="GcQy6O9fs6/6PHJ3iMmSyryS6DW73Qu+rpu66W63cL3zgz9Fj2b4kZjcToW681hDfegABk49sMgThQP8TMHRSg==" saltValue="eNUQaocEljw9FHv9g/Uuow==" spinCount="100000" sheet="1" formatCells="0"/>
  <mergeCells count="311">
    <mergeCell ref="DD218:DD220"/>
    <mergeCell ref="CI14:CK15"/>
    <mergeCell ref="BO14:BV15"/>
    <mergeCell ref="BW14:CH15"/>
    <mergeCell ref="CL23:DA27"/>
    <mergeCell ref="CL28:DA32"/>
    <mergeCell ref="CL38:DA40"/>
    <mergeCell ref="CL41:DA45"/>
    <mergeCell ref="CL46:DA48"/>
    <mergeCell ref="CL49:DA52"/>
    <mergeCell ref="CL33:DA37"/>
    <mergeCell ref="CB105:CF111"/>
    <mergeCell ref="CB98:CF104"/>
    <mergeCell ref="CG105:CK111"/>
    <mergeCell ref="CB83:CF88"/>
    <mergeCell ref="CL83:DA88"/>
    <mergeCell ref="CL89:DA97"/>
    <mergeCell ref="CB28:CF32"/>
    <mergeCell ref="CB70:CF78"/>
    <mergeCell ref="BW18:CK19"/>
    <mergeCell ref="CB20:CF22"/>
    <mergeCell ref="BW20:CA22"/>
    <mergeCell ref="CG20:CK22"/>
    <mergeCell ref="BH18:BV22"/>
    <mergeCell ref="E46:F52"/>
    <mergeCell ref="M46:W48"/>
    <mergeCell ref="E53:F63"/>
    <mergeCell ref="E64:F69"/>
    <mergeCell ref="S107:U109"/>
    <mergeCell ref="U123:W126"/>
    <mergeCell ref="CG119:CK125"/>
    <mergeCell ref="BT102:BU103"/>
    <mergeCell ref="BI109:BM110"/>
    <mergeCell ref="BN106:BS107"/>
    <mergeCell ref="BT106:BU107"/>
    <mergeCell ref="BI102:BM103"/>
    <mergeCell ref="BN102:BS103"/>
    <mergeCell ref="BT120:BU121"/>
    <mergeCell ref="BN93:BS94"/>
    <mergeCell ref="CG98:CK104"/>
    <mergeCell ref="CB119:CF125"/>
    <mergeCell ref="BT99:BU100"/>
    <mergeCell ref="BT109:BU110"/>
    <mergeCell ref="T95:W96"/>
    <mergeCell ref="BH90:BM91"/>
    <mergeCell ref="BH99:BM100"/>
    <mergeCell ref="BH106:BM107"/>
    <mergeCell ref="BH113:BM114"/>
    <mergeCell ref="E70:F132"/>
    <mergeCell ref="CB237:CK240"/>
    <mergeCell ref="CG89:CK97"/>
    <mergeCell ref="CB89:CF97"/>
    <mergeCell ref="CB233:CK236"/>
    <mergeCell ref="BW70:CA78"/>
    <mergeCell ref="CG70:CK78"/>
    <mergeCell ref="CB221:CK224"/>
    <mergeCell ref="CG83:CK88"/>
    <mergeCell ref="BW83:CA88"/>
    <mergeCell ref="BW98:CA104"/>
    <mergeCell ref="BH229:CA232"/>
    <mergeCell ref="CB229:CK232"/>
    <mergeCell ref="BH225:CA228"/>
    <mergeCell ref="G145:CH203"/>
    <mergeCell ref="N123:T126"/>
    <mergeCell ref="M111:W113"/>
    <mergeCell ref="N114:V116"/>
    <mergeCell ref="X126:AJ132"/>
    <mergeCell ref="BN123:BS124"/>
    <mergeCell ref="BT123:BU124"/>
    <mergeCell ref="M105:W106"/>
    <mergeCell ref="M98:W99"/>
    <mergeCell ref="AK119:BG125"/>
    <mergeCell ref="E18:L22"/>
    <mergeCell ref="M18:W22"/>
    <mergeCell ref="X18:AJ22"/>
    <mergeCell ref="E38:F45"/>
    <mergeCell ref="G38:L45"/>
    <mergeCell ref="E23:F37"/>
    <mergeCell ref="G23:L37"/>
    <mergeCell ref="M33:W37"/>
    <mergeCell ref="M41:W45"/>
    <mergeCell ref="M28:W32"/>
    <mergeCell ref="M38:W40"/>
    <mergeCell ref="X23:AJ27"/>
    <mergeCell ref="M23:W27"/>
    <mergeCell ref="I237:W240"/>
    <mergeCell ref="AK233:BG236"/>
    <mergeCell ref="BH237:CA240"/>
    <mergeCell ref="CB225:CK228"/>
    <mergeCell ref="CB126:CF132"/>
    <mergeCell ref="CG126:CK132"/>
    <mergeCell ref="G142:CH144"/>
    <mergeCell ref="BT130:BU131"/>
    <mergeCell ref="BW126:CA132"/>
    <mergeCell ref="AK225:BG228"/>
    <mergeCell ref="E221:H224"/>
    <mergeCell ref="I221:W224"/>
    <mergeCell ref="I225:W228"/>
    <mergeCell ref="X225:AJ228"/>
    <mergeCell ref="CB218:CK220"/>
    <mergeCell ref="E218:H220"/>
    <mergeCell ref="E225:H228"/>
    <mergeCell ref="E233:H236"/>
    <mergeCell ref="E229:H232"/>
    <mergeCell ref="I229:W232"/>
    <mergeCell ref="E237:H240"/>
    <mergeCell ref="I218:W220"/>
    <mergeCell ref="AK126:BG132"/>
    <mergeCell ref="AK221:BG224"/>
    <mergeCell ref="X237:AJ240"/>
    <mergeCell ref="AK237:BG240"/>
    <mergeCell ref="X233:AJ236"/>
    <mergeCell ref="X98:AJ104"/>
    <mergeCell ref="AK89:BG92"/>
    <mergeCell ref="AU93:AZ94"/>
    <mergeCell ref="BA93:BB94"/>
    <mergeCell ref="AK105:BG111"/>
    <mergeCell ref="X105:AJ111"/>
    <mergeCell ref="AP93:AT94"/>
    <mergeCell ref="AK218:BG220"/>
    <mergeCell ref="X119:AJ125"/>
    <mergeCell ref="X221:AJ224"/>
    <mergeCell ref="E133:CK136"/>
    <mergeCell ref="E216:CK217"/>
    <mergeCell ref="BN120:BS121"/>
    <mergeCell ref="BH120:BM121"/>
    <mergeCell ref="BH127:BM128"/>
    <mergeCell ref="BT127:BU128"/>
    <mergeCell ref="BI130:BM131"/>
    <mergeCell ref="BN127:BS128"/>
    <mergeCell ref="BI123:BM124"/>
    <mergeCell ref="BN130:BS131"/>
    <mergeCell ref="X112:AJ118"/>
    <mergeCell ref="X229:AJ232"/>
    <mergeCell ref="I233:W236"/>
    <mergeCell ref="AK229:BG232"/>
    <mergeCell ref="G70:L132"/>
    <mergeCell ref="M93:W94"/>
    <mergeCell ref="X83:AJ88"/>
    <mergeCell ref="N95:S96"/>
    <mergeCell ref="X218:AJ220"/>
    <mergeCell ref="BH233:CA236"/>
    <mergeCell ref="BH221:CA224"/>
    <mergeCell ref="AP95:AT96"/>
    <mergeCell ref="BA95:BB96"/>
    <mergeCell ref="X75:AJ76"/>
    <mergeCell ref="AK75:BG78"/>
    <mergeCell ref="BJ72:BQ73"/>
    <mergeCell ref="G53:L63"/>
    <mergeCell ref="G46:L52"/>
    <mergeCell ref="M49:W52"/>
    <mergeCell ref="X49:AJ52"/>
    <mergeCell ref="BH218:CA220"/>
    <mergeCell ref="M119:W121"/>
    <mergeCell ref="CG28:CK32"/>
    <mergeCell ref="BW112:CA118"/>
    <mergeCell ref="BW119:CA125"/>
    <mergeCell ref="AK112:BG118"/>
    <mergeCell ref="X28:AJ32"/>
    <mergeCell ref="BI31:BS32"/>
    <mergeCell ref="BH53:BV54"/>
    <mergeCell ref="AK49:BG50"/>
    <mergeCell ref="BL45:BS45"/>
    <mergeCell ref="X53:AJ54"/>
    <mergeCell ref="AS31:BB32"/>
    <mergeCell ref="X41:AJ45"/>
    <mergeCell ref="X33:AJ37"/>
    <mergeCell ref="AK33:BG37"/>
    <mergeCell ref="X38:AJ40"/>
    <mergeCell ref="AK55:BG59"/>
    <mergeCell ref="BJ49:BQ51"/>
    <mergeCell ref="BR49:BT51"/>
    <mergeCell ref="BW105:CA111"/>
    <mergeCell ref="G64:L69"/>
    <mergeCell ref="BT113:BU114"/>
    <mergeCell ref="BI116:BM117"/>
    <mergeCell ref="BN116:BS117"/>
    <mergeCell ref="AK98:BG104"/>
    <mergeCell ref="BH79:BU82"/>
    <mergeCell ref="BT93:BU94"/>
    <mergeCell ref="X79:AJ82"/>
    <mergeCell ref="N100:R102"/>
    <mergeCell ref="S100:U102"/>
    <mergeCell ref="AK83:BG88"/>
    <mergeCell ref="M89:W92"/>
    <mergeCell ref="X89:AJ97"/>
    <mergeCell ref="M83:W88"/>
    <mergeCell ref="M70:W78"/>
    <mergeCell ref="M79:W82"/>
    <mergeCell ref="AU95:AZ96"/>
    <mergeCell ref="AK79:BG82"/>
    <mergeCell ref="BH75:BV78"/>
    <mergeCell ref="AK18:BG22"/>
    <mergeCell ref="BW33:CA37"/>
    <mergeCell ref="BW38:CA40"/>
    <mergeCell ref="CB46:CF48"/>
    <mergeCell ref="CG41:CK45"/>
    <mergeCell ref="AN42:AR44"/>
    <mergeCell ref="CG46:CK48"/>
    <mergeCell ref="BH46:BV48"/>
    <mergeCell ref="BW46:CA48"/>
    <mergeCell ref="BP42:BU44"/>
    <mergeCell ref="BL42:BO44"/>
    <mergeCell ref="AW42:BE44"/>
    <mergeCell ref="BW41:CA45"/>
    <mergeCell ref="CB41:CF45"/>
    <mergeCell ref="CG33:CK37"/>
    <mergeCell ref="BH33:BV37"/>
    <mergeCell ref="BH38:BV40"/>
    <mergeCell ref="AK28:BG30"/>
    <mergeCell ref="AK38:BG40"/>
    <mergeCell ref="BW23:CA27"/>
    <mergeCell ref="AK31:AR32"/>
    <mergeCell ref="BW28:CA32"/>
    <mergeCell ref="BH28:BU30"/>
    <mergeCell ref="CG38:CK40"/>
    <mergeCell ref="E3:CK4"/>
    <mergeCell ref="F10:O11"/>
    <mergeCell ref="P10:P11"/>
    <mergeCell ref="F12:O13"/>
    <mergeCell ref="Q12:AN13"/>
    <mergeCell ref="P12:P13"/>
    <mergeCell ref="BN10:CK11"/>
    <mergeCell ref="AQ12:AU13"/>
    <mergeCell ref="T5:AG6"/>
    <mergeCell ref="AH5:AU6"/>
    <mergeCell ref="AV5:BI6"/>
    <mergeCell ref="BJ5:BU6"/>
    <mergeCell ref="BV5:BW6"/>
    <mergeCell ref="AV12:AV13"/>
    <mergeCell ref="AW12:BM13"/>
    <mergeCell ref="Q10:AN11"/>
    <mergeCell ref="M64:W65"/>
    <mergeCell ref="X64:AJ69"/>
    <mergeCell ref="X77:AJ78"/>
    <mergeCell ref="X70:AJ74"/>
    <mergeCell ref="CB66:CF69"/>
    <mergeCell ref="M53:W54"/>
    <mergeCell ref="M66:W69"/>
    <mergeCell ref="X46:AJ48"/>
    <mergeCell ref="AS42:AV44"/>
    <mergeCell ref="AK53:BG54"/>
    <mergeCell ref="AK46:BG48"/>
    <mergeCell ref="CB64:CF65"/>
    <mergeCell ref="CB33:CF37"/>
    <mergeCell ref="AM51:BB52"/>
    <mergeCell ref="BR72:BT73"/>
    <mergeCell ref="AK64:BG65"/>
    <mergeCell ref="BQ61:BS62"/>
    <mergeCell ref="BN61:BP62"/>
    <mergeCell ref="BW53:CA54"/>
    <mergeCell ref="CG23:CK27"/>
    <mergeCell ref="AK23:BG27"/>
    <mergeCell ref="BH23:BV27"/>
    <mergeCell ref="CB23:CF27"/>
    <mergeCell ref="BT57:BV58"/>
    <mergeCell ref="BT61:BV62"/>
    <mergeCell ref="AK66:BG69"/>
    <mergeCell ref="CB49:CF52"/>
    <mergeCell ref="BW49:CA52"/>
    <mergeCell ref="CB38:CF40"/>
    <mergeCell ref="AK70:BG74"/>
    <mergeCell ref="CG49:CK52"/>
    <mergeCell ref="CL64:DA65"/>
    <mergeCell ref="CG64:CK65"/>
    <mergeCell ref="BH66:BV69"/>
    <mergeCell ref="BW64:CA65"/>
    <mergeCell ref="BW89:CA97"/>
    <mergeCell ref="CG66:CK69"/>
    <mergeCell ref="BW66:CA69"/>
    <mergeCell ref="BT116:BU117"/>
    <mergeCell ref="BN113:BS114"/>
    <mergeCell ref="CG79:CK82"/>
    <mergeCell ref="BH70:BV71"/>
    <mergeCell ref="BI93:BM94"/>
    <mergeCell ref="BN90:BS91"/>
    <mergeCell ref="BH83:BV88"/>
    <mergeCell ref="BT90:BU91"/>
    <mergeCell ref="CB112:CF118"/>
    <mergeCell ref="CG112:CK118"/>
    <mergeCell ref="BN109:BS110"/>
    <mergeCell ref="BW79:CA82"/>
    <mergeCell ref="CB79:CF82"/>
    <mergeCell ref="CL66:DA69"/>
    <mergeCell ref="CL79:DA82"/>
    <mergeCell ref="CL70:DA78"/>
    <mergeCell ref="BN99:BS100"/>
    <mergeCell ref="DD221:DD224"/>
    <mergeCell ref="DD225:DD228"/>
    <mergeCell ref="DD229:DD232"/>
    <mergeCell ref="DD233:DD236"/>
    <mergeCell ref="DD237:DD240"/>
    <mergeCell ref="N107:R109"/>
    <mergeCell ref="CL53:DA54"/>
    <mergeCell ref="CB55:CF63"/>
    <mergeCell ref="CG55:CK63"/>
    <mergeCell ref="CL55:DA63"/>
    <mergeCell ref="BH55:BN56"/>
    <mergeCell ref="BI57:BM58"/>
    <mergeCell ref="BN57:BP58"/>
    <mergeCell ref="BQ57:BS58"/>
    <mergeCell ref="BH59:BN60"/>
    <mergeCell ref="BI61:BM62"/>
    <mergeCell ref="CG53:CK54"/>
    <mergeCell ref="BW55:CA63"/>
    <mergeCell ref="CB53:CF54"/>
    <mergeCell ref="CL98:DA132"/>
    <mergeCell ref="AK60:BG61"/>
    <mergeCell ref="AK62:BG63"/>
    <mergeCell ref="X55:AJ63"/>
    <mergeCell ref="M55:W63"/>
  </mergeCells>
  <phoneticPr fontId="20"/>
  <conditionalFormatting sqref="AU93:AZ96">
    <cfRule type="cellIs" dxfId="0" priority="4" stopIfTrue="1" operator="equal">
      <formula>"設定無"</formula>
    </cfRule>
  </conditionalFormatting>
  <dataValidations count="24">
    <dataValidation type="list" allowBlank="1" showInputMessage="1" showErrorMessage="1" sqref="BV79:BV82" xr:uid="{00000000-0002-0000-0000-000000000000}">
      <formula1>$DV$13:$DV$17</formula1>
    </dataValidation>
    <dataValidation imeMode="off" allowBlank="1" showInputMessage="1" showErrorMessage="1" sqref="BN106 BJ44 BK43:BK44 BN116 Q12:AN13 BN102 BN109 BN113 BN90 BN120 BN93 BN99 BN127 BN130 BN123 CK17" xr:uid="{00000000-0002-0000-0000-000001000000}"/>
    <dataValidation type="list" allowBlank="1" showInputMessage="1" showErrorMessage="1" sqref="M129 W129" xr:uid="{00000000-0002-0000-0000-000002000000}">
      <formula1>"　,無負荷上昇,定格負荷下降"</formula1>
    </dataValidation>
    <dataValidation type="list" allowBlank="1" showInputMessage="1" showErrorMessage="1" sqref="DY27" xr:uid="{00000000-0002-0000-0000-000003000000}">
      <formula1>$DY$25:$DY$27</formula1>
    </dataValidation>
    <dataValidation imeMode="halfKatakana" allowBlank="1" showInputMessage="1" showErrorMessage="1" sqref="P12 P10" xr:uid="{00000000-0002-0000-0000-000004000000}"/>
    <dataValidation type="list" allowBlank="1" showInputMessage="1" showErrorMessage="1" sqref="BM11" xr:uid="{00000000-0002-0000-0000-000005000000}">
      <formula1>$DP$315:$DP$319</formula1>
    </dataValidation>
    <dataValidation type="list" allowBlank="1" showInputMessage="1" showErrorMessage="1" sqref="BD9:BG9" xr:uid="{00000000-0002-0000-0000-000006000000}">
      <formula1>$DL$309:$DL$313</formula1>
    </dataValidation>
    <dataValidation type="list" allowBlank="1" showInputMessage="1" showErrorMessage="1" sqref="AW9:BC9" xr:uid="{00000000-0002-0000-0000-000007000000}">
      <formula1>$DL$308:$DL$310</formula1>
    </dataValidation>
    <dataValidation type="list" allowBlank="1" showInputMessage="1" showErrorMessage="1" sqref="BW23:CA27 CB66:CF69 BW38:CA40 BW46:CA48 CG46:CK48 CG38:CK40 CG23:CK27 BW79:CA88 CG79:CK88 BW64:CA69 CG64:CK69 BW53:CA54 CG53:CK54" xr:uid="{00000000-0002-0000-0000-000008000000}">
      <formula1>$DD$18:$DD$19</formula1>
    </dataValidation>
    <dataValidation type="list" allowBlank="1" showInputMessage="1" showErrorMessage="1" sqref="AH5:AU6" xr:uid="{00000000-0002-0000-0000-000009000000}">
      <formula1>$DH$19:$DH$27</formula1>
    </dataValidation>
    <dataValidation type="list" allowBlank="1" showInputMessage="1" showErrorMessage="1" sqref="AW12:BM13" xr:uid="{00000000-0002-0000-0000-00000A000000}">
      <formula1>$DD$65</formula1>
    </dataValidation>
    <dataValidation type="list" allowBlank="1" showInputMessage="1" showErrorMessage="1" sqref="BI31:BS32" xr:uid="{00000000-0002-0000-0000-00000B000000}">
      <formula1>$DD$58:$DD$62</formula1>
    </dataValidation>
    <dataValidation type="list" allowBlank="1" showInputMessage="1" showErrorMessage="1" sqref="X77:AJ78" xr:uid="{00000000-0002-0000-0000-00000C000000}">
      <formula1>$DE$65:$DE$66</formula1>
    </dataValidation>
    <dataValidation type="list" allowBlank="1" showInputMessage="1" showErrorMessage="1" sqref="BH75:BV78" xr:uid="{00000000-0002-0000-0000-00000D000000}">
      <formula1>$DE$65:$DH$65</formula1>
    </dataValidation>
    <dataValidation type="list" allowBlank="1" showInputMessage="1" showErrorMessage="1" sqref="BW33:CA37 CG33:CK37" xr:uid="{00000000-0002-0000-0000-00000E000000}">
      <formula1>$DD$18:$DD$20</formula1>
    </dataValidation>
    <dataValidation type="list" allowBlank="1" showInputMessage="1" showErrorMessage="1" sqref="N123 M124:M126" xr:uid="{00000000-0002-0000-0000-00000F000000}">
      <formula1>$DD$32:$DD$37</formula1>
    </dataValidation>
    <dataValidation type="list" allowBlank="1" showInputMessage="1" showErrorMessage="1" sqref="N114:V116" xr:uid="{00000000-0002-0000-0000-000010000000}">
      <formula1>$DD$70:$DD$72</formula1>
    </dataValidation>
    <dataValidation type="list" allowBlank="1" showInputMessage="1" showErrorMessage="1" sqref="N95:S96" xr:uid="{00000000-0002-0000-0000-000011000000}">
      <formula1>$DD$76:$DD$77</formula1>
    </dataValidation>
    <dataValidation type="list" allowBlank="1" showInputMessage="1" showErrorMessage="1" sqref="E221:H240" xr:uid="{61B015E0-B0C3-4C2D-B699-479DCCE85FF2}">
      <formula1>$DE$219:$DE$224</formula1>
    </dataValidation>
    <dataValidation type="list" allowBlank="1" showInputMessage="1" showErrorMessage="1" sqref="X221:AJ224" xr:uid="{2300DCF1-58DD-40CD-BF77-D7AFC047C5A3}">
      <formula1>$DF$227:$DF$230</formula1>
    </dataValidation>
    <dataValidation type="list" allowBlank="1" showInputMessage="1" showErrorMessage="1" sqref="X225:AJ228" xr:uid="{8FFC5A49-1A14-4EE0-810D-74233F847F67}">
      <formula1>$DG$227:$DG$230</formula1>
    </dataValidation>
    <dataValidation type="list" allowBlank="1" showInputMessage="1" showErrorMessage="1" sqref="X229:AJ232" xr:uid="{9605F522-3B04-4BF6-AB53-90850D43799A}">
      <formula1>$DH$227:$DH$230</formula1>
    </dataValidation>
    <dataValidation type="list" allowBlank="1" showInputMessage="1" showErrorMessage="1" sqref="X233:AJ236" xr:uid="{F583E85F-8992-4CA5-94AC-8E739E413649}">
      <formula1>$DI$227:$DI$230</formula1>
    </dataValidation>
    <dataValidation type="list" allowBlank="1" showInputMessage="1" showErrorMessage="1" sqref="X237:AJ240" xr:uid="{2256B993-28CF-4B26-9536-0FAD98D08C9F}">
      <formula1>$DJ$227:$DJ$230</formula1>
    </dataValidation>
  </dataValidations>
  <printOptions horizontalCentered="1"/>
  <pageMargins left="0.51" right="0.31" top="0.31" bottom="0.31" header="0.24" footer="0.1"/>
  <pageSetup paperSize="9" scale="82" fitToHeight="0" orientation="portrait" r:id="rId1"/>
  <headerFooter alignWithMargins="0">
    <oddFooter>&amp;C版権所有：日本オーチス・エレベータ株式会社</oddFooter>
  </headerFooter>
  <rowBreaks count="1" manualBreakCount="1">
    <brk id="136" min="4" max="8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2BAFB8339BF843A0965AB38A96074D" ma:contentTypeVersion="18" ma:contentTypeDescription="新しいドキュメントを作成します。" ma:contentTypeScope="" ma:versionID="22909809b5a24928278755fc4ce0c4a4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e9f3074287f044aad150e6cbcc0b1606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  <xsd:element ref="ns2:_x691c__x67fb__x8ab2_" minOccurs="0"/>
                <xsd:element ref="ns2:_x30c1__x30fc__x30e0_" minOccurs="0"/>
                <xsd:element ref="ns2:_x652f__x5e97_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  <xsd:element name="_x691c__x67fb__x8ab2_" ma:index="21" nillable="true" ma:displayName="検査課" ma:format="Dropdown" ma:internalName="_x691c__x67fb__x8ab2_">
      <xsd:simpleType>
        <xsd:restriction base="dms:Text">
          <xsd:maxLength value="255"/>
        </xsd:restriction>
      </xsd:simpleType>
    </xsd:element>
    <xsd:element name="_x30c1__x30fc__x30e0_" ma:index="22" nillable="true" ma:displayName="チーム" ma:format="Dropdown" ma:internalName="_x30c1__x30fc__x30e0_">
      <xsd:simpleType>
        <xsd:restriction base="dms:Text">
          <xsd:maxLength value="255"/>
        </xsd:restriction>
      </xsd:simpleType>
    </xsd:element>
    <xsd:element name="_x652f__x5e97_" ma:index="23" nillable="true" ma:displayName="支店" ma:format="Dropdown" ma:internalName="_x652f__x5e97_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 xsi:nil="true"/>
    <_x691c__x67fb__x8ab2_ xmlns="7a3c49fa-4ed5-477a-b685-890afbe89026" xsi:nil="true"/>
    <_x30c1__x30fc__x30e0_ xmlns="7a3c49fa-4ed5-477a-b685-890afbe89026" xsi:nil="true"/>
    <_x652f__x5e97_ xmlns="7a3c49fa-4ed5-477a-b685-890afbe89026" xsi:nil="true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8BAB70-838B-4543-9EC2-AE211DC34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B7A6A-AF76-4454-9C2A-0646DE791D78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customXml/itemProps3.xml><?xml version="1.0" encoding="utf-8"?>
<ds:datastoreItem xmlns:ds="http://schemas.openxmlformats.org/officeDocument/2006/customXml" ds:itemID="{34E2A3A1-2FF6-45CC-84FD-D5BD34A91D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UCMP-B3_Ver.4_S</vt:lpstr>
      <vt:lpstr>'UCMP-B3_Ver.4_S'!Print_Area</vt:lpstr>
      <vt:lpstr>'UCMP-B3_Ver.4_S'!Print_Titles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2023-11-20T02:04:04Z</cp:lastPrinted>
  <dcterms:created xsi:type="dcterms:W3CDTF">2009-08-17T04:44:12Z</dcterms:created>
  <dcterms:modified xsi:type="dcterms:W3CDTF">2024-08-26T02:43:25Z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0x0101009F2BAFB8339BF843A0965AB38A96074D</vt:lpwstr>
  </property>
  <property fmtid="{D5CDD505-2E9C-101B-9397-08002B2CF9AE}" pid="3" name="MediaServiceImageTags">
    <vt:lpwstr/>
  </property>
</Properties>
</file>