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Digital Inspection_個人フォルダ/UCMPシート見直し/●BOMCO-LS_完/"/>
    </mc:Choice>
  </mc:AlternateContent>
  <xr:revisionPtr revIDLastSave="83" documentId="13_ncr:1_{CE381EAB-6B46-417C-8127-D9DDB71E5072}" xr6:coauthVersionLast="47" xr6:coauthVersionMax="47" xr10:uidLastSave="{3FFF2077-F7FB-4585-9545-B6569F7FB604}"/>
  <bookViews>
    <workbookView xWindow="-120" yWindow="-120" windowWidth="20730" windowHeight="11160" xr2:uid="{ACB07E4D-1992-4D21-B970-916F36BE9676}"/>
  </bookViews>
  <sheets>
    <sheet name="UCMP-BOMCO-LS_Ver.1_K" sheetId="51" r:id="rId1"/>
  </sheets>
  <definedNames>
    <definedName name="_xlnm.Print_Area" localSheetId="0">'UCMP-BOMCO-LS_Ver.1_K'!$E$3:$CK$115</definedName>
    <definedName name="_xlnm.Print_Titles" localSheetId="0">'UCMP-BOMCO-LS_Ver.1_K'!$3:$19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W51" i="51" l="1"/>
  <c r="AU92" i="51"/>
  <c r="DH115" i="51" l="1"/>
  <c r="DH114" i="51"/>
  <c r="DH113" i="51"/>
  <c r="DH112" i="51"/>
  <c r="CY47" i="51" l="1"/>
  <c r="CY49" i="51"/>
  <c r="CY46" i="51"/>
  <c r="CY48" i="51"/>
  <c r="BW89" i="51" l="1"/>
  <c r="BW74" i="51"/>
  <c r="H113" i="51" l="1"/>
  <c r="DF115" i="51"/>
  <c r="DG112" i="51"/>
  <c r="DG115" i="51"/>
  <c r="DF114" i="51"/>
  <c r="DG113" i="51"/>
  <c r="DF113" i="51"/>
  <c r="DF112" i="51"/>
  <c r="DG114" i="51"/>
  <c r="H107" i="51"/>
  <c r="DD115" i="51"/>
  <c r="DD113" i="51"/>
  <c r="DD112" i="51"/>
  <c r="DD114" i="51"/>
  <c r="H110" i="51"/>
  <c r="DE112" i="51"/>
  <c r="DE115" i="51"/>
  <c r="DE113" i="51"/>
  <c r="DE114" i="51"/>
  <c r="BW42" i="51"/>
  <c r="CX37" i="51"/>
  <c r="AS43" i="51"/>
  <c r="CX36" i="51" l="1"/>
  <c r="DC58" i="51"/>
  <c r="DE58" i="51" s="1"/>
  <c r="DD58" i="51"/>
  <c r="DC59" i="51"/>
  <c r="DD59" i="51"/>
  <c r="DE59" i="51"/>
  <c r="CG57" i="51" l="1"/>
  <c r="BW57" i="51"/>
  <c r="CG42" i="51" l="1"/>
  <c r="CG20" i="51"/>
  <c r="BW20" i="51"/>
  <c r="AP28" i="51"/>
  <c r="AP23" i="51"/>
  <c r="CG51" i="51"/>
  <c r="CG89" i="51"/>
  <c r="AQ53" i="51"/>
  <c r="AT37" i="51"/>
  <c r="BG5" i="51"/>
  <c r="CB74" i="51"/>
  <c r="CG74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</authors>
  <commentList>
    <comment ref="AL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AW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AW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BO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巻上機の型式を選択
20220BD321
20220BD351
20220BD311
20220BD341
20220BD301
20220BD331
20220BZ311
20220BZ301
20220CV331
20220CV301
20220CV311
20220CV321</t>
        </r>
      </text>
    </comment>
    <comment ref="AW1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機種を選択
GeN2 P,R(2T)
GeN2 P,R(2.6T)
GeN2 B(2T)
GeN2 B(2.6T)
</t>
        </r>
      </text>
    </comment>
    <comment ref="BW12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AK66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追加で判定した継電器がある場合は”＋”を表示すると判定が要是正となる。</t>
        </r>
      </text>
    </comment>
    <comment ref="AN66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追加で判定する継電器の名称、判定基準を記載する。</t>
        </r>
      </text>
    </comment>
    <comment ref="BH66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追加で記載した継電器の測定値、確認値を記載する。</t>
        </r>
      </text>
    </comment>
    <comment ref="BJ76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N90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AU92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定格速度の入力により自動で入力される.
銘板記載の値と違う場合は数式を消し銘板値を記載する。</t>
        </r>
      </text>
    </comment>
    <comment ref="BN93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</commentList>
</comments>
</file>

<file path=xl/sharedStrings.xml><?xml version="1.0" encoding="utf-8"?>
<sst xmlns="http://schemas.openxmlformats.org/spreadsheetml/2006/main" count="382" uniqueCount="203">
  <si>
    <t>BD321</t>
    <phoneticPr fontId="20"/>
  </si>
  <si>
    <t>BD351</t>
    <phoneticPr fontId="20"/>
  </si>
  <si>
    <t>BD311</t>
    <phoneticPr fontId="20"/>
  </si>
  <si>
    <t>認定番号</t>
    <rPh sb="0" eb="2">
      <t>ニンテイ</t>
    </rPh>
    <rPh sb="2" eb="4">
      <t>バンゴウ</t>
    </rPh>
    <phoneticPr fontId="20"/>
  </si>
  <si>
    <t>型式</t>
    <rPh sb="0" eb="2">
      <t>カタシキ</t>
    </rPh>
    <phoneticPr fontId="20"/>
  </si>
  <si>
    <t>BD341</t>
    <phoneticPr fontId="20"/>
  </si>
  <si>
    <t>BD301</t>
    <phoneticPr fontId="20"/>
  </si>
  <si>
    <t>ENNNUN-1905</t>
    <phoneticPr fontId="20"/>
  </si>
  <si>
    <t>DBGJP-1A</t>
    <phoneticPr fontId="20"/>
  </si>
  <si>
    <t>BD331</t>
    <phoneticPr fontId="20"/>
  </si>
  <si>
    <t>ENNNUN-1906</t>
    <phoneticPr fontId="20"/>
  </si>
  <si>
    <t>DBGJP-2A</t>
    <phoneticPr fontId="20"/>
  </si>
  <si>
    <t>BZ311</t>
    <phoneticPr fontId="20"/>
  </si>
  <si>
    <t>ENNNUN-1907</t>
    <phoneticPr fontId="20"/>
  </si>
  <si>
    <t>DBGJP-3A</t>
    <phoneticPr fontId="20"/>
  </si>
  <si>
    <t>BZ301</t>
    <phoneticPr fontId="20"/>
  </si>
  <si>
    <t>ENNNUN-1908</t>
    <phoneticPr fontId="20"/>
  </si>
  <si>
    <t>DBGJP-4A</t>
    <phoneticPr fontId="20"/>
  </si>
  <si>
    <t>CV331</t>
    <phoneticPr fontId="20"/>
  </si>
  <si>
    <t>ENNNUN-1909</t>
    <phoneticPr fontId="20"/>
  </si>
  <si>
    <t>DBGJP-5A</t>
    <phoneticPr fontId="20"/>
  </si>
  <si>
    <t>CV301</t>
    <phoneticPr fontId="20"/>
  </si>
  <si>
    <t>ENNNUN-1910</t>
    <phoneticPr fontId="20"/>
  </si>
  <si>
    <t>DBGJP-6</t>
    <phoneticPr fontId="20"/>
  </si>
  <si>
    <t>CV311</t>
    <phoneticPr fontId="20"/>
  </si>
  <si>
    <t>ENNNUN-1911</t>
    <phoneticPr fontId="20"/>
  </si>
  <si>
    <t>DBGJP-7</t>
    <phoneticPr fontId="20"/>
  </si>
  <si>
    <t>CV321</t>
    <phoneticPr fontId="20"/>
  </si>
  <si>
    <t>ENNNUN-2459</t>
    <phoneticPr fontId="20"/>
  </si>
  <si>
    <t>DBGJP-2A-A</t>
    <phoneticPr fontId="20"/>
  </si>
  <si>
    <t>動力</t>
    <rPh sb="0" eb="2">
      <t>ドウリョク</t>
    </rPh>
    <phoneticPr fontId="20"/>
  </si>
  <si>
    <t>ブレーキ</t>
    <phoneticPr fontId="20"/>
  </si>
  <si>
    <t>巻上機</t>
    <rPh sb="0" eb="2">
      <t>マキアゲ</t>
    </rPh>
    <rPh sb="2" eb="3">
      <t>キ</t>
    </rPh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</si>
  <si>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</si>
  <si>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プログラム</t>
    <phoneticPr fontId="20"/>
  </si>
  <si>
    <t>ＧＥＣＢ</t>
    <phoneticPr fontId="20"/>
  </si>
  <si>
    <t>特定距離</t>
    <rPh sb="0" eb="2">
      <t>トクテイ</t>
    </rPh>
    <rPh sb="2" eb="4">
      <t>キョリ</t>
    </rPh>
    <phoneticPr fontId="20"/>
  </si>
  <si>
    <t>リレー</t>
    <phoneticPr fontId="20"/>
  </si>
  <si>
    <t>年</t>
    <rPh sb="0" eb="1">
      <t>ネン</t>
    </rPh>
    <phoneticPr fontId="20"/>
  </si>
  <si>
    <t>回数</t>
    <rPh sb="0" eb="2">
      <t>カイスウ</t>
    </rPh>
    <phoneticPr fontId="20"/>
  </si>
  <si>
    <t>JAA31414LAA</t>
    <phoneticPr fontId="20"/>
  </si>
  <si>
    <t>JAA26807CEZ164</t>
    <phoneticPr fontId="20"/>
  </si>
  <si>
    <t>±60mm±15mm</t>
    <phoneticPr fontId="20"/>
  </si>
  <si>
    <t>S1,S2,UDX</t>
    <phoneticPr fontId="20"/>
  </si>
  <si>
    <t>規定部品の形式</t>
  </si>
  <si>
    <t>+</t>
    <phoneticPr fontId="20"/>
  </si>
  <si>
    <t>(1)</t>
  </si>
  <si>
    <t>通番</t>
    <rPh sb="0" eb="2">
      <t>ツウバン</t>
    </rPh>
    <phoneticPr fontId="29"/>
  </si>
  <si>
    <t>検査項目</t>
  </si>
  <si>
    <t>■番号■</t>
    <rPh sb="1" eb="3">
      <t>バンゴウ</t>
    </rPh>
    <phoneticPr fontId="20"/>
  </si>
  <si>
    <t>検査事項2</t>
  </si>
  <si>
    <t>検査事項3</t>
  </si>
  <si>
    <t>検査事項4</t>
  </si>
  <si>
    <t>-</t>
  </si>
  <si>
    <t>(1)</t>
    <phoneticPr fontId="20"/>
  </si>
  <si>
    <t>型式</t>
  </si>
  <si>
    <t>作動の状況</t>
  </si>
  <si>
    <t>(2)</t>
  </si>
  <si>
    <t>(3)</t>
  </si>
  <si>
    <t>(4)</t>
  </si>
  <si>
    <t>(5)</t>
  </si>
  <si>
    <t>制動面の油の流出状況</t>
  </si>
  <si>
    <t>油排出場所の油の流出状況</t>
  </si>
  <si>
    <t>(6)</t>
  </si>
  <si>
    <t>ﾌﾞﾚｰｷ</t>
    <phoneticPr fontId="20"/>
  </si>
  <si>
    <t>ﾊﾟｯﾄﾞの厚さの状況</t>
  </si>
  <si>
    <t>ﾊﾟｯﾄﾞの状況</t>
  </si>
  <si>
    <t>ﾌﾞﾚｰｷﾊﾟｯﾄﾞの動作感知装置</t>
  </si>
  <si>
    <t>制動力の状況</t>
  </si>
  <si>
    <t>検査項目プルダウン(2)</t>
  </si>
  <si>
    <t>検査項目プルダウン(3)</t>
  </si>
  <si>
    <t>検査項目プルダウン(4)</t>
  </si>
  <si>
    <t>検査項目プルダウン(5)</t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</si>
  <si>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</si>
  <si>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</si>
  <si>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</si>
  <si>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積載量 :</t>
    <rPh sb="0" eb="3">
      <t>セキサイリョウ</t>
    </rPh>
    <phoneticPr fontId="20"/>
  </si>
  <si>
    <t>ｋｇ</t>
    <phoneticPr fontId="20"/>
  </si>
  <si>
    <t>巻上機型式</t>
    <rPh sb="0" eb="2">
      <t>マキアゲ</t>
    </rPh>
    <rPh sb="2" eb="3">
      <t>キ</t>
    </rPh>
    <rPh sb="3" eb="5">
      <t>カタシキ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</si>
  <si>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</si>
  <si>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</si>
  <si>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定格速度 :</t>
    <rPh sb="0" eb="2">
      <t>テイカク</t>
    </rPh>
    <rPh sb="2" eb="4">
      <t>ソクド</t>
    </rPh>
    <phoneticPr fontId="20"/>
  </si>
  <si>
    <t>発行 :令和 　3年　1月　6日Ver.1K</t>
    <rPh sb="4" eb="5">
      <t>レイ</t>
    </rPh>
    <rPh sb="5" eb="6">
      <t>ワ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</si>
  <si>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</si>
  <si>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>機　種 :</t>
    <rPh sb="0" eb="1">
      <t>キ</t>
    </rPh>
    <rPh sb="2" eb="3">
      <t>シュ</t>
    </rPh>
    <phoneticPr fontId="20"/>
  </si>
  <si>
    <t>昇降機番号 :</t>
    <rPh sb="0" eb="3">
      <t>ショウコウキ</t>
    </rPh>
    <rPh sb="3" eb="5">
      <t>バンゴウ</t>
    </rPh>
    <phoneticPr fontId="20"/>
  </si>
  <si>
    <t>号機</t>
    <rPh sb="0" eb="2">
      <t>ゴウキ</t>
    </rPh>
    <phoneticPr fontId="20"/>
  </si>
  <si>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</si>
  <si>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</si>
  <si>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検査方法</t>
    <rPh sb="0" eb="2">
      <t>ケンサ</t>
    </rPh>
    <rPh sb="2" eb="4">
      <t>ホウホウ</t>
    </rPh>
    <phoneticPr fontId="20"/>
  </si>
  <si>
    <t>判定基準</t>
    <rPh sb="0" eb="2">
      <t>ハンテイ</t>
    </rPh>
    <rPh sb="2" eb="4">
      <t>キジュン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</si>
  <si>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</si>
  <si>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</si>
  <si>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指摘なし</t>
    <rPh sb="0" eb="2">
      <t>シテキ</t>
    </rPh>
    <phoneticPr fontId="20"/>
  </si>
  <si>
    <t>要重点  点検</t>
    <rPh sb="0" eb="1">
      <t>ヨウ</t>
    </rPh>
    <rPh sb="1" eb="3">
      <t>ジュウテン</t>
    </rPh>
    <rPh sb="5" eb="7">
      <t>テンケン</t>
    </rPh>
    <phoneticPr fontId="20"/>
  </si>
  <si>
    <t>要是正</t>
    <rPh sb="0" eb="1">
      <t>ヨウ</t>
    </rPh>
    <rPh sb="1" eb="3">
      <t>ゼセイ</t>
    </rPh>
    <phoneticPr fontId="20"/>
  </si>
  <si>
    <t>安全制御ﾌﾟﾛｸﾞﾗﾑ</t>
    <rPh sb="0" eb="2">
      <t>アンゼン</t>
    </rPh>
    <rPh sb="2" eb="4">
      <t>セイギョ</t>
    </rPh>
    <phoneticPr fontId="20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</si>
  <si>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0"/>
  </si>
  <si>
    <t>ﾌﾟﾛｸﾞﾗﾑが認定を受けた型式と同一でないこと。</t>
    <rPh sb="8" eb="10">
      <t>ニンテイ</t>
    </rPh>
    <rPh sb="11" eb="12">
      <t>ウ</t>
    </rPh>
    <rPh sb="14" eb="16">
      <t>カタシキ</t>
    </rPh>
    <rPh sb="17" eb="19">
      <t>ドウイツ</t>
    </rPh>
    <phoneticPr fontId="20"/>
  </si>
  <si>
    <t>ﾌﾟﾛｸﾞﾗﾑﾊﾞｰｼﾞｮﾝ</t>
    <phoneticPr fontId="20"/>
  </si>
  <si>
    <t>ー</t>
    <phoneticPr fontId="20"/>
  </si>
  <si>
    <t>プログラムバージョン若しくは基盤型式を記入すると自動で判定される。（片方だけで可）</t>
    <rPh sb="10" eb="11">
      <t>モ</t>
    </rPh>
    <rPh sb="14" eb="16">
      <t>キバン</t>
    </rPh>
    <rPh sb="16" eb="18">
      <t>カタシキ</t>
    </rPh>
    <rPh sb="19" eb="21">
      <t>キニュウ</t>
    </rPh>
    <rPh sb="24" eb="26">
      <t>ジドウ</t>
    </rPh>
    <rPh sb="27" eb="29">
      <t>ハンテイ</t>
    </rPh>
    <rPh sb="34" eb="36">
      <t>カタホウ</t>
    </rPh>
    <rPh sb="39" eb="40">
      <t>カ</t>
    </rPh>
    <phoneticPr fontId="20"/>
  </si>
  <si>
    <t>元号</t>
    <rPh sb="0" eb="2">
      <t>ゲンゴウ</t>
    </rPh>
    <phoneticPr fontId="20"/>
  </si>
  <si>
    <t>型式：</t>
    <rPh sb="0" eb="2">
      <t>カタシキ</t>
    </rPh>
    <phoneticPr fontId="20"/>
  </si>
  <si>
    <t>〇</t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</si>
  <si>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</si>
  <si>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</si>
  <si>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5">
      <t>ドウイツ</t>
    </rPh>
    <phoneticPr fontId="20"/>
  </si>
  <si>
    <t>GECB型式</t>
    <rPh sb="4" eb="6">
      <t>カタシキ</t>
    </rPh>
    <phoneticPr fontId="20"/>
  </si>
  <si>
    <t>令和</t>
    <rPh sb="0" eb="1">
      <t>レイ</t>
    </rPh>
    <rPh sb="1" eb="2">
      <t>ワ</t>
    </rPh>
    <phoneticPr fontId="20"/>
  </si>
  <si>
    <t>作動の状況</t>
    <rPh sb="0" eb="2">
      <t>サドウ</t>
    </rPh>
    <rPh sb="3" eb="5">
      <t>ジョウキョウ</t>
    </rPh>
    <phoneticPr fontId="20"/>
  </si>
  <si>
    <t>ﾄﾞｱｿﾞｰﾝ外で走行中に戸開状態にして模擬した場合の動作を確認する。</t>
    <rPh sb="7" eb="8">
      <t>ガイ</t>
    </rPh>
    <rPh sb="9" eb="12">
      <t>ソウコウチュウ</t>
    </rPh>
    <rPh sb="13" eb="14">
      <t>ト</t>
    </rPh>
    <rPh sb="14" eb="15">
      <t>カイ</t>
    </rPh>
    <rPh sb="15" eb="17">
      <t>ジョウタイ</t>
    </rPh>
    <rPh sb="20" eb="22">
      <t>モギ</t>
    </rPh>
    <rPh sb="24" eb="26">
      <t>バアイ</t>
    </rPh>
    <rPh sb="27" eb="29">
      <t>ドウサ</t>
    </rPh>
    <rPh sb="30" eb="32">
      <t>カクニン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</si>
  <si>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</si>
  <si>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手動で判定する。</t>
    <rPh sb="0" eb="2">
      <t>シュドウ</t>
    </rPh>
    <rPh sb="3" eb="5">
      <t>ハンテイ</t>
    </rPh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</si>
  <si>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</si>
  <si>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（</t>
    <phoneticPr fontId="20"/>
  </si>
  <si>
    <t>）</t>
    <phoneticPr fontId="20"/>
  </si>
  <si>
    <t>つま先保護板</t>
    <rPh sb="2" eb="3">
      <t>サキ</t>
    </rPh>
    <rPh sb="3" eb="5">
      <t>ホゴ</t>
    </rPh>
    <rPh sb="5" eb="6">
      <t>バン</t>
    </rPh>
    <phoneticPr fontId="20"/>
  </si>
  <si>
    <t>取り付けの状況</t>
    <rPh sb="0" eb="1">
      <t>ト</t>
    </rPh>
    <rPh sb="2" eb="3">
      <t>ツ</t>
    </rPh>
    <rPh sb="5" eb="7">
      <t>ジョウキョウ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</si>
  <si>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</si>
  <si>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</si>
  <si>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長さ</t>
    <rPh sb="0" eb="1">
      <t>ナガ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</si>
  <si>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</si>
  <si>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</si>
  <si>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規定値 :</t>
    <rPh sb="0" eb="2">
      <t>キテイ</t>
    </rPh>
    <rPh sb="2" eb="3">
      <t>チ</t>
    </rPh>
    <phoneticPr fontId="20"/>
  </si>
  <si>
    <t>mm未満であること｡</t>
    <rPh sb="2" eb="4">
      <t>ミマン</t>
    </rPh>
    <phoneticPr fontId="20"/>
  </si>
  <si>
    <t>mm</t>
    <phoneticPr fontId="20"/>
  </si>
  <si>
    <t>R.P(2T)</t>
  </si>
  <si>
    <t>GeN2 P.R(2T)</t>
  </si>
  <si>
    <t>(3)</t>
    <phoneticPr fontId="20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</si>
  <si>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0"/>
  </si>
  <si>
    <t>GeN2 P.R(2.6T)</t>
  </si>
  <si>
    <t>GeN2 B(2T)</t>
  </si>
  <si>
    <t>過度の変形があること。</t>
    <rPh sb="0" eb="2">
      <t>カド</t>
    </rPh>
    <rPh sb="3" eb="5">
      <t>ヘンケイ</t>
    </rPh>
    <phoneticPr fontId="20"/>
  </si>
  <si>
    <t>GeN2 B(2.6T)</t>
  </si>
  <si>
    <t>動作確認</t>
    <rPh sb="0" eb="2">
      <t>ドウサ</t>
    </rPh>
    <rPh sb="2" eb="4">
      <t>カクニン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</si>
  <si>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</si>
  <si>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</si>
  <si>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規定値：</t>
    <rPh sb="0" eb="3">
      <t>キテイチ</t>
    </rPh>
    <phoneticPr fontId="20"/>
  </si>
  <si>
    <t>(4)</t>
    <phoneticPr fontId="20"/>
  </si>
  <si>
    <t>部品</t>
    <rPh sb="0" eb="2">
      <t>ブヒン</t>
    </rPh>
    <phoneticPr fontId="20"/>
  </si>
  <si>
    <t>規定部品の型式</t>
    <rPh sb="0" eb="2">
      <t>キテイ</t>
    </rPh>
    <rPh sb="2" eb="4">
      <t>ブヒン</t>
    </rPh>
    <rPh sb="5" eb="7">
      <t>カタシキ</t>
    </rPh>
    <phoneticPr fontId="20"/>
  </si>
  <si>
    <t>目視により確認する｡</t>
    <rPh sb="0" eb="2">
      <t>モクシ</t>
    </rPh>
    <rPh sb="5" eb="7">
      <t>カクニン</t>
    </rPh>
    <phoneticPr fontId="20"/>
  </si>
  <si>
    <t>規定部品の型式が適正なものでないこと｡</t>
    <rPh sb="0" eb="2">
      <t>キテイ</t>
    </rPh>
    <rPh sb="2" eb="4">
      <t>ブヒン</t>
    </rPh>
    <rPh sb="5" eb="7">
      <t>カタシキ</t>
    </rPh>
    <rPh sb="8" eb="10">
      <t>テキセイ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</si>
  <si>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</si>
  <si>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規定部品の動作回数又は経過時間が規定値を超えていること｡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6" eb="18">
      <t>キテイ</t>
    </rPh>
    <rPh sb="18" eb="19">
      <t>チ</t>
    </rPh>
    <rPh sb="20" eb="21">
      <t>コ</t>
    </rPh>
    <phoneticPr fontId="20"/>
  </si>
  <si>
    <t>S1,S2 :</t>
    <phoneticPr fontId="20"/>
  </si>
  <si>
    <t>各リレーの経年及び動作回数を記入すると自動で判定される。</t>
    <rPh sb="0" eb="1">
      <t>カク</t>
    </rPh>
    <rPh sb="5" eb="7">
      <t>ケイネン</t>
    </rPh>
    <rPh sb="7" eb="8">
      <t>オヨ</t>
    </rPh>
    <rPh sb="9" eb="11">
      <t>ドウサ</t>
    </rPh>
    <rPh sb="11" eb="13">
      <t>カイスウ</t>
    </rPh>
    <rPh sb="14" eb="16">
      <t>キニュウ</t>
    </rPh>
    <rPh sb="19" eb="21">
      <t>ジドウ</t>
    </rPh>
    <rPh sb="22" eb="24">
      <t>ハンテイ</t>
    </rPh>
    <phoneticPr fontId="20"/>
  </si>
  <si>
    <t>総合</t>
    <rPh sb="0" eb="2">
      <t>ソウゴウ</t>
    </rPh>
    <phoneticPr fontId="20"/>
  </si>
  <si>
    <t>S1,S2</t>
    <phoneticPr fontId="20"/>
  </si>
  <si>
    <t>万回</t>
    <rPh sb="0" eb="2">
      <t>マンカイ</t>
    </rPh>
    <phoneticPr fontId="20"/>
  </si>
  <si>
    <t>UDX</t>
    <phoneticPr fontId="20"/>
  </si>
  <si>
    <t xml:space="preserve">S1,S2 : </t>
    <phoneticPr fontId="20"/>
  </si>
  <si>
    <t>UDX :</t>
    <phoneticPr fontId="20"/>
  </si>
  <si>
    <t>(5)</t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</si>
  <si>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</si>
  <si>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</si>
  <si>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</si>
  <si>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ｼｰﾙ部から油が流出していること</t>
    <rPh sb="3" eb="4">
      <t>ブ</t>
    </rPh>
    <rPh sb="6" eb="7">
      <t>アブラ</t>
    </rPh>
    <rPh sb="8" eb="10">
      <t>リュウシュツ</t>
    </rPh>
    <phoneticPr fontId="20"/>
  </si>
  <si>
    <t>(6)</t>
    <phoneticPr fontId="20"/>
  </si>
  <si>
    <t>ﾊﾟｯﾄﾞの厚さの状況</t>
    <rPh sb="6" eb="7">
      <t>アツ</t>
    </rPh>
    <rPh sb="9" eb="11">
      <t>ジョウキョウ</t>
    </rPh>
    <phoneticPr fontId="20"/>
  </si>
  <si>
    <t>可動制動板とコイルケースの隙間を測定する。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</si>
  <si>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隙間が0.45mmを超えること。（要是正）</t>
    <rPh sb="0" eb="2">
      <t>スキマ</t>
    </rPh>
    <rPh sb="10" eb="11">
      <t>コ</t>
    </rPh>
    <phoneticPr fontId="20"/>
  </si>
  <si>
    <t>R.P(2.6T)</t>
  </si>
  <si>
    <t>ﾊﾟｯﾄﾞの状況</t>
    <rPh sb="6" eb="8">
      <t>ジョウキョウ</t>
    </rPh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</si>
  <si>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</si>
  <si>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ﾌﾞﾚｰｷ開放時及び締結時の動作感知装置の接点信号を確認する。</t>
    <rPh sb="5" eb="7">
      <t>カイホウ</t>
    </rPh>
    <rPh sb="7" eb="8">
      <t>ジ</t>
    </rPh>
    <rPh sb="8" eb="9">
      <t>オヨ</t>
    </rPh>
    <rPh sb="10" eb="12">
      <t>テイケツ</t>
    </rPh>
    <rPh sb="12" eb="13">
      <t>ジ</t>
    </rPh>
    <rPh sb="14" eb="16">
      <t>ドウサ</t>
    </rPh>
    <rPh sb="16" eb="18">
      <t>カンチ</t>
    </rPh>
    <rPh sb="18" eb="20">
      <t>ソウチ</t>
    </rPh>
    <rPh sb="21" eb="23">
      <t>セッテン</t>
    </rPh>
    <rPh sb="23" eb="25">
      <t>シンゴウ</t>
    </rPh>
    <rPh sb="26" eb="28">
      <t>カクニン</t>
    </rPh>
    <phoneticPr fontId="20"/>
  </si>
  <si>
    <t>ﾌﾞﾚｰｷの開閉と接点信号が一致していないこと。</t>
    <rPh sb="6" eb="8">
      <t>カイヘイ</t>
    </rPh>
    <rPh sb="9" eb="11">
      <t>セッテン</t>
    </rPh>
    <rPh sb="11" eb="13">
      <t>シンゴウ</t>
    </rPh>
    <rPh sb="14" eb="16">
      <t>イッチ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</si>
  <si>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</si>
  <si>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ﾌﾞﾚｰｷ両側制動を確認する｡（定格速度）</t>
    <rPh sb="5" eb="7">
      <t>リョウガワ</t>
    </rPh>
    <rPh sb="7" eb="9">
      <t>セイドウ</t>
    </rPh>
    <rPh sb="10" eb="12">
      <t>カクニン</t>
    </rPh>
    <rPh sb="16" eb="18">
      <t>テイカク</t>
    </rPh>
    <rPh sb="18" eb="20">
      <t>ソクド</t>
    </rPh>
    <phoneticPr fontId="20"/>
  </si>
  <si>
    <t>停止距離が規定距離を超えていること。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phoneticPr fontId="20"/>
  </si>
  <si>
    <t>制動距離を記入すると自動で判定される。</t>
    <rPh sb="0" eb="4">
      <t>セイドウキョリ</t>
    </rPh>
    <rPh sb="5" eb="7">
      <t>キニュウ</t>
    </rPh>
    <rPh sb="10" eb="12">
      <t>ジドウ</t>
    </rPh>
    <rPh sb="13" eb="15">
      <t>ハンテイ</t>
    </rPh>
    <phoneticPr fontId="20"/>
  </si>
  <si>
    <t>制動距離:</t>
    <rPh sb="0" eb="2">
      <t>セイドウ</t>
    </rPh>
    <rPh sb="2" eb="4">
      <t>キョリ</t>
    </rPh>
    <phoneticPr fontId="20"/>
  </si>
  <si>
    <t>B(2T)</t>
  </si>
  <si>
    <t>規定値:</t>
    <rPh sb="0" eb="3">
      <t>キテイチ</t>
    </rPh>
    <phoneticPr fontId="20"/>
  </si>
  <si>
    <t>前　回:</t>
    <rPh sb="0" eb="1">
      <t>マエ</t>
    </rPh>
    <rPh sb="2" eb="3">
      <t>カイ</t>
    </rPh>
    <phoneticPr fontId="20"/>
  </si>
  <si>
    <t>上記(1)～(6)の検査結果で｢要是正｣又は｢要重点点検｣および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32" eb="34">
      <t>ベッキ</t>
    </rPh>
    <rPh sb="34" eb="35">
      <t>ダイ</t>
    </rPh>
    <rPh sb="35" eb="37">
      <t>イチゴウ</t>
    </rPh>
    <rPh sb="57" eb="59">
      <t>ケンサ</t>
    </rPh>
    <rPh sb="59" eb="61">
      <t>ケッカ</t>
    </rPh>
    <rPh sb="63" eb="64">
      <t>ヨウ</t>
    </rPh>
    <rPh sb="64" eb="66">
      <t>ゼセイ</t>
    </rPh>
    <rPh sb="67" eb="68">
      <t>マタ</t>
    </rPh>
    <rPh sb="70" eb="71">
      <t>ヨウ</t>
    </rPh>
    <rPh sb="71" eb="73">
      <t>ジュウテン</t>
    </rPh>
    <rPh sb="73" eb="75">
      <t>テンケン</t>
    </rPh>
    <rPh sb="77" eb="79">
      <t>ハンテイ</t>
    </rPh>
    <rPh sb="82" eb="84">
      <t>バアイ</t>
    </rPh>
    <rPh sb="86" eb="88">
      <t>ベッキ</t>
    </rPh>
    <rPh sb="88" eb="89">
      <t>ダイ</t>
    </rPh>
    <rPh sb="89" eb="91">
      <t>イチゴウ</t>
    </rPh>
    <rPh sb="97" eb="98">
      <t>ト</t>
    </rPh>
    <rPh sb="98" eb="99">
      <t>カイ</t>
    </rPh>
    <rPh sb="99" eb="101">
      <t>ソウコウ</t>
    </rPh>
    <rPh sb="101" eb="103">
      <t>ホゴ</t>
    </rPh>
    <rPh sb="103" eb="105">
      <t>ソウチ</t>
    </rPh>
    <rPh sb="107" eb="109">
      <t>ケンサ</t>
    </rPh>
    <rPh sb="109" eb="111">
      <t>ケッカ</t>
    </rPh>
    <rPh sb="113" eb="114">
      <t>ヨウ</t>
    </rPh>
    <rPh sb="114" eb="116">
      <t>ゼセイ</t>
    </rPh>
    <rPh sb="117" eb="118">
      <t>マタ</t>
    </rPh>
    <rPh sb="120" eb="121">
      <t>ヨウ</t>
    </rPh>
    <rPh sb="121" eb="123">
      <t>ジュウテン</t>
    </rPh>
    <rPh sb="123" eb="125">
      <t>テンケン</t>
    </rPh>
    <rPh sb="127" eb="129">
      <t>ハンテイ</t>
    </rPh>
    <phoneticPr fontId="20"/>
  </si>
  <si>
    <t>B(2.6T)</t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</si>
  <si>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</si>
  <si>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</si>
  <si>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</si>
  <si>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</si>
  <si>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改善（予定）</t>
    <rPh sb="0" eb="2">
      <t>カイゼン</t>
    </rPh>
    <rPh sb="3" eb="5">
      <t>ヨテイ</t>
    </rPh>
    <phoneticPr fontId="20"/>
  </si>
  <si>
    <t>検査事項1</t>
  </si>
  <si>
    <t>安全制御ﾌﾟﾛｸﾞﾗﾑ</t>
  </si>
  <si>
    <t>なし</t>
  </si>
  <si>
    <t>年月</t>
    <rPh sb="0" eb="1">
      <t>ネン</t>
    </rPh>
    <rPh sb="1" eb="2">
      <t>ツキ</t>
    </rPh>
    <phoneticPr fontId="20"/>
  </si>
  <si>
    <t>つま先保護板</t>
  </si>
  <si>
    <t>取付けの状況</t>
  </si>
  <si>
    <t>長さ</t>
  </si>
  <si>
    <t>特定距離感知装置</t>
  </si>
  <si>
    <t>動作確認</t>
  </si>
  <si>
    <t>部品</t>
  </si>
  <si>
    <t>規定部品の交換基準</t>
  </si>
  <si>
    <t>巻上機</t>
  </si>
  <si>
    <t>ﾌﾞﾚｰｷ</t>
  </si>
  <si>
    <t>検査項目プルダウン(1)</t>
  </si>
  <si>
    <t>E107</t>
    <phoneticPr fontId="20"/>
  </si>
  <si>
    <t>E110</t>
    <phoneticPr fontId="20"/>
  </si>
  <si>
    <t>E113</t>
    <phoneticPr fontId="20"/>
  </si>
  <si>
    <t>m/min</t>
    <phoneticPr fontId="20"/>
  </si>
  <si>
    <t>ﾊﾟｯﾄﾞに欠損､割れがあること。
又は剥離していること｡</t>
    <rPh sb="6" eb="8">
      <t>ケッソン</t>
    </rPh>
    <rPh sb="9" eb="10">
      <t>ワ</t>
    </rPh>
    <rPh sb="18" eb="19">
      <t>マタ</t>
    </rPh>
    <rPh sb="20" eb="22">
      <t>ハクリ</t>
    </rPh>
    <phoneticPr fontId="20"/>
  </si>
  <si>
    <t>隙間が0.4mmを超えること。（要重点点検）</t>
    <rPh sb="0" eb="2">
      <t>スキマ</t>
    </rPh>
    <rPh sb="9" eb="10">
      <t>コ</t>
    </rPh>
    <rPh sb="16" eb="17">
      <t>ヨウ</t>
    </rPh>
    <rPh sb="17" eb="19">
      <t>ジュウテン</t>
    </rPh>
    <rPh sb="19" eb="21">
      <t>テンケン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</si>
</sst>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5"/>
      <name val="ＭＳ Ｐゴシック"/>
      <family val="3"/>
      <charset val="128"/>
    </font>
    <font>
      <sz val="4"/>
      <name val="ＭＳ Ｐゴシック"/>
      <family val="3"/>
      <charset val="128"/>
    </font>
    <font>
      <sz val="1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316">
    <xf numFmtId="0" fontId="0" fillId="0" borderId="0" xfId="0">
      <alignment vertical="center"/>
    </xf>
    <xf numFmtId="0" fontId="21" fillId="0" borderId="13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3" fontId="1" fillId="0" borderId="0" xfId="0" applyNumberFormat="1" applyFont="1">
      <alignment vertical="center"/>
    </xf>
    <xf numFmtId="3" fontId="21" fillId="0" borderId="13" xfId="0" applyNumberFormat="1" applyFont="1" applyBorder="1">
      <alignment vertical="center"/>
    </xf>
    <xf numFmtId="0" fontId="21" fillId="0" borderId="15" xfId="0" applyFont="1" applyBorder="1">
      <alignment vertical="center"/>
    </xf>
    <xf numFmtId="0" fontId="21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0" xfId="0" applyNumberFormat="1" applyFont="1">
      <alignment vertical="center"/>
    </xf>
    <xf numFmtId="0" fontId="31" fillId="0" borderId="13" xfId="0" applyFont="1" applyBorder="1">
      <alignment vertical="center"/>
    </xf>
    <xf numFmtId="49" fontId="31" fillId="0" borderId="13" xfId="0" applyNumberFormat="1" applyFont="1" applyBorder="1">
      <alignment vertical="center"/>
    </xf>
    <xf numFmtId="0" fontId="31" fillId="0" borderId="0" xfId="0" applyFont="1">
      <alignment vertical="center"/>
    </xf>
    <xf numFmtId="0" fontId="20" fillId="0" borderId="0" xfId="0" applyFont="1">
      <alignment vertical="center"/>
    </xf>
    <xf numFmtId="0" fontId="32" fillId="0" borderId="13" xfId="0" applyFont="1" applyBorder="1">
      <alignment vertical="center"/>
    </xf>
    <xf numFmtId="0" fontId="33" fillId="24" borderId="13" xfId="0" applyFont="1" applyFill="1" applyBorder="1">
      <alignment vertical="center"/>
    </xf>
    <xf numFmtId="0" fontId="1" fillId="0" borderId="0" xfId="0" applyFont="1" applyProtection="1">
      <alignment vertical="center"/>
      <protection hidden="1"/>
    </xf>
    <xf numFmtId="0" fontId="25" fillId="0" borderId="0" xfId="0" applyFont="1" applyProtection="1">
      <alignment vertical="center"/>
      <protection hidden="1"/>
    </xf>
    <xf numFmtId="0" fontId="27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1" fillId="0" borderId="0" xfId="0" applyFont="1" applyAlignment="1" applyProtection="1"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1" fillId="0" borderId="0" xfId="0" applyFont="1" applyBorder="1" applyProtection="1">
      <alignment vertical="center"/>
      <protection hidden="1"/>
    </xf>
    <xf numFmtId="0" fontId="21" fillId="0" borderId="37" xfId="0" applyFont="1" applyBorder="1" applyProtection="1">
      <alignment vertical="center"/>
      <protection hidden="1"/>
    </xf>
    <xf numFmtId="0" fontId="23" fillId="0" borderId="0" xfId="0" applyFont="1" applyBorder="1" applyProtection="1">
      <alignment vertical="center"/>
      <protection hidden="1"/>
    </xf>
    <xf numFmtId="0" fontId="23" fillId="0" borderId="39" xfId="0" applyFont="1" applyBorder="1" applyProtection="1">
      <alignment vertical="center"/>
      <protection hidden="1"/>
    </xf>
    <xf numFmtId="0" fontId="21" fillId="0" borderId="0" xfId="0" applyFont="1" applyBorder="1" applyProtection="1">
      <alignment vertical="center"/>
      <protection hidden="1"/>
    </xf>
    <xf numFmtId="0" fontId="21" fillId="0" borderId="39" xfId="0" applyFont="1" applyBorder="1" applyProtection="1">
      <alignment vertical="center"/>
      <protection hidden="1"/>
    </xf>
    <xf numFmtId="0" fontId="21" fillId="0" borderId="40" xfId="0" applyFont="1" applyBorder="1" applyProtection="1">
      <alignment vertical="center"/>
      <protection hidden="1"/>
    </xf>
    <xf numFmtId="0" fontId="21" fillId="0" borderId="41" xfId="0" applyFont="1" applyBorder="1" applyAlignment="1" applyProtection="1">
      <alignment horizontal="center" vertical="center"/>
      <protection hidden="1"/>
    </xf>
    <xf numFmtId="0" fontId="23" fillId="0" borderId="41" xfId="0" applyFont="1" applyBorder="1" applyProtection="1">
      <alignment vertical="center"/>
      <protection hidden="1"/>
    </xf>
    <xf numFmtId="0" fontId="23" fillId="0" borderId="42" xfId="0" applyFont="1" applyBorder="1" applyProtection="1">
      <alignment vertical="center"/>
      <protection hidden="1"/>
    </xf>
    <xf numFmtId="0" fontId="21" fillId="0" borderId="41" xfId="0" applyFont="1" applyBorder="1" applyAlignment="1" applyProtection="1">
      <alignment horizontal="center" vertical="center"/>
      <protection locked="0" hidden="1"/>
    </xf>
    <xf numFmtId="0" fontId="21" fillId="0" borderId="41" xfId="0" applyFont="1" applyBorder="1" applyProtection="1">
      <alignment vertical="center"/>
      <protection hidden="1"/>
    </xf>
    <xf numFmtId="0" fontId="21" fillId="0" borderId="42" xfId="0" applyFont="1" applyBorder="1" applyProtection="1">
      <alignment vertical="center"/>
      <protection hidden="1"/>
    </xf>
    <xf numFmtId="0" fontId="21" fillId="0" borderId="43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44" xfId="0" applyFont="1" applyBorder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0" fillId="0" borderId="44" xfId="0" applyBorder="1" applyProtection="1">
      <alignment vertical="center"/>
      <protection hidden="1"/>
    </xf>
    <xf numFmtId="0" fontId="0" fillId="0" borderId="37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locked="0" hidden="1"/>
    </xf>
    <xf numFmtId="0" fontId="22" fillId="0" borderId="0" xfId="0" applyFont="1" applyBorder="1" applyProtection="1">
      <alignment vertical="center"/>
      <protection hidden="1"/>
    </xf>
    <xf numFmtId="0" fontId="0" fillId="0" borderId="39" xfId="0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23" fillId="0" borderId="39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45" xfId="0" applyBorder="1" applyProtection="1">
      <alignment vertical="center"/>
      <protection hidden="1"/>
    </xf>
    <xf numFmtId="0" fontId="0" fillId="0" borderId="43" xfId="0" applyBorder="1" applyProtection="1">
      <alignment vertical="center"/>
      <protection hidden="1"/>
    </xf>
    <xf numFmtId="0" fontId="21" fillId="0" borderId="10" xfId="0" applyFont="1" applyBorder="1" applyAlignment="1" applyProtection="1">
      <protection locked="0" hidden="1"/>
    </xf>
    <xf numFmtId="0" fontId="22" fillId="0" borderId="10" xfId="0" applyFont="1" applyBorder="1" applyAlignment="1" applyProtection="1">
      <protection hidden="1"/>
    </xf>
    <xf numFmtId="0" fontId="21" fillId="0" borderId="37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39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45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2" fillId="0" borderId="12" xfId="0" applyFont="1" applyBorder="1" applyAlignment="1" applyProtection="1">
      <alignment horizontal="center"/>
      <protection hidden="1"/>
    </xf>
    <xf numFmtId="0" fontId="21" fillId="0" borderId="16" xfId="0" applyFont="1" applyBorder="1" applyAlignment="1" applyProtection="1">
      <alignment vertical="top"/>
      <protection hidden="1"/>
    </xf>
    <xf numFmtId="0" fontId="21" fillId="0" borderId="14" xfId="0" applyFont="1" applyBorder="1" applyAlignment="1" applyProtection="1">
      <protection hidden="1"/>
    </xf>
    <xf numFmtId="0" fontId="0" fillId="0" borderId="14" xfId="0" applyBorder="1" applyProtection="1">
      <alignment vertical="center"/>
      <protection hidden="1"/>
    </xf>
    <xf numFmtId="0" fontId="21" fillId="0" borderId="14" xfId="0" applyFont="1" applyBorder="1" applyAlignment="1" applyProtection="1">
      <protection locked="0" hidden="1"/>
    </xf>
    <xf numFmtId="0" fontId="22" fillId="0" borderId="14" xfId="0" applyFont="1" applyBorder="1" applyAlignment="1" applyProtection="1">
      <protection hidden="1"/>
    </xf>
    <xf numFmtId="0" fontId="21" fillId="0" borderId="14" xfId="0" applyFont="1" applyBorder="1" applyAlignment="1" applyProtection="1">
      <alignment vertical="top"/>
      <protection hidden="1"/>
    </xf>
    <xf numFmtId="0" fontId="21" fillId="0" borderId="38" xfId="0" applyFont="1" applyBorder="1" applyAlignment="1" applyProtection="1">
      <alignment vertical="top"/>
      <protection hidden="1"/>
    </xf>
    <xf numFmtId="0" fontId="21" fillId="0" borderId="37" xfId="0" applyFont="1" applyBorder="1" applyAlignment="1" applyProtection="1">
      <alignment vertical="top"/>
      <protection hidden="1"/>
    </xf>
    <xf numFmtId="0" fontId="21" fillId="0" borderId="0" xfId="0" applyFont="1" applyBorder="1" applyAlignment="1" applyProtection="1">
      <protection hidden="1"/>
    </xf>
    <xf numFmtId="0" fontId="21" fillId="0" borderId="0" xfId="0" applyFont="1" applyBorder="1" applyAlignment="1" applyProtection="1">
      <protection locked="0" hidden="1"/>
    </xf>
    <xf numFmtId="0" fontId="21" fillId="0" borderId="0" xfId="0" applyFont="1" applyBorder="1" applyAlignment="1" applyProtection="1">
      <alignment vertical="top"/>
      <protection hidden="1"/>
    </xf>
    <xf numFmtId="0" fontId="21" fillId="0" borderId="39" xfId="0" applyFont="1" applyBorder="1" applyAlignment="1" applyProtection="1">
      <alignment vertical="top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21" fillId="0" borderId="40" xfId="0" applyFont="1" applyBorder="1" applyAlignment="1" applyProtection="1">
      <alignment vertical="top"/>
      <protection hidden="1"/>
    </xf>
    <xf numFmtId="0" fontId="21" fillId="0" borderId="41" xfId="0" applyFont="1" applyBorder="1" applyAlignment="1" applyProtection="1">
      <alignment vertical="top"/>
      <protection hidden="1"/>
    </xf>
    <xf numFmtId="0" fontId="21" fillId="0" borderId="42" xfId="0" applyFont="1" applyBorder="1" applyAlignment="1" applyProtection="1">
      <alignment vertical="top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1" fillId="0" borderId="44" xfId="0" applyFont="1" applyBorder="1" applyAlignment="1" applyProtection="1">
      <alignment horizontal="center" vertical="center"/>
      <protection hidden="1"/>
    </xf>
    <xf numFmtId="0" fontId="21" fillId="0" borderId="39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Protection="1">
      <alignment vertical="center"/>
      <protection hidden="1"/>
    </xf>
    <xf numFmtId="0" fontId="24" fillId="0" borderId="0" xfId="0" applyFont="1" applyBorder="1" applyProtection="1">
      <alignment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45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22" xfId="0" applyFont="1" applyBorder="1" applyAlignment="1" applyProtection="1">
      <alignment vertical="center"/>
      <protection hidden="1"/>
    </xf>
    <xf numFmtId="0" fontId="21" fillId="0" borderId="23" xfId="0" applyFont="1" applyBorder="1" applyAlignment="1" applyProtection="1">
      <alignment vertical="center"/>
      <protection hidden="1"/>
    </xf>
    <xf numFmtId="0" fontId="21" fillId="0" borderId="23" xfId="0" applyFont="1" applyBorder="1" applyAlignment="1" applyProtection="1">
      <alignment horizontal="left" vertical="center" wrapText="1"/>
      <protection hidden="1"/>
    </xf>
    <xf numFmtId="0" fontId="21" fillId="0" borderId="24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1" fillId="0" borderId="24" xfId="0" applyFont="1" applyBorder="1" applyAlignment="1" applyProtection="1">
      <alignment vertical="center"/>
      <protection hidden="1"/>
    </xf>
    <xf numFmtId="0" fontId="21" fillId="0" borderId="23" xfId="0" applyFont="1" applyBorder="1" applyAlignment="1" applyProtection="1">
      <alignment horizontal="center" vertical="top"/>
      <protection hidden="1"/>
    </xf>
    <xf numFmtId="0" fontId="22" fillId="0" borderId="23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center"/>
      <protection locked="0"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1" fillId="0" borderId="23" xfId="0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left"/>
      <protection hidden="1"/>
    </xf>
    <xf numFmtId="0" fontId="21" fillId="0" borderId="43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21" fillId="0" borderId="17" xfId="0" applyFont="1" applyBorder="1" applyAlignment="1" applyProtection="1">
      <alignment horizontal="left" vertical="center" wrapText="1"/>
      <protection hidden="1"/>
    </xf>
    <xf numFmtId="0" fontId="21" fillId="0" borderId="37" xfId="0" applyFont="1" applyBorder="1" applyAlignment="1" applyProtection="1">
      <alignment horizontal="left" vertical="center" wrapText="1"/>
      <protection hidden="1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7" xfId="0" applyFont="1" applyBorder="1" applyAlignment="1" applyProtection="1">
      <alignment vertical="center" wrapText="1"/>
      <protection hidden="1"/>
    </xf>
    <xf numFmtId="0" fontId="21" fillId="0" borderId="37" xfId="0" applyFont="1" applyBorder="1" applyAlignment="1" applyProtection="1">
      <alignment vertical="center" wrapText="1"/>
      <protection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0" fillId="0" borderId="23" xfId="0" applyBorder="1" applyAlignment="1" applyProtection="1">
      <alignment horizontal="center" vertical="center"/>
      <protection locked="0" hidden="1"/>
    </xf>
    <xf numFmtId="0" fontId="0" fillId="0" borderId="36" xfId="0" applyBorder="1" applyAlignment="1" applyProtection="1">
      <alignment horizontal="center" vertical="center"/>
      <protection locked="0" hidden="1"/>
    </xf>
    <xf numFmtId="0" fontId="0" fillId="0" borderId="24" xfId="0" applyBorder="1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locked="0" hidden="1"/>
    </xf>
    <xf numFmtId="0" fontId="21" fillId="0" borderId="0" xfId="0" applyFont="1" applyBorder="1" applyAlignment="1" applyProtection="1">
      <alignment horizontal="center" vertical="center"/>
      <protection locked="0" hidden="1"/>
    </xf>
    <xf numFmtId="0" fontId="21" fillId="0" borderId="39" xfId="0" applyFont="1" applyBorder="1" applyAlignment="1" applyProtection="1">
      <alignment horizontal="center" vertical="center"/>
      <protection locked="0" hidden="1"/>
    </xf>
    <xf numFmtId="0" fontId="21" fillId="0" borderId="11" xfId="0" applyFont="1" applyBorder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horizontal="center" vertical="center"/>
      <protection locked="0" hidden="1"/>
    </xf>
    <xf numFmtId="0" fontId="21" fillId="0" borderId="45" xfId="0" applyFont="1" applyBorder="1" applyAlignment="1" applyProtection="1">
      <alignment horizontal="center" vertical="center"/>
      <protection locked="0"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 shrinkToFit="1"/>
      <protection locked="0" hidden="1"/>
    </xf>
    <xf numFmtId="0" fontId="21" fillId="0" borderId="12" xfId="0" applyFont="1" applyBorder="1" applyAlignment="1" applyProtection="1">
      <alignment horizontal="center" vertical="center" shrinkToFit="1"/>
      <protection locked="0" hidden="1"/>
    </xf>
    <xf numFmtId="0" fontId="21" fillId="0" borderId="23" xfId="0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32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8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1" xfId="0" applyFont="1" applyBorder="1" applyAlignment="1">
      <alignment horizontal="center" vertical="center"/>
    </xf>
    <xf numFmtId="3" fontId="21" fillId="0" borderId="18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/>
    </xf>
    <xf numFmtId="0" fontId="0" fillId="0" borderId="31" xfId="0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0" fillId="0" borderId="35" xfId="0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vertical="center" wrapText="1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44" xfId="0" applyFont="1" applyBorder="1" applyAlignment="1" applyProtection="1">
      <alignment vertical="center" wrapText="1"/>
      <protection hidden="1"/>
    </xf>
    <xf numFmtId="0" fontId="21" fillId="0" borderId="0" xfId="0" applyFont="1" applyBorder="1" applyAlignment="1" applyProtection="1">
      <alignment vertical="center" wrapText="1"/>
      <protection hidden="1"/>
    </xf>
    <xf numFmtId="0" fontId="21" fillId="0" borderId="39" xfId="0" applyFont="1" applyBorder="1" applyAlignment="1" applyProtection="1">
      <alignment vertical="center" wrapText="1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12" xfId="0" applyFont="1" applyBorder="1" applyAlignment="1" applyProtection="1">
      <alignment horizontal="center" vertical="center"/>
      <protection locked="0" hidden="1"/>
    </xf>
    <xf numFmtId="0" fontId="22" fillId="0" borderId="27" xfId="0" applyFont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21" fillId="0" borderId="39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21" fillId="0" borderId="45" xfId="0" applyFont="1" applyBorder="1" applyAlignment="1" applyProtection="1">
      <alignment horizontal="center" vertical="center" wrapText="1"/>
      <protection hidden="1"/>
    </xf>
    <xf numFmtId="0" fontId="21" fillId="0" borderId="37" xfId="0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left" vertical="center"/>
      <protection hidden="1"/>
    </xf>
    <xf numFmtId="0" fontId="21" fillId="0" borderId="39" xfId="0" applyFont="1" applyBorder="1" applyAlignment="1" applyProtection="1">
      <alignment horizontal="left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vertical="center" wrapText="1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left" vertical="center" shrinkToFit="1"/>
      <protection hidden="1"/>
    </xf>
    <xf numFmtId="0" fontId="21" fillId="0" borderId="14" xfId="0" applyFont="1" applyBorder="1" applyAlignment="1" applyProtection="1">
      <alignment horizontal="left" vertical="center" shrinkToFit="1"/>
      <protection hidden="1"/>
    </xf>
    <xf numFmtId="0" fontId="21" fillId="0" borderId="38" xfId="0" applyFont="1" applyBorder="1" applyAlignment="1" applyProtection="1">
      <alignment horizontal="left" vertical="center" shrinkToFit="1"/>
      <protection hidden="1"/>
    </xf>
    <xf numFmtId="0" fontId="21" fillId="0" borderId="37" xfId="0" applyFont="1" applyBorder="1" applyAlignment="1" applyProtection="1">
      <alignment horizontal="left" vertical="center" shrinkToFit="1"/>
      <protection hidden="1"/>
    </xf>
    <xf numFmtId="0" fontId="21" fillId="0" borderId="0" xfId="0" applyFont="1" applyBorder="1" applyAlignment="1" applyProtection="1">
      <alignment horizontal="left" vertical="center" shrinkToFit="1"/>
      <protection hidden="1"/>
    </xf>
    <xf numFmtId="0" fontId="21" fillId="0" borderId="39" xfId="0" applyFont="1" applyBorder="1" applyAlignment="1" applyProtection="1">
      <alignment horizontal="left" vertical="center" shrinkToFit="1"/>
      <protection hidden="1"/>
    </xf>
    <xf numFmtId="0" fontId="21" fillId="0" borderId="40" xfId="0" applyFont="1" applyBorder="1" applyAlignment="1" applyProtection="1">
      <alignment horizontal="left" vertical="center" shrinkToFit="1"/>
      <protection hidden="1"/>
    </xf>
    <xf numFmtId="0" fontId="21" fillId="0" borderId="41" xfId="0" applyFont="1" applyBorder="1" applyAlignment="1" applyProtection="1">
      <alignment horizontal="left" vertical="center" shrinkToFit="1"/>
      <protection hidden="1"/>
    </xf>
    <xf numFmtId="0" fontId="21" fillId="0" borderId="42" xfId="0" applyFont="1" applyBorder="1" applyAlignment="1" applyProtection="1">
      <alignment horizontal="left" vertical="center" shrinkToFit="1"/>
      <protection hidden="1"/>
    </xf>
    <xf numFmtId="0" fontId="21" fillId="0" borderId="43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44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39" xfId="0" applyFont="1" applyBorder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shrinkToFit="1"/>
      <protection locked="0" hidden="1"/>
    </xf>
    <xf numFmtId="0" fontId="21" fillId="0" borderId="13" xfId="0" applyFont="1" applyBorder="1" applyAlignment="1" applyProtection="1">
      <alignment horizontal="center" vertical="center" shrinkToFit="1"/>
      <protection locked="0" hidden="1"/>
    </xf>
    <xf numFmtId="0" fontId="21" fillId="0" borderId="22" xfId="0" applyFont="1" applyBorder="1" applyAlignment="1" applyProtection="1">
      <alignment horizontal="left" vertical="center"/>
      <protection hidden="1"/>
    </xf>
    <xf numFmtId="0" fontId="1" fillId="0" borderId="22" xfId="0" applyFont="1" applyBorder="1" applyAlignment="1" applyProtection="1">
      <alignment horizontal="left" vertical="center"/>
      <protection hidden="1"/>
    </xf>
    <xf numFmtId="0" fontId="1" fillId="0" borderId="23" xfId="0" applyFont="1" applyBorder="1" applyAlignment="1" applyProtection="1">
      <alignment horizontal="left" vertical="center"/>
      <protection hidden="1"/>
    </xf>
    <xf numFmtId="0" fontId="0" fillId="0" borderId="22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21" fillId="0" borderId="39" xfId="0" applyFont="1" applyBorder="1" applyAlignment="1" applyProtection="1">
      <alignment horizontal="center" vertical="center"/>
      <protection hidden="1"/>
    </xf>
    <xf numFmtId="49" fontId="21" fillId="0" borderId="13" xfId="0" applyNumberFormat="1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vertical="center" shrinkToFit="1"/>
      <protection hidden="1"/>
    </xf>
    <xf numFmtId="0" fontId="21" fillId="0" borderId="23" xfId="0" applyFont="1" applyBorder="1" applyAlignment="1" applyProtection="1">
      <alignment vertical="center" shrinkToFit="1"/>
      <protection hidden="1"/>
    </xf>
    <xf numFmtId="49" fontId="1" fillId="0" borderId="13" xfId="0" applyNumberFormat="1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0" fontId="1" fillId="0" borderId="24" xfId="0" applyFont="1" applyBorder="1" applyAlignment="1" applyProtection="1">
      <alignment horizontal="left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176" fontId="21" fillId="0" borderId="0" xfId="0" applyNumberFormat="1" applyFont="1" applyBorder="1" applyAlignment="1" applyProtection="1">
      <alignment horizontal="left"/>
      <protection hidden="1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21" fillId="0" borderId="19" xfId="0" applyFont="1" applyBorder="1" applyAlignment="1" applyProtection="1">
      <alignment horizontal="center" vertical="center" wrapText="1"/>
      <protection hidden="1"/>
    </xf>
    <xf numFmtId="0" fontId="21" fillId="0" borderId="43" xfId="0" applyFont="1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44" xfId="0" applyBorder="1" applyAlignment="1" applyProtection="1">
      <alignment vertical="center"/>
      <protection hidden="1"/>
    </xf>
    <xf numFmtId="0" fontId="21" fillId="0" borderId="37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0" fontId="0" fillId="0" borderId="37" xfId="0" applyBorder="1" applyAlignment="1" applyProtection="1">
      <alignment vertical="center"/>
      <protection hidden="1"/>
    </xf>
    <xf numFmtId="38" fontId="0" fillId="0" borderId="31" xfId="33" applyFont="1" applyFill="1" applyBorder="1" applyAlignment="1" applyProtection="1">
      <alignment horizontal="center" vertical="center"/>
      <protection hidden="1"/>
    </xf>
    <xf numFmtId="38" fontId="0" fillId="0" borderId="32" xfId="33" applyFont="1" applyFill="1" applyBorder="1" applyAlignment="1" applyProtection="1">
      <alignment horizontal="center" vertical="center"/>
      <protection hidden="1"/>
    </xf>
    <xf numFmtId="38" fontId="0" fillId="0" borderId="34" xfId="33" applyFont="1" applyFill="1" applyBorder="1" applyAlignment="1" applyProtection="1">
      <alignment horizontal="center" vertical="center"/>
      <protection hidden="1"/>
    </xf>
    <xf numFmtId="38" fontId="0" fillId="0" borderId="35" xfId="33" applyFont="1" applyFill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right"/>
      <protection hidden="1"/>
    </xf>
    <xf numFmtId="0" fontId="22" fillId="0" borderId="0" xfId="0" applyFont="1" applyBorder="1" applyAlignment="1" applyProtection="1">
      <alignment vertical="center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right"/>
      <protection hidden="1"/>
    </xf>
    <xf numFmtId="0" fontId="21" fillId="0" borderId="0" xfId="0" applyFont="1" applyBorder="1" applyAlignment="1" applyProtection="1">
      <alignment horizontal="right"/>
      <protection hidden="1"/>
    </xf>
    <xf numFmtId="176" fontId="21" fillId="0" borderId="0" xfId="0" applyNumberFormat="1" applyFont="1" applyBorder="1" applyAlignment="1" applyProtection="1">
      <alignment horizontal="center"/>
      <protection locked="0" hidden="1"/>
    </xf>
    <xf numFmtId="176" fontId="21" fillId="0" borderId="12" xfId="0" applyNumberFormat="1" applyFont="1" applyBorder="1" applyAlignment="1" applyProtection="1">
      <alignment horizontal="center"/>
      <protection locked="0" hidden="1"/>
    </xf>
    <xf numFmtId="0" fontId="21" fillId="0" borderId="22" xfId="0" applyFont="1" applyBorder="1" applyAlignment="1" applyProtection="1">
      <alignment vertical="center" wrapText="1"/>
      <protection hidden="1"/>
    </xf>
    <xf numFmtId="0" fontId="1" fillId="0" borderId="30" xfId="0" applyFont="1" applyBorder="1" applyAlignment="1" applyProtection="1">
      <alignment horizontal="center" vertical="center"/>
      <protection locked="0" hidden="1"/>
    </xf>
    <xf numFmtId="0" fontId="1" fillId="0" borderId="22" xfId="0" applyFont="1" applyBorder="1" applyAlignment="1" applyProtection="1">
      <alignment horizontal="center" vertical="center"/>
      <protection locked="0" hidden="1"/>
    </xf>
    <xf numFmtId="0" fontId="1" fillId="0" borderId="33" xfId="0" applyFont="1" applyBorder="1" applyAlignment="1" applyProtection="1">
      <alignment horizontal="center" vertical="center"/>
      <protection locked="0" hidden="1"/>
    </xf>
    <xf numFmtId="0" fontId="1" fillId="0" borderId="23" xfId="0" applyFont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center"/>
      <protection locked="0" hidden="1"/>
    </xf>
    <xf numFmtId="0" fontId="21" fillId="0" borderId="14" xfId="0" applyFont="1" applyBorder="1" applyAlignment="1" applyProtection="1">
      <alignment horizontal="right"/>
      <protection hidden="1"/>
    </xf>
    <xf numFmtId="0" fontId="21" fillId="0" borderId="12" xfId="0" applyFont="1" applyBorder="1" applyAlignment="1" applyProtection="1">
      <alignment horizontal="right"/>
      <protection hidden="1"/>
    </xf>
    <xf numFmtId="0" fontId="22" fillId="0" borderId="26" xfId="0" applyFont="1" applyBorder="1" applyAlignment="1" applyProtection="1">
      <alignment horizontal="center" vertical="center" wrapText="1"/>
      <protection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locked="0" hidden="1"/>
    </xf>
    <xf numFmtId="0" fontId="1" fillId="0" borderId="32" xfId="0" applyFont="1" applyBorder="1" applyAlignment="1" applyProtection="1">
      <alignment horizontal="center" vertical="center"/>
      <protection locked="0" hidden="1"/>
    </xf>
    <xf numFmtId="0" fontId="27" fillId="0" borderId="0" xfId="0" applyFont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12" xfId="0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left" wrapText="1"/>
      <protection locked="0" hidden="1"/>
    </xf>
    <xf numFmtId="0" fontId="1" fillId="0" borderId="0" xfId="0" applyFont="1" applyAlignment="1" applyProtection="1">
      <alignment horizontal="left" wrapText="1"/>
      <protection locked="0" hidden="1"/>
    </xf>
    <xf numFmtId="0" fontId="1" fillId="0" borderId="12" xfId="0" applyFont="1" applyBorder="1" applyAlignment="1" applyProtection="1">
      <alignment horizontal="left" wrapText="1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22" fillId="0" borderId="25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vertical="center"/>
      <protection hidden="1"/>
    </xf>
    <xf numFmtId="0" fontId="1" fillId="0" borderId="25" xfId="0" applyFont="1" applyBorder="1" applyAlignment="1" applyProtection="1">
      <alignment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32" xfId="0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vertical="center" wrapText="1"/>
      <protection hidden="1"/>
    </xf>
    <xf numFmtId="0" fontId="21" fillId="0" borderId="14" xfId="0" applyFont="1" applyBorder="1" applyAlignment="1" applyProtection="1">
      <alignment vertical="center" wrapText="1"/>
      <protection hidden="1"/>
    </xf>
    <xf numFmtId="0" fontId="21" fillId="0" borderId="38" xfId="0" applyFont="1" applyBorder="1" applyAlignment="1" applyProtection="1">
      <alignment vertical="center" wrapText="1"/>
      <protection hidden="1"/>
    </xf>
    <xf numFmtId="0" fontId="21" fillId="0" borderId="16" xfId="0" applyFont="1" applyBorder="1" applyAlignment="1" applyProtection="1">
      <alignment vertical="center"/>
      <protection hidden="1"/>
    </xf>
    <xf numFmtId="0" fontId="21" fillId="0" borderId="14" xfId="0" applyFont="1" applyBorder="1" applyAlignment="1" applyProtection="1">
      <alignment vertical="center"/>
      <protection hidden="1"/>
    </xf>
    <xf numFmtId="0" fontId="21" fillId="0" borderId="38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1" fillId="0" borderId="39" xfId="0" applyFont="1" applyBorder="1" applyAlignment="1" applyProtection="1">
      <alignment vertical="center"/>
      <protection hidden="1"/>
    </xf>
    <xf numFmtId="0" fontId="21" fillId="0" borderId="37" xfId="0" applyFont="1" applyBorder="1" applyAlignment="1" applyProtection="1">
      <alignment horizontal="center" vertical="center" wrapText="1"/>
      <protection hidden="1"/>
    </xf>
    <xf numFmtId="0" fontId="21" fillId="0" borderId="11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left"/>
      <protection hidden="1"/>
    </xf>
    <xf numFmtId="0" fontId="22" fillId="0" borderId="12" xfId="0" applyFont="1" applyBorder="1" applyAlignment="1" applyProtection="1">
      <alignment horizontal="left"/>
      <protection hidden="1"/>
    </xf>
    <xf numFmtId="0" fontId="21" fillId="0" borderId="13" xfId="0" applyFont="1" applyBorder="1" applyAlignment="1" applyProtection="1">
      <alignment horizontal="left" vertical="center" shrinkToFit="1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12" xfId="0" applyFont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left"/>
      <protection locked="0" hidden="1"/>
    </xf>
    <xf numFmtId="0" fontId="1" fillId="0" borderId="12" xfId="0" applyFont="1" applyBorder="1" applyAlignment="1" applyProtection="1">
      <alignment horizontal="left"/>
      <protection locked="0" hidden="1"/>
    </xf>
    <xf numFmtId="0" fontId="7" fillId="0" borderId="0" xfId="0" applyFont="1" applyAlignment="1" applyProtection="1">
      <protection hidden="1"/>
    </xf>
    <xf numFmtId="0" fontId="7" fillId="0" borderId="12" xfId="0" applyFont="1" applyBorder="1" applyAlignment="1" applyProtection="1">
      <protection hidden="1"/>
    </xf>
    <xf numFmtId="0" fontId="7" fillId="0" borderId="14" xfId="0" applyFont="1" applyBorder="1" applyAlignment="1" applyProtection="1">
      <protection hidden="1"/>
    </xf>
    <xf numFmtId="0" fontId="21" fillId="0" borderId="24" xfId="0" applyFont="1" applyBorder="1" applyAlignment="1" applyProtection="1">
      <alignment vertical="center" wrapText="1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37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 applyProtection="1">
      <alignment horizontal="center" vertical="center" wrapText="1"/>
      <protection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4" xr:uid="{DA4E199A-8850-428D-BBC6-B8530DBB7A5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FB52465C-02E6-466E-8C88-CBB215BF5392}"/>
    <cellStyle name="良い" xfId="42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292"/>
  <sheetViews>
    <sheetView tabSelected="1" zoomScale="98" zoomScaleNormal="98" zoomScaleSheetLayoutView="70" workbookViewId="0">
      <selection activeCell="R8" sqref="R8:AN11"/>
    </sheetView>
  </sheetViews>
  <sheetFormatPr defaultColWidth="0" defaultRowHeight="12.95" customHeight="1" zeroHeight="1"/>
  <cols>
    <col min="1" max="4" width="1.625" style="19" customWidth="1"/>
    <col min="5" max="6" width="1.125" style="19" customWidth="1"/>
    <col min="7" max="12" width="1.25" style="19" customWidth="1"/>
    <col min="13" max="26" width="1.125" style="19" customWidth="1"/>
    <col min="27" max="36" width="1.25" style="19" customWidth="1"/>
    <col min="37" max="42" width="1.125" style="19" customWidth="1"/>
    <col min="43" max="44" width="1.5" style="19" customWidth="1"/>
    <col min="45" max="47" width="1.75" style="19" customWidth="1"/>
    <col min="48" max="59" width="1.125" style="19" customWidth="1"/>
    <col min="60" max="61" width="1.5" style="19" customWidth="1"/>
    <col min="62" max="71" width="1.125" style="19" customWidth="1"/>
    <col min="72" max="74" width="1.25" style="19" customWidth="1"/>
    <col min="75" max="90" width="1.125" style="19" customWidth="1"/>
    <col min="91" max="100" width="1.625" style="19" customWidth="1"/>
    <col min="101" max="101" width="5.625" style="19" customWidth="1"/>
    <col min="102" max="102" width="12" style="3" hidden="1"/>
    <col min="103" max="103" width="5" style="3" hidden="1"/>
    <col min="104" max="104" width="2.875" style="3" hidden="1"/>
    <col min="105" max="105" width="4.5" style="3" hidden="1"/>
    <col min="106" max="106" width="5.125" style="3" hidden="1"/>
    <col min="107" max="107" width="4.875" style="3" hidden="1"/>
    <col min="108" max="108" width="9.875" style="3" hidden="1"/>
    <col min="109" max="109" width="10.125" style="3" hidden="1"/>
    <col min="110" max="110" width="12.125" style="3" hidden="1"/>
    <col min="111" max="111" width="12" style="3" hidden="1"/>
    <col min="112" max="112" width="11.875" style="3" hidden="1"/>
    <col min="113" max="113" width="10.875" style="3" hidden="1"/>
    <col min="114" max="114" width="6.125" style="3" hidden="1"/>
    <col min="115" max="115" width="10.875" style="3" hidden="1"/>
    <col min="116" max="116" width="11.125" style="3" hidden="1"/>
    <col min="117" max="117" width="13.875" style="3" hidden="1"/>
    <col min="118" max="118" width="12.875" style="3" hidden="1"/>
    <col min="119" max="119" width="2.875" style="3" hidden="1"/>
    <col min="120" max="120" width="3.875" style="3" hidden="1"/>
    <col min="121" max="121" width="8.875" style="3" hidden="1"/>
    <col min="122" max="122" width="2.875" style="3" hidden="1"/>
    <col min="123" max="123" width="4.5" style="3" hidden="1"/>
    <col min="124" max="124" width="2.875" style="3" hidden="1"/>
    <col min="125" max="125" width="4.5" style="3" hidden="1"/>
    <col min="126" max="126" width="5.625" style="3" hidden="1"/>
    <col min="127" max="16384" width="8.875" style="3" hidden="1"/>
  </cols>
  <sheetData>
    <row r="1" spans="5:100" ht="8.1" customHeight="1"/>
    <row r="2" spans="5:100" ht="8.1" customHeight="1"/>
    <row r="3" spans="5:100" ht="8.1" customHeight="1">
      <c r="E3" s="168" t="s">
        <v>73</v>
      </c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</row>
    <row r="4" spans="5:100" ht="8.1" customHeight="1"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</row>
    <row r="5" spans="5:100" ht="8.1" customHeight="1">
      <c r="E5" s="20"/>
      <c r="T5" s="21"/>
      <c r="U5" s="21"/>
      <c r="V5" s="21"/>
      <c r="W5" s="21"/>
      <c r="X5" s="21"/>
      <c r="Y5" s="21"/>
      <c r="Z5" s="21"/>
      <c r="AA5" s="178" t="s">
        <v>74</v>
      </c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270" t="s">
        <v>3</v>
      </c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178" t="s">
        <v>75</v>
      </c>
      <c r="AY5" s="178"/>
      <c r="AZ5" s="178"/>
      <c r="BA5" s="178"/>
      <c r="BB5" s="178"/>
      <c r="BC5" s="178"/>
      <c r="BD5" s="178"/>
      <c r="BE5" s="178"/>
      <c r="BF5" s="178"/>
      <c r="BG5" s="178" t="str">
        <f>IF(OR(AL5="認定番号",AL5=""),"？",VLOOKUP(AL5,DH23:DI35,2,FALSE))</f>
        <v>？</v>
      </c>
      <c r="BH5" s="178"/>
      <c r="BI5" s="178"/>
      <c r="BJ5" s="178"/>
      <c r="BK5" s="178"/>
      <c r="BL5" s="178"/>
      <c r="BM5" s="178"/>
      <c r="BN5" s="178"/>
      <c r="BO5" s="178"/>
      <c r="BP5" s="178"/>
      <c r="BQ5" s="21"/>
      <c r="BR5" s="21"/>
      <c r="BS5" s="21"/>
      <c r="BT5" s="21"/>
    </row>
    <row r="6" spans="5:100" ht="8.1" customHeight="1">
      <c r="R6" s="21"/>
      <c r="S6" s="21"/>
      <c r="T6" s="21"/>
      <c r="U6" s="21"/>
      <c r="V6" s="21"/>
      <c r="W6" s="21"/>
      <c r="X6" s="21"/>
      <c r="Y6" s="21"/>
      <c r="Z6" s="21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21"/>
      <c r="BR6" s="21"/>
      <c r="BS6" s="21"/>
      <c r="BT6" s="21"/>
    </row>
    <row r="7" spans="5:100" ht="8.1" customHeight="1"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</row>
    <row r="8" spans="5:100" ht="8.1" customHeight="1"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  <c r="R8" s="277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2"/>
      <c r="AP8" s="22"/>
      <c r="AQ8" s="274" t="s">
        <v>76</v>
      </c>
      <c r="AR8" s="274"/>
      <c r="AS8" s="274"/>
      <c r="AT8" s="274"/>
      <c r="AU8" s="274"/>
      <c r="AV8" s="274"/>
      <c r="AW8" s="179"/>
      <c r="AX8" s="179"/>
      <c r="AY8" s="179"/>
      <c r="AZ8" s="179"/>
      <c r="BA8" s="179"/>
      <c r="BB8" s="272" t="s">
        <v>77</v>
      </c>
      <c r="BC8" s="272"/>
      <c r="BD8" s="272"/>
      <c r="BE8" s="272"/>
      <c r="BF8" s="272"/>
      <c r="BG8" s="22"/>
      <c r="BH8" s="280" t="s">
        <v>78</v>
      </c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</row>
    <row r="9" spans="5:100" ht="8.1" customHeight="1"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2"/>
      <c r="AP9" s="22"/>
      <c r="AQ9" s="264"/>
      <c r="AR9" s="264"/>
      <c r="AS9" s="264"/>
      <c r="AT9" s="264"/>
      <c r="AU9" s="264"/>
      <c r="AV9" s="264"/>
      <c r="AW9" s="112"/>
      <c r="AX9" s="112"/>
      <c r="AY9" s="112"/>
      <c r="AZ9" s="112"/>
      <c r="BA9" s="112"/>
      <c r="BB9" s="273"/>
      <c r="BC9" s="273"/>
      <c r="BD9" s="273"/>
      <c r="BE9" s="273"/>
      <c r="BF9" s="273"/>
      <c r="BG9" s="22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0"/>
      <c r="BS9" s="280"/>
      <c r="BT9" s="280"/>
      <c r="BU9" s="280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</row>
    <row r="10" spans="5:100" ht="8.1" customHeight="1">
      <c r="F10" s="307" t="s">
        <v>79</v>
      </c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3" t="s">
        <v>80</v>
      </c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Q10" s="274" t="s">
        <v>81</v>
      </c>
      <c r="AR10" s="275"/>
      <c r="AS10" s="275"/>
      <c r="AT10" s="275"/>
      <c r="AU10" s="275"/>
      <c r="AV10" s="275"/>
      <c r="AW10" s="179"/>
      <c r="AX10" s="179"/>
      <c r="AY10" s="179"/>
      <c r="AZ10" s="179"/>
      <c r="BA10" s="179"/>
      <c r="BB10" s="179" t="s">
        <v>200</v>
      </c>
      <c r="BC10" s="179"/>
      <c r="BD10" s="179"/>
      <c r="BE10" s="179"/>
      <c r="BF10" s="179"/>
      <c r="BG10" s="24"/>
      <c r="BH10" s="180">
        <v>20220</v>
      </c>
      <c r="BI10" s="180"/>
      <c r="BJ10" s="180"/>
      <c r="BK10" s="180"/>
      <c r="BL10" s="180"/>
      <c r="BM10" s="180"/>
      <c r="BN10" s="180"/>
      <c r="BO10" s="281"/>
      <c r="BP10" s="281"/>
      <c r="BQ10" s="281"/>
      <c r="BR10" s="281"/>
      <c r="BS10" s="281"/>
      <c r="BT10" s="281"/>
      <c r="BU10" s="271" t="s">
        <v>82</v>
      </c>
      <c r="BV10" s="271"/>
      <c r="BW10" s="271"/>
      <c r="BX10" s="271"/>
      <c r="BY10" s="271"/>
      <c r="BZ10" s="271"/>
      <c r="CA10" s="271"/>
      <c r="CB10" s="271"/>
      <c r="CC10" s="271"/>
      <c r="CD10" s="271"/>
      <c r="CE10" s="271"/>
      <c r="CF10" s="271"/>
      <c r="CG10" s="271"/>
      <c r="CH10" s="271"/>
      <c r="CI10" s="271"/>
      <c r="CJ10" s="271"/>
      <c r="CK10" s="271"/>
    </row>
    <row r="11" spans="5:100" ht="8.1" customHeight="1"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4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79"/>
      <c r="AD11" s="279"/>
      <c r="AE11" s="279"/>
      <c r="AF11" s="279"/>
      <c r="AG11" s="279"/>
      <c r="AH11" s="279"/>
      <c r="AI11" s="279"/>
      <c r="AJ11" s="279"/>
      <c r="AK11" s="279"/>
      <c r="AL11" s="279"/>
      <c r="AM11" s="279"/>
      <c r="AN11" s="279"/>
      <c r="AQ11" s="276"/>
      <c r="AR11" s="276"/>
      <c r="AS11" s="276"/>
      <c r="AT11" s="276"/>
      <c r="AU11" s="276"/>
      <c r="AV11" s="276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H11" s="154"/>
      <c r="BI11" s="154"/>
      <c r="BJ11" s="154"/>
      <c r="BK11" s="154"/>
      <c r="BL11" s="154"/>
      <c r="BM11" s="154"/>
      <c r="BN11" s="154"/>
      <c r="BO11" s="145"/>
      <c r="BP11" s="145"/>
      <c r="BQ11" s="145"/>
      <c r="BR11" s="145"/>
      <c r="BS11" s="145"/>
      <c r="BT11" s="145"/>
      <c r="BU11" s="271"/>
      <c r="BV11" s="271"/>
      <c r="BW11" s="271"/>
      <c r="BX11" s="271"/>
      <c r="BY11" s="271"/>
      <c r="BZ11" s="271"/>
      <c r="CA11" s="271"/>
      <c r="CB11" s="271"/>
      <c r="CC11" s="271"/>
      <c r="CD11" s="271"/>
      <c r="CE11" s="271"/>
      <c r="CF11" s="271"/>
      <c r="CG11" s="271"/>
      <c r="CH11" s="271"/>
      <c r="CI11" s="271"/>
      <c r="CJ11" s="271"/>
      <c r="CK11" s="271"/>
    </row>
    <row r="12" spans="5:100" ht="8.1" customHeight="1">
      <c r="F12" s="309" t="s">
        <v>83</v>
      </c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3" t="s">
        <v>80</v>
      </c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Q12" s="263" t="s">
        <v>84</v>
      </c>
      <c r="AR12" s="263"/>
      <c r="AS12" s="263"/>
      <c r="AT12" s="263"/>
      <c r="AU12" s="263"/>
      <c r="AV12" s="263"/>
      <c r="AW12" s="262"/>
      <c r="AX12" s="262"/>
      <c r="AY12" s="262"/>
      <c r="AZ12" s="262"/>
      <c r="BA12" s="262"/>
      <c r="BB12" s="262"/>
      <c r="BC12" s="262"/>
      <c r="BD12" s="262"/>
      <c r="BE12" s="262"/>
      <c r="BF12" s="262"/>
      <c r="BG12" s="25"/>
      <c r="BH12" s="25"/>
      <c r="BI12" s="25"/>
      <c r="BJ12" s="179"/>
      <c r="BK12" s="179"/>
      <c r="BL12" s="179"/>
      <c r="BM12" s="179"/>
      <c r="BO12" s="180" t="s">
        <v>85</v>
      </c>
      <c r="BP12" s="180"/>
      <c r="BQ12" s="180"/>
      <c r="BR12" s="180"/>
      <c r="BS12" s="180"/>
      <c r="BT12" s="180"/>
      <c r="BU12" s="180"/>
      <c r="BV12" s="180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0" t="s">
        <v>86</v>
      </c>
      <c r="CI12" s="180"/>
      <c r="CJ12" s="180"/>
      <c r="CK12" s="26"/>
    </row>
    <row r="13" spans="5:100" ht="8.1" customHeight="1"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4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306"/>
      <c r="AJ13" s="306"/>
      <c r="AK13" s="306"/>
      <c r="AL13" s="306"/>
      <c r="AM13" s="306"/>
      <c r="AN13" s="306"/>
      <c r="AQ13" s="264"/>
      <c r="AR13" s="264"/>
      <c r="AS13" s="264"/>
      <c r="AT13" s="264"/>
      <c r="AU13" s="264"/>
      <c r="AV13" s="264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25"/>
      <c r="BH13" s="25"/>
      <c r="BI13" s="25"/>
      <c r="BJ13" s="179"/>
      <c r="BK13" s="179"/>
      <c r="BL13" s="179"/>
      <c r="BM13" s="179"/>
      <c r="BO13" s="154"/>
      <c r="BP13" s="154"/>
      <c r="BQ13" s="154"/>
      <c r="BR13" s="154"/>
      <c r="BS13" s="154"/>
      <c r="BT13" s="154"/>
      <c r="BU13" s="154"/>
      <c r="BV13" s="154"/>
      <c r="BW13" s="182"/>
      <c r="BX13" s="182"/>
      <c r="BY13" s="182"/>
      <c r="BZ13" s="182"/>
      <c r="CA13" s="182"/>
      <c r="CB13" s="182"/>
      <c r="CC13" s="182"/>
      <c r="CD13" s="182"/>
      <c r="CE13" s="182"/>
      <c r="CF13" s="182"/>
      <c r="CG13" s="182"/>
      <c r="CH13" s="154"/>
      <c r="CI13" s="154"/>
      <c r="CJ13" s="154"/>
      <c r="CK13" s="26"/>
    </row>
    <row r="14" spans="5:100" ht="8.1" customHeight="1"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</row>
    <row r="15" spans="5:100" ht="8.1" customHeight="1">
      <c r="E15" s="174" t="s">
        <v>87</v>
      </c>
      <c r="F15" s="175"/>
      <c r="G15" s="175"/>
      <c r="H15" s="175"/>
      <c r="I15" s="175"/>
      <c r="J15" s="175"/>
      <c r="K15" s="175"/>
      <c r="L15" s="175"/>
      <c r="M15" s="176" t="s">
        <v>88</v>
      </c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6" t="s">
        <v>89</v>
      </c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6" t="s">
        <v>90</v>
      </c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6" t="s">
        <v>91</v>
      </c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282" t="s">
        <v>92</v>
      </c>
      <c r="BX15" s="283"/>
      <c r="BY15" s="283"/>
      <c r="BZ15" s="283"/>
      <c r="CA15" s="283"/>
      <c r="CB15" s="283"/>
      <c r="CC15" s="283"/>
      <c r="CD15" s="283"/>
      <c r="CE15" s="283"/>
      <c r="CF15" s="283"/>
      <c r="CG15" s="283"/>
      <c r="CH15" s="283"/>
      <c r="CI15" s="283"/>
      <c r="CJ15" s="283"/>
      <c r="CK15" s="283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</row>
    <row r="16" spans="5:100" ht="8.1" customHeight="1"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283"/>
      <c r="BX16" s="283"/>
      <c r="BY16" s="283"/>
      <c r="BZ16" s="283"/>
      <c r="CA16" s="283"/>
      <c r="CB16" s="283"/>
      <c r="CC16" s="283"/>
      <c r="CD16" s="283"/>
      <c r="CE16" s="283"/>
      <c r="CF16" s="283"/>
      <c r="CG16" s="283"/>
      <c r="CH16" s="283"/>
      <c r="CI16" s="283"/>
      <c r="CJ16" s="283"/>
      <c r="CK16" s="283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</row>
    <row r="17" spans="5:125" ht="8.1" customHeight="1"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284" t="s">
        <v>93</v>
      </c>
      <c r="BX17" s="285"/>
      <c r="BY17" s="285"/>
      <c r="BZ17" s="285"/>
      <c r="CA17" s="285"/>
      <c r="CB17" s="265" t="s">
        <v>94</v>
      </c>
      <c r="CC17" s="265"/>
      <c r="CD17" s="265"/>
      <c r="CE17" s="265"/>
      <c r="CF17" s="265"/>
      <c r="CG17" s="183" t="s">
        <v>95</v>
      </c>
      <c r="CH17" s="175"/>
      <c r="CI17" s="175"/>
      <c r="CJ17" s="175"/>
      <c r="CK17" s="175"/>
      <c r="CL17" s="311"/>
      <c r="CM17" s="311"/>
      <c r="CN17" s="311"/>
      <c r="CO17" s="311"/>
      <c r="CP17" s="311"/>
      <c r="CQ17" s="311"/>
      <c r="CR17" s="311"/>
      <c r="CS17" s="311"/>
      <c r="CT17" s="311"/>
      <c r="CU17" s="311"/>
      <c r="CV17" s="312"/>
    </row>
    <row r="18" spans="5:125" ht="8.1" customHeight="1"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284"/>
      <c r="BX18" s="285"/>
      <c r="BY18" s="285"/>
      <c r="BZ18" s="285"/>
      <c r="CA18" s="285"/>
      <c r="CB18" s="265"/>
      <c r="CC18" s="265"/>
      <c r="CD18" s="265"/>
      <c r="CE18" s="265"/>
      <c r="CF18" s="265"/>
      <c r="CG18" s="183"/>
      <c r="CH18" s="175"/>
      <c r="CI18" s="175"/>
      <c r="CJ18" s="175"/>
      <c r="CK18" s="175"/>
      <c r="CL18" s="311"/>
      <c r="CM18" s="311"/>
      <c r="CN18" s="311"/>
      <c r="CO18" s="311"/>
      <c r="CP18" s="311"/>
      <c r="CQ18" s="311"/>
      <c r="CR18" s="311"/>
      <c r="CS18" s="311"/>
      <c r="CT18" s="311"/>
      <c r="CU18" s="311"/>
      <c r="CV18" s="312"/>
      <c r="DC18" s="5"/>
      <c r="DD18" s="5"/>
    </row>
    <row r="19" spans="5:125" ht="8.1" customHeight="1"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286"/>
      <c r="BX19" s="285"/>
      <c r="BY19" s="285"/>
      <c r="BZ19" s="285"/>
      <c r="CA19" s="285"/>
      <c r="CB19" s="265"/>
      <c r="CC19" s="265"/>
      <c r="CD19" s="265"/>
      <c r="CE19" s="265"/>
      <c r="CF19" s="265"/>
      <c r="CG19" s="184"/>
      <c r="CH19" s="175"/>
      <c r="CI19" s="175"/>
      <c r="CJ19" s="175"/>
      <c r="CK19" s="175"/>
      <c r="CL19" s="311"/>
      <c r="CM19" s="311"/>
      <c r="CN19" s="311"/>
      <c r="CO19" s="311"/>
      <c r="CP19" s="311"/>
      <c r="CQ19" s="311"/>
      <c r="CR19" s="311"/>
      <c r="CS19" s="311"/>
      <c r="CT19" s="311"/>
      <c r="CU19" s="311"/>
      <c r="CV19" s="312"/>
      <c r="DF19"/>
    </row>
    <row r="20" spans="5:125" ht="8.1" customHeight="1">
      <c r="E20" s="227" t="s">
        <v>54</v>
      </c>
      <c r="F20" s="227"/>
      <c r="G20" s="232" t="s">
        <v>96</v>
      </c>
      <c r="H20" s="232"/>
      <c r="I20" s="232"/>
      <c r="J20" s="232"/>
      <c r="K20" s="232"/>
      <c r="L20" s="232"/>
      <c r="M20" s="257" t="s">
        <v>4</v>
      </c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 t="s">
        <v>97</v>
      </c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90" t="s">
        <v>98</v>
      </c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2"/>
      <c r="BH20" s="293" t="s">
        <v>99</v>
      </c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5"/>
      <c r="BW20" s="287" t="str">
        <f>IF(AND(BI23="",BI28=""),"",(IF(AND(CX36="○",CX37="○"),"○","")))</f>
        <v/>
      </c>
      <c r="BX20" s="167"/>
      <c r="BY20" s="167"/>
      <c r="BZ20" s="167"/>
      <c r="CA20" s="167"/>
      <c r="CB20" s="288" t="s">
        <v>100</v>
      </c>
      <c r="CC20" s="288"/>
      <c r="CD20" s="288"/>
      <c r="CE20" s="288"/>
      <c r="CF20" s="288"/>
      <c r="CG20" s="203" t="str">
        <f>IF(AND(CX36="○",CX37="○"),"","○")</f>
        <v/>
      </c>
      <c r="CH20" s="204"/>
      <c r="CI20" s="204"/>
      <c r="CJ20" s="204"/>
      <c r="CK20" s="204"/>
      <c r="CL20" s="123" t="s">
        <v>101</v>
      </c>
      <c r="CM20" s="123"/>
      <c r="CN20" s="123"/>
      <c r="CO20" s="123"/>
      <c r="CP20" s="123"/>
      <c r="CQ20" s="123"/>
      <c r="CR20" s="123"/>
      <c r="CS20" s="123"/>
      <c r="CT20" s="123"/>
      <c r="CU20" s="123"/>
      <c r="CV20" s="124"/>
      <c r="DH20" s="6"/>
    </row>
    <row r="21" spans="5:125" ht="8.1" customHeight="1">
      <c r="E21" s="227"/>
      <c r="F21" s="227"/>
      <c r="G21" s="232"/>
      <c r="H21" s="232"/>
      <c r="I21" s="232"/>
      <c r="J21" s="232"/>
      <c r="K21" s="232"/>
      <c r="L21" s="23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124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3"/>
      <c r="BH21" s="242"/>
      <c r="BI21" s="296"/>
      <c r="BJ21" s="296"/>
      <c r="BK21" s="296"/>
      <c r="BL21" s="296"/>
      <c r="BM21" s="296"/>
      <c r="BN21" s="296"/>
      <c r="BO21" s="296"/>
      <c r="BP21" s="296"/>
      <c r="BQ21" s="296"/>
      <c r="BR21" s="296"/>
      <c r="BS21" s="296"/>
      <c r="BT21" s="296"/>
      <c r="BU21" s="296"/>
      <c r="BV21" s="297"/>
      <c r="BW21" s="137"/>
      <c r="BX21" s="138"/>
      <c r="BY21" s="138"/>
      <c r="BZ21" s="138"/>
      <c r="CA21" s="138"/>
      <c r="CB21" s="289"/>
      <c r="CC21" s="289"/>
      <c r="CD21" s="289"/>
      <c r="CE21" s="289"/>
      <c r="CF21" s="289"/>
      <c r="CG21" s="194"/>
      <c r="CH21" s="195"/>
      <c r="CI21" s="195"/>
      <c r="CJ21" s="195"/>
      <c r="CK21" s="195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4"/>
      <c r="DF21"/>
      <c r="DH21" s="6"/>
      <c r="DR21" s="156" t="s">
        <v>30</v>
      </c>
      <c r="DS21" s="157"/>
      <c r="DT21" s="156" t="s">
        <v>31</v>
      </c>
      <c r="DU21" s="157"/>
    </row>
    <row r="22" spans="5:125" ht="8.1" customHeight="1">
      <c r="E22" s="227"/>
      <c r="F22" s="227"/>
      <c r="G22" s="232"/>
      <c r="H22" s="232"/>
      <c r="I22" s="232"/>
      <c r="J22" s="232"/>
      <c r="K22" s="232"/>
      <c r="L22" s="23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124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3"/>
      <c r="BH22" s="242"/>
      <c r="BI22" s="296"/>
      <c r="BJ22" s="296"/>
      <c r="BK22" s="296"/>
      <c r="BL22" s="296"/>
      <c r="BM22" s="296"/>
      <c r="BN22" s="296"/>
      <c r="BO22" s="296"/>
      <c r="BP22" s="296"/>
      <c r="BQ22" s="296"/>
      <c r="BR22" s="296"/>
      <c r="BS22" s="296"/>
      <c r="BT22" s="296"/>
      <c r="BU22" s="296"/>
      <c r="BV22" s="297"/>
      <c r="BW22" s="137"/>
      <c r="BX22" s="138"/>
      <c r="BY22" s="138"/>
      <c r="BZ22" s="138"/>
      <c r="CA22" s="138"/>
      <c r="CB22" s="289"/>
      <c r="CC22" s="289"/>
      <c r="CD22" s="289"/>
      <c r="CE22" s="289"/>
      <c r="CF22" s="289"/>
      <c r="CG22" s="194"/>
      <c r="CH22" s="195"/>
      <c r="CI22" s="195"/>
      <c r="CJ22" s="195"/>
      <c r="CK22" s="195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4"/>
      <c r="CX22" s="1" t="s">
        <v>0</v>
      </c>
      <c r="CZ22" s="1"/>
      <c r="DA22" s="1" t="s">
        <v>102</v>
      </c>
      <c r="DB22" s="1"/>
      <c r="DC22" s="1"/>
      <c r="DD22" s="1"/>
      <c r="DE22" s="1"/>
      <c r="DF22" s="1"/>
      <c r="DH22" s="1" t="s">
        <v>3</v>
      </c>
      <c r="DI22" s="7" t="s">
        <v>4</v>
      </c>
      <c r="DJ22" s="7" t="s">
        <v>32</v>
      </c>
      <c r="DK22" s="1" t="s">
        <v>33</v>
      </c>
      <c r="DL22" s="1" t="s">
        <v>34</v>
      </c>
      <c r="DM22" s="1" t="s">
        <v>35</v>
      </c>
      <c r="DN22" s="156" t="s">
        <v>36</v>
      </c>
      <c r="DO22" s="160"/>
      <c r="DP22" s="157"/>
      <c r="DQ22" s="8" t="s">
        <v>37</v>
      </c>
      <c r="DR22" s="1" t="s">
        <v>38</v>
      </c>
      <c r="DS22" s="1" t="s">
        <v>39</v>
      </c>
      <c r="DT22" s="1" t="s">
        <v>38</v>
      </c>
      <c r="DU22" s="1" t="s">
        <v>39</v>
      </c>
    </row>
    <row r="23" spans="5:125" ht="8.1" customHeight="1">
      <c r="E23" s="227"/>
      <c r="F23" s="227"/>
      <c r="G23" s="232"/>
      <c r="H23" s="232"/>
      <c r="I23" s="232"/>
      <c r="J23" s="232"/>
      <c r="K23" s="232"/>
      <c r="L23" s="23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9"/>
      <c r="AL23" s="118" t="s">
        <v>103</v>
      </c>
      <c r="AM23" s="118"/>
      <c r="AN23" s="118"/>
      <c r="AO23" s="118"/>
      <c r="AP23" s="118" t="str">
        <f>IF(OR(AL5="認定番号",AL5=""),"?",VLOOKUP(AL5,DH22:DQ35,5,FALSE))</f>
        <v>?</v>
      </c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30"/>
      <c r="BD23" s="30"/>
      <c r="BE23" s="30"/>
      <c r="BF23" s="30"/>
      <c r="BG23" s="31"/>
      <c r="BH23" s="29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32"/>
      <c r="BU23" s="32"/>
      <c r="BV23" s="33"/>
      <c r="BW23" s="137"/>
      <c r="BX23" s="138"/>
      <c r="BY23" s="138"/>
      <c r="BZ23" s="138"/>
      <c r="CA23" s="138"/>
      <c r="CB23" s="289"/>
      <c r="CC23" s="289"/>
      <c r="CD23" s="289"/>
      <c r="CE23" s="289"/>
      <c r="CF23" s="289"/>
      <c r="CG23" s="194"/>
      <c r="CH23" s="195"/>
      <c r="CI23" s="195"/>
      <c r="CJ23" s="195"/>
      <c r="CK23" s="195"/>
      <c r="CL23" s="123"/>
      <c r="CM23" s="123"/>
      <c r="CN23" s="123"/>
      <c r="CO23" s="123"/>
      <c r="CP23" s="123"/>
      <c r="CQ23" s="123"/>
      <c r="CR23" s="123"/>
      <c r="CS23" s="123"/>
      <c r="CT23" s="123"/>
      <c r="CU23" s="123"/>
      <c r="CV23" s="124"/>
      <c r="CX23" s="1" t="s">
        <v>1</v>
      </c>
      <c r="CZ23" s="1" t="s">
        <v>104</v>
      </c>
      <c r="DA23" s="1" t="s">
        <v>105</v>
      </c>
      <c r="DB23" s="1">
        <v>1</v>
      </c>
      <c r="DC23" s="1">
        <v>1</v>
      </c>
      <c r="DD23" s="1">
        <v>1</v>
      </c>
      <c r="DE23" s="1">
        <v>320</v>
      </c>
      <c r="DF23" s="1">
        <v>30</v>
      </c>
      <c r="DH23" s="158" t="s">
        <v>7</v>
      </c>
      <c r="DI23" s="161" t="s">
        <v>8</v>
      </c>
      <c r="DJ23" s="1" t="s">
        <v>0</v>
      </c>
      <c r="DK23" s="1">
        <v>765</v>
      </c>
      <c r="DL23" s="1" t="s">
        <v>40</v>
      </c>
      <c r="DM23" s="1" t="s">
        <v>41</v>
      </c>
      <c r="DN23" s="1" t="s">
        <v>42</v>
      </c>
      <c r="DO23" s="1">
        <v>75</v>
      </c>
      <c r="DP23" s="1">
        <v>45</v>
      </c>
      <c r="DQ23" s="8" t="s">
        <v>43</v>
      </c>
      <c r="DR23" s="121">
        <v>10</v>
      </c>
      <c r="DS23" s="121">
        <v>300</v>
      </c>
      <c r="DT23" s="121">
        <v>10</v>
      </c>
      <c r="DU23" s="121">
        <v>1000</v>
      </c>
    </row>
    <row r="24" spans="5:125" ht="8.1" customHeight="1">
      <c r="E24" s="227"/>
      <c r="F24" s="227"/>
      <c r="G24" s="232"/>
      <c r="H24" s="232"/>
      <c r="I24" s="232"/>
      <c r="J24" s="232"/>
      <c r="K24" s="232"/>
      <c r="L24" s="23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9"/>
      <c r="AL24" s="118"/>
      <c r="AM24" s="118"/>
      <c r="AN24" s="118"/>
      <c r="AO24" s="118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30"/>
      <c r="BD24" s="30"/>
      <c r="BE24" s="30"/>
      <c r="BF24" s="30"/>
      <c r="BG24" s="31"/>
      <c r="BH24" s="29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32"/>
      <c r="BU24" s="32"/>
      <c r="BV24" s="33"/>
      <c r="BW24" s="137"/>
      <c r="BX24" s="138"/>
      <c r="BY24" s="138"/>
      <c r="BZ24" s="138"/>
      <c r="CA24" s="138"/>
      <c r="CB24" s="289"/>
      <c r="CC24" s="289"/>
      <c r="CD24" s="289"/>
      <c r="CE24" s="289"/>
      <c r="CF24" s="289"/>
      <c r="CG24" s="194"/>
      <c r="CH24" s="195"/>
      <c r="CI24" s="195"/>
      <c r="CJ24" s="195"/>
      <c r="CK24" s="195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4"/>
      <c r="CX24" s="1" t="s">
        <v>2</v>
      </c>
      <c r="CZ24" s="1"/>
      <c r="DA24" s="1" t="s">
        <v>106</v>
      </c>
      <c r="DB24" s="1">
        <v>2</v>
      </c>
      <c r="DC24" s="1">
        <v>2</v>
      </c>
      <c r="DD24" s="1">
        <v>2</v>
      </c>
      <c r="DE24" s="1">
        <v>450</v>
      </c>
      <c r="DF24" s="1">
        <v>45</v>
      </c>
      <c r="DH24" s="159"/>
      <c r="DI24" s="162"/>
      <c r="DJ24" s="1" t="s">
        <v>1</v>
      </c>
      <c r="DK24" s="1">
        <v>765</v>
      </c>
      <c r="DL24" s="1" t="s">
        <v>40</v>
      </c>
      <c r="DM24" s="1" t="s">
        <v>41</v>
      </c>
      <c r="DN24" s="1" t="s">
        <v>42</v>
      </c>
      <c r="DO24" s="1">
        <v>75</v>
      </c>
      <c r="DP24" s="1">
        <v>45</v>
      </c>
      <c r="DQ24" s="8" t="s">
        <v>43</v>
      </c>
      <c r="DR24" s="122"/>
      <c r="DS24" s="122"/>
      <c r="DT24" s="122"/>
      <c r="DU24" s="122"/>
    </row>
    <row r="25" spans="5:125" ht="8.1" customHeight="1">
      <c r="E25" s="227"/>
      <c r="F25" s="227"/>
      <c r="G25" s="232"/>
      <c r="H25" s="232"/>
      <c r="I25" s="232"/>
      <c r="J25" s="232"/>
      <c r="K25" s="232"/>
      <c r="L25" s="23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124" t="s">
        <v>107</v>
      </c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3"/>
      <c r="BH25" s="242" t="s">
        <v>108</v>
      </c>
      <c r="BI25" s="296"/>
      <c r="BJ25" s="296"/>
      <c r="BK25" s="296"/>
      <c r="BL25" s="296"/>
      <c r="BM25" s="296"/>
      <c r="BN25" s="296"/>
      <c r="BO25" s="296"/>
      <c r="BP25" s="296"/>
      <c r="BQ25" s="296"/>
      <c r="BR25" s="296"/>
      <c r="BS25" s="296"/>
      <c r="BT25" s="296"/>
      <c r="BU25" s="296"/>
      <c r="BV25" s="297"/>
      <c r="BW25" s="137"/>
      <c r="BX25" s="138"/>
      <c r="BY25" s="138"/>
      <c r="BZ25" s="138"/>
      <c r="CA25" s="138"/>
      <c r="CB25" s="289"/>
      <c r="CC25" s="289"/>
      <c r="CD25" s="289"/>
      <c r="CE25" s="289"/>
      <c r="CF25" s="289"/>
      <c r="CG25" s="194"/>
      <c r="CH25" s="195"/>
      <c r="CI25" s="195"/>
      <c r="CJ25" s="195"/>
      <c r="CK25" s="195"/>
      <c r="CL25" s="123"/>
      <c r="CM25" s="123"/>
      <c r="CN25" s="123"/>
      <c r="CO25" s="123"/>
      <c r="CP25" s="123"/>
      <c r="CQ25" s="123"/>
      <c r="CR25" s="123"/>
      <c r="CS25" s="123"/>
      <c r="CT25" s="123"/>
      <c r="CU25" s="123"/>
      <c r="CV25" s="124"/>
      <c r="CW25" s="26"/>
      <c r="CX25" s="1" t="s">
        <v>5</v>
      </c>
      <c r="CY25" s="4"/>
      <c r="CZ25" s="1"/>
      <c r="DA25" s="1" t="s">
        <v>109</v>
      </c>
      <c r="DB25" s="1">
        <v>3</v>
      </c>
      <c r="DC25" s="1">
        <v>3</v>
      </c>
      <c r="DD25" s="1">
        <v>3</v>
      </c>
      <c r="DE25" s="1">
        <v>600</v>
      </c>
      <c r="DF25" s="1">
        <v>60</v>
      </c>
      <c r="DH25" s="158" t="s">
        <v>10</v>
      </c>
      <c r="DI25" s="161" t="s">
        <v>11</v>
      </c>
      <c r="DJ25" s="1" t="s">
        <v>2</v>
      </c>
      <c r="DK25" s="1">
        <v>765</v>
      </c>
      <c r="DL25" s="1" t="s">
        <v>40</v>
      </c>
      <c r="DM25" s="1" t="s">
        <v>41</v>
      </c>
      <c r="DN25" s="1" t="s">
        <v>42</v>
      </c>
      <c r="DO25" s="1">
        <v>75</v>
      </c>
      <c r="DP25" s="1">
        <v>45</v>
      </c>
      <c r="DQ25" s="8" t="s">
        <v>43</v>
      </c>
      <c r="DR25" s="121">
        <v>10</v>
      </c>
      <c r="DS25" s="121">
        <v>300</v>
      </c>
      <c r="DT25" s="121">
        <v>10</v>
      </c>
      <c r="DU25" s="121">
        <v>1000</v>
      </c>
    </row>
    <row r="26" spans="5:125" ht="8.1" customHeight="1">
      <c r="E26" s="227"/>
      <c r="F26" s="227"/>
      <c r="G26" s="232"/>
      <c r="H26" s="232"/>
      <c r="I26" s="232"/>
      <c r="J26" s="232"/>
      <c r="K26" s="232"/>
      <c r="L26" s="23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124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3"/>
      <c r="BH26" s="242"/>
      <c r="BI26" s="296"/>
      <c r="BJ26" s="296"/>
      <c r="BK26" s="296"/>
      <c r="BL26" s="296"/>
      <c r="BM26" s="296"/>
      <c r="BN26" s="296"/>
      <c r="BO26" s="296"/>
      <c r="BP26" s="296"/>
      <c r="BQ26" s="296"/>
      <c r="BR26" s="296"/>
      <c r="BS26" s="296"/>
      <c r="BT26" s="296"/>
      <c r="BU26" s="296"/>
      <c r="BV26" s="297"/>
      <c r="BW26" s="137"/>
      <c r="BX26" s="138"/>
      <c r="BY26" s="138"/>
      <c r="BZ26" s="138"/>
      <c r="CA26" s="138"/>
      <c r="CB26" s="289"/>
      <c r="CC26" s="289"/>
      <c r="CD26" s="289"/>
      <c r="CE26" s="289"/>
      <c r="CF26" s="289"/>
      <c r="CG26" s="194"/>
      <c r="CH26" s="195"/>
      <c r="CI26" s="195"/>
      <c r="CJ26" s="195"/>
      <c r="CK26" s="195"/>
      <c r="CL26" s="123"/>
      <c r="CM26" s="123"/>
      <c r="CN26" s="123"/>
      <c r="CO26" s="123"/>
      <c r="CP26" s="123"/>
      <c r="CQ26" s="123"/>
      <c r="CR26" s="123"/>
      <c r="CS26" s="123"/>
      <c r="CT26" s="123"/>
      <c r="CU26" s="123"/>
      <c r="CV26" s="124"/>
      <c r="CW26" s="26"/>
      <c r="CX26" s="1" t="s">
        <v>6</v>
      </c>
      <c r="CY26" s="4"/>
      <c r="CZ26" s="4"/>
      <c r="DA26" s="4"/>
      <c r="DB26" s="1">
        <v>4</v>
      </c>
      <c r="DC26" s="1">
        <v>4</v>
      </c>
      <c r="DD26" s="1">
        <v>4</v>
      </c>
      <c r="DE26" s="1">
        <v>700</v>
      </c>
      <c r="DF26" s="1">
        <v>90</v>
      </c>
      <c r="DH26" s="159"/>
      <c r="DI26" s="162"/>
      <c r="DJ26" s="1" t="s">
        <v>5</v>
      </c>
      <c r="DK26" s="1">
        <v>765</v>
      </c>
      <c r="DL26" s="1" t="s">
        <v>40</v>
      </c>
      <c r="DM26" s="1" t="s">
        <v>41</v>
      </c>
      <c r="DN26" s="1" t="s">
        <v>42</v>
      </c>
      <c r="DO26" s="1">
        <v>75</v>
      </c>
      <c r="DP26" s="1">
        <v>45</v>
      </c>
      <c r="DQ26" s="8" t="s">
        <v>43</v>
      </c>
      <c r="DR26" s="122"/>
      <c r="DS26" s="122"/>
      <c r="DT26" s="122"/>
      <c r="DU26" s="122"/>
    </row>
    <row r="27" spans="5:125" ht="8.1" customHeight="1">
      <c r="E27" s="227"/>
      <c r="F27" s="227"/>
      <c r="G27" s="232"/>
      <c r="H27" s="232"/>
      <c r="I27" s="232"/>
      <c r="J27" s="232"/>
      <c r="K27" s="232"/>
      <c r="L27" s="23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124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3"/>
      <c r="BH27" s="242"/>
      <c r="BI27" s="296"/>
      <c r="BJ27" s="296"/>
      <c r="BK27" s="296"/>
      <c r="BL27" s="296"/>
      <c r="BM27" s="296"/>
      <c r="BN27" s="296"/>
      <c r="BO27" s="296"/>
      <c r="BP27" s="296"/>
      <c r="BQ27" s="296"/>
      <c r="BR27" s="296"/>
      <c r="BS27" s="296"/>
      <c r="BT27" s="296"/>
      <c r="BU27" s="296"/>
      <c r="BV27" s="297"/>
      <c r="BW27" s="137"/>
      <c r="BX27" s="138"/>
      <c r="BY27" s="138"/>
      <c r="BZ27" s="138"/>
      <c r="CA27" s="138"/>
      <c r="CB27" s="289"/>
      <c r="CC27" s="289"/>
      <c r="CD27" s="289"/>
      <c r="CE27" s="289"/>
      <c r="CF27" s="289"/>
      <c r="CG27" s="194"/>
      <c r="CH27" s="195"/>
      <c r="CI27" s="195"/>
      <c r="CJ27" s="195"/>
      <c r="CK27" s="195"/>
      <c r="CL27" s="123"/>
      <c r="CM27" s="123"/>
      <c r="CN27" s="123"/>
      <c r="CO27" s="123"/>
      <c r="CP27" s="123"/>
      <c r="CQ27" s="123"/>
      <c r="CR27" s="123"/>
      <c r="CS27" s="123"/>
      <c r="CT27" s="123"/>
      <c r="CU27" s="123"/>
      <c r="CV27" s="124"/>
      <c r="CW27" s="26"/>
      <c r="CX27" s="1" t="s">
        <v>9</v>
      </c>
      <c r="CY27" s="4"/>
      <c r="CZ27" s="4"/>
      <c r="DA27" s="4"/>
      <c r="DB27" s="1">
        <v>5</v>
      </c>
      <c r="DC27" s="1">
        <v>5</v>
      </c>
      <c r="DD27" s="1">
        <v>5</v>
      </c>
      <c r="DE27" s="1">
        <v>750</v>
      </c>
      <c r="DF27" s="1">
        <v>105</v>
      </c>
      <c r="DH27" s="158" t="s">
        <v>13</v>
      </c>
      <c r="DI27" s="158" t="s">
        <v>14</v>
      </c>
      <c r="DJ27" s="1" t="s">
        <v>6</v>
      </c>
      <c r="DK27" s="1">
        <v>765</v>
      </c>
      <c r="DL27" s="1" t="s">
        <v>40</v>
      </c>
      <c r="DM27" s="1" t="s">
        <v>41</v>
      </c>
      <c r="DN27" s="1" t="s">
        <v>42</v>
      </c>
      <c r="DO27" s="1">
        <v>75</v>
      </c>
      <c r="DP27" s="1">
        <v>45</v>
      </c>
      <c r="DQ27" s="8" t="s">
        <v>43</v>
      </c>
      <c r="DR27" s="121">
        <v>10</v>
      </c>
      <c r="DS27" s="121">
        <v>300</v>
      </c>
      <c r="DT27" s="121">
        <v>10</v>
      </c>
      <c r="DU27" s="121">
        <v>1000</v>
      </c>
    </row>
    <row r="28" spans="5:125" ht="8.1" customHeight="1">
      <c r="E28" s="227"/>
      <c r="F28" s="227"/>
      <c r="G28" s="232"/>
      <c r="H28" s="232"/>
      <c r="I28" s="232"/>
      <c r="J28" s="232"/>
      <c r="K28" s="232"/>
      <c r="L28" s="23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9"/>
      <c r="AL28" s="118" t="s">
        <v>103</v>
      </c>
      <c r="AM28" s="118"/>
      <c r="AN28" s="118"/>
      <c r="AO28" s="118"/>
      <c r="AP28" s="118" t="str">
        <f>IF(OR(AL5="認定番号",AL5=""),"?",VLOOKUP(AL5,DH22:DQ35,6,FALSE))</f>
        <v>?</v>
      </c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30"/>
      <c r="BD28" s="30"/>
      <c r="BE28" s="30"/>
      <c r="BF28" s="30"/>
      <c r="BG28" s="31"/>
      <c r="BH28" s="29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32"/>
      <c r="BU28" s="32"/>
      <c r="BV28" s="33"/>
      <c r="BW28" s="137"/>
      <c r="BX28" s="138"/>
      <c r="BY28" s="138"/>
      <c r="BZ28" s="138"/>
      <c r="CA28" s="138"/>
      <c r="CB28" s="289"/>
      <c r="CC28" s="289"/>
      <c r="CD28" s="289"/>
      <c r="CE28" s="289"/>
      <c r="CF28" s="289"/>
      <c r="CG28" s="194"/>
      <c r="CH28" s="195"/>
      <c r="CI28" s="195"/>
      <c r="CJ28" s="195"/>
      <c r="CK28" s="195"/>
      <c r="CL28" s="123"/>
      <c r="CM28" s="123"/>
      <c r="CN28" s="123"/>
      <c r="CO28" s="123"/>
      <c r="CP28" s="123"/>
      <c r="CQ28" s="123"/>
      <c r="CR28" s="123"/>
      <c r="CS28" s="123"/>
      <c r="CT28" s="123"/>
      <c r="CU28" s="123"/>
      <c r="CV28" s="124"/>
      <c r="CW28" s="26"/>
      <c r="CX28" s="1" t="s">
        <v>12</v>
      </c>
      <c r="CY28" s="4"/>
      <c r="CZ28" s="4"/>
      <c r="DA28" s="4"/>
      <c r="DB28" s="1">
        <v>6</v>
      </c>
      <c r="DC28" s="1">
        <v>6</v>
      </c>
      <c r="DD28" s="1">
        <v>6</v>
      </c>
      <c r="DE28" s="1">
        <v>850</v>
      </c>
      <c r="DF28" s="1"/>
      <c r="DH28" s="159"/>
      <c r="DI28" s="159"/>
      <c r="DJ28" s="1" t="s">
        <v>9</v>
      </c>
      <c r="DK28" s="1">
        <v>765</v>
      </c>
      <c r="DL28" s="1" t="s">
        <v>40</v>
      </c>
      <c r="DM28" s="1" t="s">
        <v>41</v>
      </c>
      <c r="DN28" s="1" t="s">
        <v>42</v>
      </c>
      <c r="DO28" s="1">
        <v>75</v>
      </c>
      <c r="DP28" s="1">
        <v>45</v>
      </c>
      <c r="DQ28" s="8" t="s">
        <v>43</v>
      </c>
      <c r="DR28" s="122"/>
      <c r="DS28" s="122"/>
      <c r="DT28" s="122"/>
      <c r="DU28" s="122"/>
    </row>
    <row r="29" spans="5:125" ht="8.1" customHeight="1">
      <c r="E29" s="227"/>
      <c r="F29" s="227"/>
      <c r="G29" s="232"/>
      <c r="H29" s="232"/>
      <c r="I29" s="232"/>
      <c r="J29" s="232"/>
      <c r="K29" s="232"/>
      <c r="L29" s="23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9"/>
      <c r="AL29" s="118"/>
      <c r="AM29" s="118"/>
      <c r="AN29" s="118"/>
      <c r="AO29" s="118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30"/>
      <c r="BD29" s="30"/>
      <c r="BE29" s="30"/>
      <c r="BF29" s="30"/>
      <c r="BG29" s="31"/>
      <c r="BH29" s="29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32"/>
      <c r="BU29" s="32"/>
      <c r="BV29" s="33"/>
      <c r="BW29" s="137"/>
      <c r="BX29" s="138"/>
      <c r="BY29" s="138"/>
      <c r="BZ29" s="138"/>
      <c r="CA29" s="138"/>
      <c r="CB29" s="289"/>
      <c r="CC29" s="289"/>
      <c r="CD29" s="289"/>
      <c r="CE29" s="289"/>
      <c r="CF29" s="289"/>
      <c r="CG29" s="194"/>
      <c r="CH29" s="195"/>
      <c r="CI29" s="195"/>
      <c r="CJ29" s="195"/>
      <c r="CK29" s="195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4"/>
      <c r="CW29" s="26"/>
      <c r="CX29" s="1" t="s">
        <v>15</v>
      </c>
      <c r="CY29" s="4"/>
      <c r="CZ29" s="4"/>
      <c r="DA29" s="4"/>
      <c r="DB29" s="1">
        <v>7</v>
      </c>
      <c r="DC29" s="1">
        <v>7</v>
      </c>
      <c r="DD29" s="1">
        <v>7</v>
      </c>
      <c r="DE29" s="1">
        <v>900</v>
      </c>
      <c r="DF29" s="1"/>
      <c r="DH29" s="9" t="s">
        <v>16</v>
      </c>
      <c r="DI29" s="9" t="s">
        <v>17</v>
      </c>
      <c r="DJ29" s="1" t="s">
        <v>12</v>
      </c>
      <c r="DK29" s="1">
        <v>790</v>
      </c>
      <c r="DL29" s="1" t="s">
        <v>40</v>
      </c>
      <c r="DM29" s="1" t="s">
        <v>41</v>
      </c>
      <c r="DN29" s="1" t="s">
        <v>42</v>
      </c>
      <c r="DO29" s="1">
        <v>75</v>
      </c>
      <c r="DP29" s="1">
        <v>45</v>
      </c>
      <c r="DQ29" s="8" t="s">
        <v>43</v>
      </c>
      <c r="DR29" s="10">
        <v>10</v>
      </c>
      <c r="DS29" s="10">
        <v>300</v>
      </c>
      <c r="DT29" s="10">
        <v>10</v>
      </c>
      <c r="DU29" s="10">
        <v>1000</v>
      </c>
    </row>
    <row r="30" spans="5:125" ht="8.1" customHeight="1">
      <c r="E30" s="227"/>
      <c r="F30" s="227"/>
      <c r="G30" s="232"/>
      <c r="H30" s="232"/>
      <c r="I30" s="232"/>
      <c r="J30" s="232"/>
      <c r="K30" s="232"/>
      <c r="L30" s="23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34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6"/>
      <c r="BD30" s="36"/>
      <c r="BE30" s="36"/>
      <c r="BF30" s="36"/>
      <c r="BG30" s="37"/>
      <c r="BH30" s="34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9"/>
      <c r="BU30" s="39"/>
      <c r="BV30" s="40"/>
      <c r="BW30" s="137"/>
      <c r="BX30" s="138"/>
      <c r="BY30" s="138"/>
      <c r="BZ30" s="138"/>
      <c r="CA30" s="138"/>
      <c r="CB30" s="289"/>
      <c r="CC30" s="289"/>
      <c r="CD30" s="289"/>
      <c r="CE30" s="289"/>
      <c r="CF30" s="289"/>
      <c r="CG30" s="194"/>
      <c r="CH30" s="195"/>
      <c r="CI30" s="195"/>
      <c r="CJ30" s="195"/>
      <c r="CK30" s="195"/>
      <c r="CL30" s="123"/>
      <c r="CM30" s="123"/>
      <c r="CN30" s="123"/>
      <c r="CO30" s="123"/>
      <c r="CP30" s="123"/>
      <c r="CQ30" s="123"/>
      <c r="CR30" s="123"/>
      <c r="CS30" s="123"/>
      <c r="CT30" s="123"/>
      <c r="CU30" s="123"/>
      <c r="CV30" s="124"/>
      <c r="CW30" s="26"/>
      <c r="CX30" s="1" t="s">
        <v>18</v>
      </c>
      <c r="CY30" s="4"/>
      <c r="CZ30" s="4"/>
      <c r="DA30" s="4"/>
      <c r="DB30" s="1">
        <v>8</v>
      </c>
      <c r="DC30" s="1">
        <v>8</v>
      </c>
      <c r="DD30" s="1">
        <v>8</v>
      </c>
      <c r="DE30" s="1">
        <v>1000</v>
      </c>
      <c r="DF30" s="1"/>
      <c r="DH30" s="9" t="s">
        <v>19</v>
      </c>
      <c r="DI30" s="11" t="s">
        <v>20</v>
      </c>
      <c r="DJ30" s="1" t="s">
        <v>15</v>
      </c>
      <c r="DK30" s="1">
        <v>790</v>
      </c>
      <c r="DL30" s="1" t="s">
        <v>40</v>
      </c>
      <c r="DM30" s="1" t="s">
        <v>41</v>
      </c>
      <c r="DN30" s="1" t="s">
        <v>42</v>
      </c>
      <c r="DO30" s="1">
        <v>75</v>
      </c>
      <c r="DP30" s="1">
        <v>45</v>
      </c>
      <c r="DQ30" s="8" t="s">
        <v>43</v>
      </c>
      <c r="DR30" s="10">
        <v>10</v>
      </c>
      <c r="DS30" s="10">
        <v>300</v>
      </c>
      <c r="DT30" s="10">
        <v>10</v>
      </c>
      <c r="DU30" s="10">
        <v>1000</v>
      </c>
    </row>
    <row r="31" spans="5:125" ht="8.1" customHeight="1">
      <c r="E31" s="227"/>
      <c r="F31" s="227"/>
      <c r="G31" s="232"/>
      <c r="H31" s="232"/>
      <c r="I31" s="232"/>
      <c r="J31" s="232"/>
      <c r="K31" s="232"/>
      <c r="L31" s="232"/>
      <c r="M31" s="105" t="s">
        <v>110</v>
      </c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 t="s">
        <v>111</v>
      </c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230" t="s">
        <v>112</v>
      </c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230"/>
      <c r="BD31" s="230"/>
      <c r="BE31" s="230"/>
      <c r="BF31" s="230"/>
      <c r="BG31" s="230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63"/>
      <c r="BX31" s="164"/>
      <c r="BY31" s="164"/>
      <c r="BZ31" s="164"/>
      <c r="CA31" s="164"/>
      <c r="CB31" s="135" t="s">
        <v>100</v>
      </c>
      <c r="CC31" s="138"/>
      <c r="CD31" s="138"/>
      <c r="CE31" s="138"/>
      <c r="CF31" s="138"/>
      <c r="CG31" s="125"/>
      <c r="CH31" s="126"/>
      <c r="CI31" s="126"/>
      <c r="CJ31" s="126"/>
      <c r="CK31" s="126"/>
      <c r="CL31" s="119" t="s">
        <v>113</v>
      </c>
      <c r="CM31" s="119"/>
      <c r="CN31" s="119"/>
      <c r="CO31" s="119"/>
      <c r="CP31" s="119"/>
      <c r="CQ31" s="119"/>
      <c r="CR31" s="119"/>
      <c r="CS31" s="119"/>
      <c r="CT31" s="119"/>
      <c r="CU31" s="119"/>
      <c r="CV31" s="120"/>
      <c r="CW31" s="26"/>
      <c r="CX31" s="1" t="s">
        <v>21</v>
      </c>
      <c r="CY31" s="4"/>
      <c r="CZ31" s="4"/>
      <c r="DA31" s="4"/>
      <c r="DB31" s="1">
        <v>9</v>
      </c>
      <c r="DC31" s="1">
        <v>9</v>
      </c>
      <c r="DD31" s="1">
        <v>9</v>
      </c>
      <c r="DE31" s="1"/>
      <c r="DF31" s="1"/>
      <c r="DH31" s="158" t="s">
        <v>22</v>
      </c>
      <c r="DI31" s="161" t="s">
        <v>23</v>
      </c>
      <c r="DJ31" s="1" t="s">
        <v>18</v>
      </c>
      <c r="DK31" s="1">
        <v>765</v>
      </c>
      <c r="DL31" s="1" t="s">
        <v>40</v>
      </c>
      <c r="DM31" s="1" t="s">
        <v>41</v>
      </c>
      <c r="DN31" s="1" t="s">
        <v>42</v>
      </c>
      <c r="DO31" s="1">
        <v>75</v>
      </c>
      <c r="DP31" s="1">
        <v>45</v>
      </c>
      <c r="DQ31" s="8" t="s">
        <v>43</v>
      </c>
      <c r="DR31" s="121">
        <v>10</v>
      </c>
      <c r="DS31" s="121">
        <v>300</v>
      </c>
      <c r="DT31" s="121">
        <v>10</v>
      </c>
      <c r="DU31" s="121">
        <v>1000</v>
      </c>
    </row>
    <row r="32" spans="5:125" ht="8.1" customHeight="1">
      <c r="E32" s="227"/>
      <c r="F32" s="227"/>
      <c r="G32" s="232"/>
      <c r="H32" s="232"/>
      <c r="I32" s="232"/>
      <c r="J32" s="232"/>
      <c r="K32" s="232"/>
      <c r="L32" s="232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  <c r="BA32" s="230"/>
      <c r="BB32" s="230"/>
      <c r="BC32" s="230"/>
      <c r="BD32" s="230"/>
      <c r="BE32" s="230"/>
      <c r="BF32" s="230"/>
      <c r="BG32" s="230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63"/>
      <c r="BX32" s="164"/>
      <c r="BY32" s="164"/>
      <c r="BZ32" s="164"/>
      <c r="CA32" s="164"/>
      <c r="CB32" s="138"/>
      <c r="CC32" s="138"/>
      <c r="CD32" s="138"/>
      <c r="CE32" s="138"/>
      <c r="CF32" s="138"/>
      <c r="CG32" s="125"/>
      <c r="CH32" s="126"/>
      <c r="CI32" s="126"/>
      <c r="CJ32" s="126"/>
      <c r="CK32" s="126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20"/>
      <c r="CX32" s="1" t="s">
        <v>24</v>
      </c>
      <c r="CZ32" s="4"/>
      <c r="DA32" s="4"/>
      <c r="DB32" s="1">
        <v>10</v>
      </c>
      <c r="DC32" s="1">
        <v>10</v>
      </c>
      <c r="DD32" s="1">
        <v>10</v>
      </c>
      <c r="DE32" s="1"/>
      <c r="DF32" s="1"/>
      <c r="DH32" s="159"/>
      <c r="DI32" s="162"/>
      <c r="DJ32" s="1" t="s">
        <v>21</v>
      </c>
      <c r="DK32" s="1">
        <v>790</v>
      </c>
      <c r="DL32" s="1" t="s">
        <v>40</v>
      </c>
      <c r="DM32" s="1" t="s">
        <v>41</v>
      </c>
      <c r="DN32" s="1" t="s">
        <v>42</v>
      </c>
      <c r="DO32" s="1">
        <v>75</v>
      </c>
      <c r="DP32" s="1">
        <v>45</v>
      </c>
      <c r="DQ32" s="8" t="s">
        <v>43</v>
      </c>
      <c r="DR32" s="122"/>
      <c r="DS32" s="122"/>
      <c r="DT32" s="122"/>
      <c r="DU32" s="122"/>
    </row>
    <row r="33" spans="5:125" ht="8.1" customHeight="1">
      <c r="E33" s="227"/>
      <c r="F33" s="227"/>
      <c r="G33" s="232"/>
      <c r="H33" s="232"/>
      <c r="I33" s="232"/>
      <c r="J33" s="232"/>
      <c r="K33" s="232"/>
      <c r="L33" s="232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69" t="s">
        <v>114</v>
      </c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1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63"/>
      <c r="BX33" s="164"/>
      <c r="BY33" s="164"/>
      <c r="BZ33" s="164"/>
      <c r="CA33" s="164"/>
      <c r="CB33" s="135" t="s">
        <v>100</v>
      </c>
      <c r="CC33" s="135"/>
      <c r="CD33" s="135"/>
      <c r="CE33" s="135"/>
      <c r="CF33" s="135"/>
      <c r="CG33" s="125"/>
      <c r="CH33" s="126"/>
      <c r="CI33" s="126"/>
      <c r="CJ33" s="126"/>
      <c r="CK33" s="126"/>
      <c r="CL33" s="119" t="s">
        <v>113</v>
      </c>
      <c r="CM33" s="119"/>
      <c r="CN33" s="119"/>
      <c r="CO33" s="119"/>
      <c r="CP33" s="119"/>
      <c r="CQ33" s="119"/>
      <c r="CR33" s="119"/>
      <c r="CS33" s="119"/>
      <c r="CT33" s="119"/>
      <c r="CU33" s="119"/>
      <c r="CV33" s="120"/>
      <c r="CX33" s="1" t="s">
        <v>27</v>
      </c>
      <c r="CZ33" s="4"/>
      <c r="DA33" s="4"/>
      <c r="DB33" s="1">
        <v>11</v>
      </c>
      <c r="DC33" s="1">
        <v>11</v>
      </c>
      <c r="DD33" s="1">
        <v>11</v>
      </c>
      <c r="DE33" s="1"/>
      <c r="DF33" s="1"/>
      <c r="DH33" s="158" t="s">
        <v>25</v>
      </c>
      <c r="DI33" s="161" t="s">
        <v>26</v>
      </c>
      <c r="DJ33" s="1" t="s">
        <v>24</v>
      </c>
      <c r="DK33" s="1">
        <v>765</v>
      </c>
      <c r="DL33" s="1" t="s">
        <v>40</v>
      </c>
      <c r="DM33" s="1" t="s">
        <v>41</v>
      </c>
      <c r="DN33" s="1" t="s">
        <v>42</v>
      </c>
      <c r="DO33" s="1">
        <v>75</v>
      </c>
      <c r="DP33" s="1">
        <v>45</v>
      </c>
      <c r="DQ33" s="8" t="s">
        <v>43</v>
      </c>
      <c r="DR33" s="121">
        <v>10</v>
      </c>
      <c r="DS33" s="121">
        <v>300</v>
      </c>
      <c r="DT33" s="121">
        <v>10</v>
      </c>
      <c r="DU33" s="121">
        <v>1000</v>
      </c>
    </row>
    <row r="34" spans="5:125" ht="8.1" customHeight="1">
      <c r="E34" s="227"/>
      <c r="F34" s="227"/>
      <c r="G34" s="232"/>
      <c r="H34" s="232"/>
      <c r="I34" s="232"/>
      <c r="J34" s="232"/>
      <c r="K34" s="232"/>
      <c r="L34" s="232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24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3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63"/>
      <c r="BX34" s="164"/>
      <c r="BY34" s="164"/>
      <c r="BZ34" s="164"/>
      <c r="CA34" s="164"/>
      <c r="CB34" s="135"/>
      <c r="CC34" s="135"/>
      <c r="CD34" s="135"/>
      <c r="CE34" s="135"/>
      <c r="CF34" s="135"/>
      <c r="CG34" s="125"/>
      <c r="CH34" s="126"/>
      <c r="CI34" s="126"/>
      <c r="CJ34" s="126"/>
      <c r="CK34" s="126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20"/>
      <c r="CZ34" s="4"/>
      <c r="DA34" s="4"/>
      <c r="DB34" s="1">
        <v>12</v>
      </c>
      <c r="DC34" s="1">
        <v>12</v>
      </c>
      <c r="DD34" s="1">
        <v>12</v>
      </c>
      <c r="DE34" s="1"/>
      <c r="DF34" s="1"/>
      <c r="DH34" s="159"/>
      <c r="DI34" s="162"/>
      <c r="DJ34" s="1" t="s">
        <v>27</v>
      </c>
      <c r="DK34" s="1">
        <v>790</v>
      </c>
      <c r="DL34" s="1" t="s">
        <v>40</v>
      </c>
      <c r="DM34" s="1" t="s">
        <v>41</v>
      </c>
      <c r="DN34" s="1" t="s">
        <v>42</v>
      </c>
      <c r="DO34" s="1">
        <v>75</v>
      </c>
      <c r="DP34" s="1">
        <v>45</v>
      </c>
      <c r="DQ34" s="8" t="s">
        <v>43</v>
      </c>
      <c r="DR34" s="122"/>
      <c r="DS34" s="122"/>
      <c r="DT34" s="122"/>
      <c r="DU34" s="122"/>
    </row>
    <row r="35" spans="5:125" ht="8.1" customHeight="1">
      <c r="E35" s="227"/>
      <c r="F35" s="227"/>
      <c r="G35" s="232"/>
      <c r="H35" s="232"/>
      <c r="I35" s="232"/>
      <c r="J35" s="232"/>
      <c r="K35" s="232"/>
      <c r="L35" s="232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24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3"/>
      <c r="BH35" s="152"/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S35" s="152"/>
      <c r="BT35" s="152"/>
      <c r="BU35" s="152"/>
      <c r="BV35" s="152"/>
      <c r="BW35" s="163"/>
      <c r="BX35" s="164"/>
      <c r="BY35" s="164"/>
      <c r="BZ35" s="164"/>
      <c r="CA35" s="164"/>
      <c r="CB35" s="135"/>
      <c r="CC35" s="135"/>
      <c r="CD35" s="135"/>
      <c r="CE35" s="135"/>
      <c r="CF35" s="135"/>
      <c r="CG35" s="125"/>
      <c r="CH35" s="126"/>
      <c r="CI35" s="126"/>
      <c r="CJ35" s="126"/>
      <c r="CK35" s="126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20"/>
      <c r="CW35" s="26"/>
      <c r="CX35" s="4"/>
      <c r="CY35" s="4"/>
      <c r="CZ35" s="4"/>
      <c r="DA35" s="4"/>
      <c r="DB35" s="1">
        <v>13</v>
      </c>
      <c r="DC35" s="1"/>
      <c r="DD35" s="1">
        <v>13</v>
      </c>
      <c r="DE35" s="1"/>
      <c r="DF35" s="1"/>
      <c r="DH35" s="121" t="s">
        <v>28</v>
      </c>
      <c r="DI35" s="121" t="s">
        <v>29</v>
      </c>
      <c r="DJ35" s="1" t="s">
        <v>2</v>
      </c>
      <c r="DK35" s="1">
        <v>765</v>
      </c>
      <c r="DL35" s="1" t="s">
        <v>40</v>
      </c>
      <c r="DM35" s="1" t="s">
        <v>41</v>
      </c>
      <c r="DN35" s="1" t="s">
        <v>42</v>
      </c>
      <c r="DO35" s="1">
        <v>75</v>
      </c>
      <c r="DP35" s="1">
        <v>45</v>
      </c>
      <c r="DQ35" s="8" t="s">
        <v>43</v>
      </c>
      <c r="DR35" s="121">
        <v>10</v>
      </c>
      <c r="DS35" s="121">
        <v>300</v>
      </c>
      <c r="DT35" s="121">
        <v>10</v>
      </c>
      <c r="DU35" s="121">
        <v>1000</v>
      </c>
    </row>
    <row r="36" spans="5:125" ht="8.1" customHeight="1">
      <c r="E36" s="227"/>
      <c r="F36" s="227"/>
      <c r="G36" s="232"/>
      <c r="H36" s="232"/>
      <c r="I36" s="232"/>
      <c r="J36" s="232"/>
      <c r="K36" s="232"/>
      <c r="L36" s="232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24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3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S36" s="152"/>
      <c r="BT36" s="152"/>
      <c r="BU36" s="152"/>
      <c r="BV36" s="152"/>
      <c r="BW36" s="163"/>
      <c r="BX36" s="164"/>
      <c r="BY36" s="164"/>
      <c r="BZ36" s="164"/>
      <c r="CA36" s="164"/>
      <c r="CB36" s="135"/>
      <c r="CC36" s="135"/>
      <c r="CD36" s="135"/>
      <c r="CE36" s="135"/>
      <c r="CF36" s="135"/>
      <c r="CG36" s="125"/>
      <c r="CH36" s="126"/>
      <c r="CI36" s="126"/>
      <c r="CJ36" s="126"/>
      <c r="CK36" s="126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20"/>
      <c r="CW36" s="26"/>
      <c r="CX36" s="1" t="str">
        <f>IF(BI23="","○",IF(AP23=BI23,"○","×"))</f>
        <v>○</v>
      </c>
      <c r="CY36" s="4"/>
      <c r="CZ36" s="4"/>
      <c r="DA36" s="4"/>
      <c r="DB36" s="1">
        <v>14</v>
      </c>
      <c r="DC36" s="1"/>
      <c r="DD36" s="1">
        <v>14</v>
      </c>
      <c r="DE36" s="1"/>
      <c r="DF36" s="1"/>
      <c r="DH36" s="122"/>
      <c r="DI36" s="122"/>
      <c r="DJ36" s="1" t="s">
        <v>5</v>
      </c>
      <c r="DK36" s="1">
        <v>765</v>
      </c>
      <c r="DL36" s="1" t="s">
        <v>40</v>
      </c>
      <c r="DM36" s="1" t="s">
        <v>41</v>
      </c>
      <c r="DN36" s="1" t="s">
        <v>42</v>
      </c>
      <c r="DO36" s="1">
        <v>75</v>
      </c>
      <c r="DP36" s="1">
        <v>45</v>
      </c>
      <c r="DQ36" s="8" t="s">
        <v>43</v>
      </c>
      <c r="DR36" s="122"/>
      <c r="DS36" s="122"/>
      <c r="DT36" s="122"/>
      <c r="DU36" s="122"/>
    </row>
    <row r="37" spans="5:125" ht="8.1" customHeight="1">
      <c r="E37" s="227"/>
      <c r="F37" s="227"/>
      <c r="G37" s="232"/>
      <c r="H37" s="232"/>
      <c r="I37" s="232"/>
      <c r="J37" s="232"/>
      <c r="K37" s="232"/>
      <c r="L37" s="232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298" t="s">
        <v>37</v>
      </c>
      <c r="AL37" s="187"/>
      <c r="AM37" s="187"/>
      <c r="AN37" s="187"/>
      <c r="AO37" s="187"/>
      <c r="AP37" s="187"/>
      <c r="AQ37" s="187"/>
      <c r="AR37" s="187" t="s">
        <v>115</v>
      </c>
      <c r="AS37" s="187"/>
      <c r="AT37" s="187" t="str">
        <f>IF(OR(AL5="認定番号",AL5=""),"?",VLOOKUP(AL5,DH22:DQ35,10,FALSE))</f>
        <v>?</v>
      </c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 t="s">
        <v>116</v>
      </c>
      <c r="BF37" s="187"/>
      <c r="BG37" s="188"/>
      <c r="BH37" s="152"/>
      <c r="BI37" s="152"/>
      <c r="BJ37" s="152"/>
      <c r="BK37" s="152"/>
      <c r="BL37" s="152"/>
      <c r="BM37" s="152"/>
      <c r="BN37" s="152"/>
      <c r="BO37" s="152"/>
      <c r="BP37" s="152"/>
      <c r="BQ37" s="152"/>
      <c r="BR37" s="152"/>
      <c r="BS37" s="152"/>
      <c r="BT37" s="152"/>
      <c r="BU37" s="152"/>
      <c r="BV37" s="152"/>
      <c r="BW37" s="163"/>
      <c r="BX37" s="164"/>
      <c r="BY37" s="164"/>
      <c r="BZ37" s="164"/>
      <c r="CA37" s="164"/>
      <c r="CB37" s="135"/>
      <c r="CC37" s="135"/>
      <c r="CD37" s="135"/>
      <c r="CE37" s="135"/>
      <c r="CF37" s="135"/>
      <c r="CG37" s="125"/>
      <c r="CH37" s="126"/>
      <c r="CI37" s="126"/>
      <c r="CJ37" s="126"/>
      <c r="CK37" s="126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20"/>
      <c r="CW37" s="26"/>
      <c r="CX37" s="1" t="str">
        <f>IF(BI28="","○",IF(AP28=BI28,"○","×"))</f>
        <v>○</v>
      </c>
      <c r="CY37" s="4"/>
      <c r="CZ37" s="4"/>
      <c r="DA37" s="4"/>
      <c r="DB37" s="1">
        <v>15</v>
      </c>
      <c r="DC37" s="1"/>
      <c r="DD37" s="1">
        <v>15</v>
      </c>
      <c r="DE37" s="1"/>
      <c r="DF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</row>
    <row r="38" spans="5:125" ht="8.1" customHeight="1">
      <c r="E38" s="227"/>
      <c r="F38" s="227"/>
      <c r="G38" s="232"/>
      <c r="H38" s="232"/>
      <c r="I38" s="232"/>
      <c r="J38" s="232"/>
      <c r="K38" s="232"/>
      <c r="L38" s="232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29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89"/>
      <c r="BE38" s="189"/>
      <c r="BF38" s="189"/>
      <c r="BG38" s="190"/>
      <c r="BH38" s="153"/>
      <c r="BI38" s="153"/>
      <c r="BJ38" s="153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  <c r="BU38" s="153"/>
      <c r="BV38" s="153"/>
      <c r="BW38" s="165"/>
      <c r="BX38" s="166"/>
      <c r="BY38" s="166"/>
      <c r="BZ38" s="166"/>
      <c r="CA38" s="166"/>
      <c r="CB38" s="136"/>
      <c r="CC38" s="136"/>
      <c r="CD38" s="136"/>
      <c r="CE38" s="136"/>
      <c r="CF38" s="136"/>
      <c r="CG38" s="127"/>
      <c r="CH38" s="128"/>
      <c r="CI38" s="128"/>
      <c r="CJ38" s="128"/>
      <c r="CK38" s="128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20"/>
      <c r="CW38" s="26"/>
      <c r="CX38" s="4"/>
      <c r="CY38" s="4"/>
      <c r="CZ38" s="4"/>
      <c r="DA38" s="4"/>
      <c r="DB38" s="1">
        <v>16</v>
      </c>
      <c r="DC38" s="1"/>
      <c r="DD38" s="1">
        <v>16</v>
      </c>
      <c r="DE38" s="1"/>
      <c r="DF38" s="1"/>
    </row>
    <row r="39" spans="5:125" ht="8.1" customHeight="1">
      <c r="E39" s="227" t="s">
        <v>57</v>
      </c>
      <c r="F39" s="283"/>
      <c r="G39" s="232" t="s">
        <v>117</v>
      </c>
      <c r="H39" s="233"/>
      <c r="I39" s="233"/>
      <c r="J39" s="233"/>
      <c r="K39" s="233"/>
      <c r="L39" s="233"/>
      <c r="M39" s="221" t="s">
        <v>118</v>
      </c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107" t="s">
        <v>119</v>
      </c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103" t="s">
        <v>120</v>
      </c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199"/>
      <c r="BX39" s="200"/>
      <c r="BY39" s="200"/>
      <c r="BZ39" s="200"/>
      <c r="CA39" s="200"/>
      <c r="CB39" s="148" t="s">
        <v>100</v>
      </c>
      <c r="CC39" s="167"/>
      <c r="CD39" s="167"/>
      <c r="CE39" s="167"/>
      <c r="CF39" s="167"/>
      <c r="CG39" s="129"/>
      <c r="CH39" s="130"/>
      <c r="CI39" s="130"/>
      <c r="CJ39" s="130"/>
      <c r="CK39" s="130"/>
      <c r="CL39" s="119" t="s">
        <v>113</v>
      </c>
      <c r="CM39" s="119"/>
      <c r="CN39" s="119"/>
      <c r="CO39" s="119"/>
      <c r="CP39" s="119"/>
      <c r="CQ39" s="119"/>
      <c r="CR39" s="119"/>
      <c r="CS39" s="119"/>
      <c r="CT39" s="119"/>
      <c r="CU39" s="119"/>
      <c r="CV39" s="120"/>
      <c r="CW39" s="26"/>
      <c r="CX39" s="4"/>
      <c r="CY39" s="4"/>
      <c r="CZ39" s="4"/>
      <c r="DA39" s="4"/>
      <c r="DB39" s="1">
        <v>17</v>
      </c>
      <c r="DC39" s="1"/>
      <c r="DD39" s="1">
        <v>17</v>
      </c>
      <c r="DE39" s="1"/>
      <c r="DF39" s="1"/>
    </row>
    <row r="40" spans="5:125" ht="8.1" customHeight="1">
      <c r="E40" s="227"/>
      <c r="F40" s="283"/>
      <c r="G40" s="232"/>
      <c r="H40" s="233"/>
      <c r="I40" s="233"/>
      <c r="J40" s="233"/>
      <c r="K40" s="233"/>
      <c r="L40" s="233"/>
      <c r="M40" s="11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105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225"/>
      <c r="BI40" s="225"/>
      <c r="BJ40" s="225"/>
      <c r="BK40" s="225"/>
      <c r="BL40" s="225"/>
      <c r="BM40" s="225"/>
      <c r="BN40" s="225"/>
      <c r="BO40" s="225"/>
      <c r="BP40" s="225"/>
      <c r="BQ40" s="225"/>
      <c r="BR40" s="225"/>
      <c r="BS40" s="225"/>
      <c r="BT40" s="225"/>
      <c r="BU40" s="225"/>
      <c r="BV40" s="225"/>
      <c r="BW40" s="163"/>
      <c r="BX40" s="164"/>
      <c r="BY40" s="164"/>
      <c r="BZ40" s="164"/>
      <c r="CA40" s="164"/>
      <c r="CB40" s="135"/>
      <c r="CC40" s="138"/>
      <c r="CD40" s="138"/>
      <c r="CE40" s="138"/>
      <c r="CF40" s="138"/>
      <c r="CG40" s="125"/>
      <c r="CH40" s="126"/>
      <c r="CI40" s="126"/>
      <c r="CJ40" s="126"/>
      <c r="CK40" s="126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20"/>
      <c r="CW40" s="26"/>
      <c r="CX40" s="4"/>
      <c r="CY40" s="4"/>
      <c r="CZ40" s="4"/>
      <c r="DA40" s="4"/>
      <c r="DB40" s="1">
        <v>18</v>
      </c>
      <c r="DC40" s="1"/>
      <c r="DD40" s="1">
        <v>18</v>
      </c>
      <c r="DE40" s="1"/>
      <c r="DF40" s="1"/>
    </row>
    <row r="41" spans="5:125" ht="8.1" customHeight="1">
      <c r="E41" s="283"/>
      <c r="F41" s="283"/>
      <c r="G41" s="233"/>
      <c r="H41" s="233"/>
      <c r="I41" s="233"/>
      <c r="J41" s="233"/>
      <c r="K41" s="233"/>
      <c r="L41" s="23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225"/>
      <c r="BI41" s="225"/>
      <c r="BJ41" s="225"/>
      <c r="BK41" s="225"/>
      <c r="BL41" s="225"/>
      <c r="BM41" s="225"/>
      <c r="BN41" s="225"/>
      <c r="BO41" s="225"/>
      <c r="BP41" s="225"/>
      <c r="BQ41" s="225"/>
      <c r="BR41" s="225"/>
      <c r="BS41" s="225"/>
      <c r="BT41" s="225"/>
      <c r="BU41" s="225"/>
      <c r="BV41" s="225"/>
      <c r="BW41" s="163"/>
      <c r="BX41" s="164"/>
      <c r="BY41" s="164"/>
      <c r="BZ41" s="164"/>
      <c r="CA41" s="164"/>
      <c r="CB41" s="138"/>
      <c r="CC41" s="138"/>
      <c r="CD41" s="138"/>
      <c r="CE41" s="138"/>
      <c r="CF41" s="138"/>
      <c r="CG41" s="125"/>
      <c r="CH41" s="126"/>
      <c r="CI41" s="126"/>
      <c r="CJ41" s="126"/>
      <c r="CK41" s="126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20"/>
      <c r="CW41" s="26"/>
      <c r="CX41" s="4"/>
      <c r="CY41" s="4"/>
      <c r="CZ41" s="4"/>
      <c r="DA41" s="4"/>
      <c r="DB41" s="1">
        <v>19</v>
      </c>
      <c r="DC41" s="1"/>
      <c r="DD41" s="1">
        <v>19</v>
      </c>
      <c r="DE41" s="1"/>
      <c r="DF41" s="1"/>
    </row>
    <row r="42" spans="5:125" ht="8.1" customHeight="1">
      <c r="E42" s="283"/>
      <c r="F42" s="283"/>
      <c r="G42" s="233"/>
      <c r="H42" s="233"/>
      <c r="I42" s="233"/>
      <c r="J42" s="233"/>
      <c r="K42" s="233"/>
      <c r="L42" s="233"/>
      <c r="M42" s="113" t="s">
        <v>121</v>
      </c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05" t="s">
        <v>122</v>
      </c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41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3"/>
      <c r="BH42" s="41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5"/>
      <c r="BW42" s="149" t="str">
        <f>IF(BL44="","",(IF(AS43&lt;=BL44,"○","")))</f>
        <v/>
      </c>
      <c r="BX42" s="135"/>
      <c r="BY42" s="135"/>
      <c r="BZ42" s="135"/>
      <c r="CA42" s="135"/>
      <c r="CB42" s="135" t="s">
        <v>100</v>
      </c>
      <c r="CC42" s="138"/>
      <c r="CD42" s="138"/>
      <c r="CE42" s="138"/>
      <c r="CF42" s="138"/>
      <c r="CG42" s="194" t="str">
        <f>IF(BL44="","",(IF(BL44&lt;AS43,"○","")))</f>
        <v/>
      </c>
      <c r="CH42" s="195"/>
      <c r="CI42" s="195"/>
      <c r="CJ42" s="195"/>
      <c r="CK42" s="195"/>
      <c r="CL42" s="119" t="s">
        <v>123</v>
      </c>
      <c r="CM42" s="119"/>
      <c r="CN42" s="119"/>
      <c r="CO42" s="119"/>
      <c r="CP42" s="119"/>
      <c r="CQ42" s="119"/>
      <c r="CR42" s="119"/>
      <c r="CS42" s="119"/>
      <c r="CT42" s="119"/>
      <c r="CU42" s="119"/>
      <c r="CV42" s="120"/>
      <c r="CW42" s="26"/>
      <c r="CX42" s="4"/>
      <c r="CY42" s="4"/>
      <c r="CZ42" s="4"/>
      <c r="DA42" s="4"/>
      <c r="DB42" s="1">
        <v>20</v>
      </c>
      <c r="DC42" s="1"/>
      <c r="DD42" s="1">
        <v>20</v>
      </c>
      <c r="DE42" s="1"/>
      <c r="DF42" s="1"/>
    </row>
    <row r="43" spans="5:125" ht="8.1" customHeight="1">
      <c r="E43" s="283"/>
      <c r="F43" s="283"/>
      <c r="G43" s="233"/>
      <c r="H43" s="233"/>
      <c r="I43" s="233"/>
      <c r="J43" s="233"/>
      <c r="K43" s="233"/>
      <c r="L43" s="23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29"/>
      <c r="AL43" s="32"/>
      <c r="AM43" s="32"/>
      <c r="AN43" s="185" t="s">
        <v>124</v>
      </c>
      <c r="AO43" s="185"/>
      <c r="AP43" s="185"/>
      <c r="AQ43" s="185"/>
      <c r="AR43" s="185"/>
      <c r="AS43" s="185" t="str">
        <f>IF(BO10="","?",VLOOKUP(BO10,DJ23:DQ35,2,FALSE))</f>
        <v>?</v>
      </c>
      <c r="AT43" s="185"/>
      <c r="AU43" s="185"/>
      <c r="AV43" s="185"/>
      <c r="AW43" s="300" t="s">
        <v>125</v>
      </c>
      <c r="AX43" s="300"/>
      <c r="AY43" s="300"/>
      <c r="AZ43" s="300"/>
      <c r="BA43" s="300"/>
      <c r="BB43" s="300"/>
      <c r="BC43" s="300"/>
      <c r="BD43" s="300"/>
      <c r="BE43" s="300"/>
      <c r="BF43" s="300"/>
      <c r="BG43" s="33"/>
      <c r="BH43" s="46"/>
      <c r="BI43" s="47"/>
      <c r="BJ43" s="47"/>
      <c r="BK43" s="47"/>
      <c r="BL43" s="48"/>
      <c r="BM43" s="48"/>
      <c r="BN43" s="48"/>
      <c r="BO43" s="48"/>
      <c r="BP43" s="49"/>
      <c r="BQ43" s="49"/>
      <c r="BR43" s="49"/>
      <c r="BS43" s="49"/>
      <c r="BT43" s="49"/>
      <c r="BU43" s="49"/>
      <c r="BV43" s="50"/>
      <c r="BW43" s="149"/>
      <c r="BX43" s="135"/>
      <c r="BY43" s="135"/>
      <c r="BZ43" s="135"/>
      <c r="CA43" s="135"/>
      <c r="CB43" s="138"/>
      <c r="CC43" s="138"/>
      <c r="CD43" s="138"/>
      <c r="CE43" s="138"/>
      <c r="CF43" s="138"/>
      <c r="CG43" s="194"/>
      <c r="CH43" s="195"/>
      <c r="CI43" s="195"/>
      <c r="CJ43" s="195"/>
      <c r="CK43" s="195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20"/>
      <c r="CW43" s="26"/>
      <c r="CX43" s="4"/>
      <c r="CY43" s="4"/>
      <c r="CZ43" s="4"/>
      <c r="DA43" s="4"/>
      <c r="DB43" s="1">
        <v>21</v>
      </c>
      <c r="DC43" s="1"/>
      <c r="DD43" s="1">
        <v>21</v>
      </c>
      <c r="DE43" s="1"/>
      <c r="DF43" s="1"/>
    </row>
    <row r="44" spans="5:125" ht="8.1" customHeight="1">
      <c r="E44" s="283"/>
      <c r="F44" s="283"/>
      <c r="G44" s="233"/>
      <c r="H44" s="233"/>
      <c r="I44" s="233"/>
      <c r="J44" s="233"/>
      <c r="K44" s="233"/>
      <c r="L44" s="23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46"/>
      <c r="AL44" s="51"/>
      <c r="AM44" s="51"/>
      <c r="AN44" s="186"/>
      <c r="AO44" s="186"/>
      <c r="AP44" s="186"/>
      <c r="AQ44" s="186"/>
      <c r="AR44" s="186"/>
      <c r="AS44" s="186"/>
      <c r="AT44" s="186"/>
      <c r="AU44" s="186"/>
      <c r="AV44" s="186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52"/>
      <c r="BH44" s="46"/>
      <c r="BI44" s="47"/>
      <c r="BJ44" s="47"/>
      <c r="BK44" s="47"/>
      <c r="BL44" s="111"/>
      <c r="BM44" s="111"/>
      <c r="BN44" s="111"/>
      <c r="BO44" s="111"/>
      <c r="BP44" s="111"/>
      <c r="BQ44" s="111"/>
      <c r="BR44" s="114" t="s">
        <v>126</v>
      </c>
      <c r="BS44" s="114"/>
      <c r="BT44" s="114"/>
      <c r="BU44" s="53"/>
      <c r="BV44" s="50"/>
      <c r="BW44" s="149"/>
      <c r="BX44" s="135"/>
      <c r="BY44" s="135"/>
      <c r="BZ44" s="135"/>
      <c r="CA44" s="135"/>
      <c r="CB44" s="138"/>
      <c r="CC44" s="138"/>
      <c r="CD44" s="138"/>
      <c r="CE44" s="138"/>
      <c r="CF44" s="138"/>
      <c r="CG44" s="194"/>
      <c r="CH44" s="195"/>
      <c r="CI44" s="195"/>
      <c r="CJ44" s="195"/>
      <c r="CK44" s="195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20"/>
      <c r="CW44" s="26"/>
      <c r="CX44" s="4"/>
      <c r="CY44" s="4"/>
      <c r="CZ44" s="4"/>
      <c r="DA44" s="4"/>
      <c r="DB44" s="1">
        <v>22</v>
      </c>
      <c r="DC44" s="1"/>
      <c r="DD44" s="1">
        <v>22</v>
      </c>
      <c r="DE44" s="1"/>
      <c r="DF44" s="1"/>
      <c r="DH44" s="4" t="s">
        <v>127</v>
      </c>
      <c r="DI44" s="4"/>
      <c r="DJ44" s="4"/>
      <c r="DK44" s="4"/>
      <c r="DL44" s="4"/>
      <c r="DM44" s="4"/>
    </row>
    <row r="45" spans="5:125" ht="8.1" customHeight="1">
      <c r="E45" s="283"/>
      <c r="F45" s="283"/>
      <c r="G45" s="233"/>
      <c r="H45" s="233"/>
      <c r="I45" s="233"/>
      <c r="J45" s="233"/>
      <c r="K45" s="233"/>
      <c r="L45" s="23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54"/>
      <c r="AL45" s="51"/>
      <c r="AM45" s="51"/>
      <c r="AN45" s="47"/>
      <c r="AO45" s="47"/>
      <c r="AP45" s="47"/>
      <c r="AQ45" s="47"/>
      <c r="AR45" s="47"/>
      <c r="AS45" s="47"/>
      <c r="AT45" s="47"/>
      <c r="AU45" s="47"/>
      <c r="AV45" s="47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6"/>
      <c r="BH45" s="46"/>
      <c r="BI45" s="47"/>
      <c r="BJ45" s="47"/>
      <c r="BK45" s="47"/>
      <c r="BL45" s="112"/>
      <c r="BM45" s="112"/>
      <c r="BN45" s="112"/>
      <c r="BO45" s="112"/>
      <c r="BP45" s="112"/>
      <c r="BQ45" s="112"/>
      <c r="BR45" s="114"/>
      <c r="BS45" s="114"/>
      <c r="BT45" s="114"/>
      <c r="BU45" s="53"/>
      <c r="BV45" s="50"/>
      <c r="BW45" s="149"/>
      <c r="BX45" s="135"/>
      <c r="BY45" s="135"/>
      <c r="BZ45" s="135"/>
      <c r="CA45" s="135"/>
      <c r="CB45" s="138"/>
      <c r="CC45" s="138"/>
      <c r="CD45" s="138"/>
      <c r="CE45" s="138"/>
      <c r="CF45" s="138"/>
      <c r="CG45" s="194"/>
      <c r="CH45" s="195"/>
      <c r="CI45" s="195"/>
      <c r="CJ45" s="195"/>
      <c r="CK45" s="195"/>
      <c r="CL45" s="119"/>
      <c r="CM45" s="119"/>
      <c r="CN45" s="119"/>
      <c r="CO45" s="119"/>
      <c r="CP45" s="119"/>
      <c r="CQ45" s="119"/>
      <c r="CR45" s="119"/>
      <c r="CS45" s="119"/>
      <c r="CT45" s="119"/>
      <c r="CU45" s="119"/>
      <c r="CV45" s="120"/>
      <c r="CW45" s="26"/>
      <c r="CX45" s="4"/>
      <c r="CY45" s="4"/>
      <c r="CZ45" s="4"/>
      <c r="DA45" s="4"/>
      <c r="DB45" s="1">
        <v>23</v>
      </c>
      <c r="DC45" s="1"/>
      <c r="DD45" s="1">
        <v>23</v>
      </c>
      <c r="DE45" s="1"/>
      <c r="DF45" s="1"/>
      <c r="DH45" s="1"/>
      <c r="DI45" s="1">
        <v>30</v>
      </c>
      <c r="DJ45" s="1">
        <v>45</v>
      </c>
      <c r="DK45" s="1">
        <v>60</v>
      </c>
      <c r="DL45" s="1">
        <v>90</v>
      </c>
      <c r="DM45" s="1">
        <v>105</v>
      </c>
    </row>
    <row r="46" spans="5:125" ht="8.1" customHeight="1">
      <c r="E46" s="283"/>
      <c r="F46" s="283"/>
      <c r="G46" s="233"/>
      <c r="H46" s="233"/>
      <c r="I46" s="233"/>
      <c r="J46" s="233"/>
      <c r="K46" s="233"/>
      <c r="L46" s="233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57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9"/>
      <c r="BH46" s="60"/>
      <c r="BI46" s="61"/>
      <c r="BJ46" s="61"/>
      <c r="BK46" s="61"/>
      <c r="BL46" s="198"/>
      <c r="BM46" s="198"/>
      <c r="BN46" s="198"/>
      <c r="BO46" s="198"/>
      <c r="BP46" s="198"/>
      <c r="BQ46" s="198"/>
      <c r="BR46" s="198"/>
      <c r="BS46" s="198"/>
      <c r="BT46" s="61"/>
      <c r="BU46" s="61"/>
      <c r="BV46" s="62"/>
      <c r="BW46" s="235"/>
      <c r="BX46" s="136"/>
      <c r="BY46" s="136"/>
      <c r="BZ46" s="136"/>
      <c r="CA46" s="136"/>
      <c r="CB46" s="140"/>
      <c r="CC46" s="140"/>
      <c r="CD46" s="140"/>
      <c r="CE46" s="140"/>
      <c r="CF46" s="140"/>
      <c r="CG46" s="196"/>
      <c r="CH46" s="197"/>
      <c r="CI46" s="197"/>
      <c r="CJ46" s="197"/>
      <c r="CK46" s="197"/>
      <c r="CL46" s="119"/>
      <c r="CM46" s="119"/>
      <c r="CN46" s="119"/>
      <c r="CO46" s="119"/>
      <c r="CP46" s="119"/>
      <c r="CQ46" s="119"/>
      <c r="CR46" s="119"/>
      <c r="CS46" s="119"/>
      <c r="CT46" s="119"/>
      <c r="CU46" s="119"/>
      <c r="CV46" s="120"/>
      <c r="CW46" s="26"/>
      <c r="CX46" s="1" t="s">
        <v>128</v>
      </c>
      <c r="CY46" s="1" t="e">
        <f>VLOOKUP(AW8,DH46:DM53,MATCH(AW10,DH45:DM45,0),FALSE)</f>
        <v>#N/A</v>
      </c>
      <c r="CZ46" s="4"/>
      <c r="DA46" s="4"/>
      <c r="DB46" s="1">
        <v>24</v>
      </c>
      <c r="DC46" s="1"/>
      <c r="DD46" s="1">
        <v>24</v>
      </c>
      <c r="DE46" s="1"/>
      <c r="DF46" s="1"/>
      <c r="DH46" s="1">
        <v>320</v>
      </c>
      <c r="DI46" s="1"/>
      <c r="DJ46" s="1">
        <v>500</v>
      </c>
      <c r="DK46" s="1" t="s">
        <v>53</v>
      </c>
      <c r="DL46" s="1" t="s">
        <v>53</v>
      </c>
      <c r="DM46" s="1" t="s">
        <v>53</v>
      </c>
    </row>
    <row r="47" spans="5:125" ht="8.1" customHeight="1">
      <c r="E47" s="227" t="s">
        <v>129</v>
      </c>
      <c r="F47" s="231"/>
      <c r="G47" s="232" t="s">
        <v>130</v>
      </c>
      <c r="H47" s="233"/>
      <c r="I47" s="233"/>
      <c r="J47" s="233"/>
      <c r="K47" s="233"/>
      <c r="L47" s="233"/>
      <c r="M47" s="221" t="s">
        <v>118</v>
      </c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107" t="s">
        <v>119</v>
      </c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191" t="s">
        <v>120</v>
      </c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  <c r="BD47" s="192"/>
      <c r="BE47" s="192"/>
      <c r="BF47" s="192"/>
      <c r="BG47" s="193"/>
      <c r="BH47" s="224"/>
      <c r="BI47" s="224"/>
      <c r="BJ47" s="224"/>
      <c r="BK47" s="224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199"/>
      <c r="BX47" s="200"/>
      <c r="BY47" s="200"/>
      <c r="BZ47" s="200"/>
      <c r="CA47" s="200"/>
      <c r="CB47" s="148" t="s">
        <v>100</v>
      </c>
      <c r="CC47" s="167"/>
      <c r="CD47" s="167"/>
      <c r="CE47" s="167"/>
      <c r="CF47" s="167"/>
      <c r="CG47" s="129"/>
      <c r="CH47" s="130"/>
      <c r="CI47" s="130"/>
      <c r="CJ47" s="130"/>
      <c r="CK47" s="130"/>
      <c r="CL47" s="119" t="s">
        <v>113</v>
      </c>
      <c r="CM47" s="119"/>
      <c r="CN47" s="119"/>
      <c r="CO47" s="119"/>
      <c r="CP47" s="119"/>
      <c r="CQ47" s="119"/>
      <c r="CR47" s="119"/>
      <c r="CS47" s="119"/>
      <c r="CT47" s="119"/>
      <c r="CU47" s="119"/>
      <c r="CV47" s="120"/>
      <c r="CW47" s="26"/>
      <c r="CX47" s="1" t="s">
        <v>131</v>
      </c>
      <c r="CY47" s="1" t="e">
        <f>VLOOKUP(AW8,DH81:DM88,MATCH(AW10,DH80:DM80,0),FALSE)</f>
        <v>#N/A</v>
      </c>
      <c r="CZ47" s="4"/>
      <c r="DA47" s="4"/>
      <c r="DB47" s="1">
        <v>25</v>
      </c>
      <c r="DC47" s="1"/>
      <c r="DD47" s="1">
        <v>25</v>
      </c>
      <c r="DE47" s="1"/>
      <c r="DF47" s="1"/>
      <c r="DH47" s="1">
        <v>450</v>
      </c>
      <c r="DI47" s="1" t="s">
        <v>53</v>
      </c>
      <c r="DJ47" s="1">
        <v>500</v>
      </c>
      <c r="DK47" s="7">
        <v>700</v>
      </c>
      <c r="DL47" s="7">
        <v>1400</v>
      </c>
      <c r="DM47" s="7">
        <v>1950</v>
      </c>
    </row>
    <row r="48" spans="5:125" ht="8.1" customHeight="1">
      <c r="E48" s="227"/>
      <c r="F48" s="231"/>
      <c r="G48" s="232"/>
      <c r="H48" s="233"/>
      <c r="I48" s="233"/>
      <c r="J48" s="233"/>
      <c r="K48" s="233"/>
      <c r="L48" s="233"/>
      <c r="M48" s="11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105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91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  <c r="BD48" s="192"/>
      <c r="BE48" s="192"/>
      <c r="BF48" s="192"/>
      <c r="BG48" s="193"/>
      <c r="BH48" s="225"/>
      <c r="BI48" s="225"/>
      <c r="BJ48" s="225"/>
      <c r="BK48" s="225"/>
      <c r="BL48" s="225"/>
      <c r="BM48" s="225"/>
      <c r="BN48" s="225"/>
      <c r="BO48" s="225"/>
      <c r="BP48" s="225"/>
      <c r="BQ48" s="225"/>
      <c r="BR48" s="225"/>
      <c r="BS48" s="225"/>
      <c r="BT48" s="225"/>
      <c r="BU48" s="225"/>
      <c r="BV48" s="225"/>
      <c r="BW48" s="163"/>
      <c r="BX48" s="164"/>
      <c r="BY48" s="164"/>
      <c r="BZ48" s="164"/>
      <c r="CA48" s="164"/>
      <c r="CB48" s="135"/>
      <c r="CC48" s="138"/>
      <c r="CD48" s="138"/>
      <c r="CE48" s="138"/>
      <c r="CF48" s="138"/>
      <c r="CG48" s="125"/>
      <c r="CH48" s="126"/>
      <c r="CI48" s="126"/>
      <c r="CJ48" s="126"/>
      <c r="CK48" s="126"/>
      <c r="CL48" s="119"/>
      <c r="CM48" s="119"/>
      <c r="CN48" s="119"/>
      <c r="CO48" s="119"/>
      <c r="CP48" s="119"/>
      <c r="CQ48" s="119"/>
      <c r="CR48" s="119"/>
      <c r="CS48" s="119"/>
      <c r="CT48" s="119"/>
      <c r="CU48" s="119"/>
      <c r="CV48" s="120"/>
      <c r="CW48" s="26"/>
      <c r="CX48" s="1" t="s">
        <v>132</v>
      </c>
      <c r="CY48" s="1" t="e">
        <f>VLOOKUP(AW8,DH92:DJ93,MATCH(AW10,DH91:DJ91,0),FALSE)</f>
        <v>#N/A</v>
      </c>
      <c r="CZ48" s="4"/>
      <c r="DA48" s="4"/>
      <c r="DB48" s="1">
        <v>26</v>
      </c>
      <c r="DC48" s="1"/>
      <c r="DD48" s="1">
        <v>26</v>
      </c>
      <c r="DE48" s="1"/>
      <c r="DF48" s="1"/>
      <c r="DH48" s="1">
        <v>600</v>
      </c>
      <c r="DI48" s="1" t="s">
        <v>53</v>
      </c>
      <c r="DJ48" s="1">
        <v>500</v>
      </c>
      <c r="DK48" s="7">
        <v>700</v>
      </c>
      <c r="DL48" s="7">
        <v>1400</v>
      </c>
      <c r="DM48" s="7">
        <v>1900</v>
      </c>
    </row>
    <row r="49" spans="5:117" ht="8.1" customHeight="1">
      <c r="E49" s="231"/>
      <c r="F49" s="231"/>
      <c r="G49" s="233"/>
      <c r="H49" s="233"/>
      <c r="I49" s="233"/>
      <c r="J49" s="233"/>
      <c r="K49" s="233"/>
      <c r="L49" s="23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91" t="s">
        <v>133</v>
      </c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3"/>
      <c r="BH49" s="225"/>
      <c r="BI49" s="225"/>
      <c r="BJ49" s="225"/>
      <c r="BK49" s="225"/>
      <c r="BL49" s="225"/>
      <c r="BM49" s="225"/>
      <c r="BN49" s="225"/>
      <c r="BO49" s="225"/>
      <c r="BP49" s="225"/>
      <c r="BQ49" s="225"/>
      <c r="BR49" s="225"/>
      <c r="BS49" s="225"/>
      <c r="BT49" s="225"/>
      <c r="BU49" s="225"/>
      <c r="BV49" s="225"/>
      <c r="BW49" s="163"/>
      <c r="BX49" s="164"/>
      <c r="BY49" s="164"/>
      <c r="BZ49" s="164"/>
      <c r="CA49" s="164"/>
      <c r="CB49" s="138"/>
      <c r="CC49" s="138"/>
      <c r="CD49" s="138"/>
      <c r="CE49" s="138"/>
      <c r="CF49" s="138"/>
      <c r="CG49" s="125"/>
      <c r="CH49" s="126"/>
      <c r="CI49" s="126"/>
      <c r="CJ49" s="126"/>
      <c r="CK49" s="126"/>
      <c r="CL49" s="119"/>
      <c r="CM49" s="119"/>
      <c r="CN49" s="119"/>
      <c r="CO49" s="119"/>
      <c r="CP49" s="119"/>
      <c r="CQ49" s="119"/>
      <c r="CR49" s="119"/>
      <c r="CS49" s="119"/>
      <c r="CT49" s="119"/>
      <c r="CU49" s="119"/>
      <c r="CV49" s="120"/>
      <c r="CW49" s="26"/>
      <c r="CX49" s="1" t="s">
        <v>134</v>
      </c>
      <c r="CY49" s="1" t="e">
        <f>VLOOKUP(AW8,DH98:DJ99,MATCH(AW10,DH97:DJ97,0),FALSE)</f>
        <v>#N/A</v>
      </c>
      <c r="CZ49" s="4"/>
      <c r="DA49" s="4"/>
      <c r="DB49" s="1">
        <v>27</v>
      </c>
      <c r="DC49" s="1"/>
      <c r="DD49" s="1">
        <v>27</v>
      </c>
      <c r="DE49" s="1"/>
      <c r="DF49" s="1"/>
      <c r="DH49" s="1">
        <v>700</v>
      </c>
      <c r="DI49" s="1">
        <v>700</v>
      </c>
      <c r="DJ49" s="1" t="s">
        <v>53</v>
      </c>
      <c r="DK49" s="7" t="s">
        <v>53</v>
      </c>
      <c r="DL49" s="7" t="s">
        <v>53</v>
      </c>
      <c r="DM49" s="7" t="s">
        <v>53</v>
      </c>
    </row>
    <row r="50" spans="5:117" ht="8.1" customHeight="1">
      <c r="E50" s="231"/>
      <c r="F50" s="231"/>
      <c r="G50" s="233"/>
      <c r="H50" s="233"/>
      <c r="I50" s="233"/>
      <c r="J50" s="233"/>
      <c r="K50" s="233"/>
      <c r="L50" s="23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91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3"/>
      <c r="BH50" s="225"/>
      <c r="BI50" s="225"/>
      <c r="BJ50" s="225"/>
      <c r="BK50" s="225"/>
      <c r="BL50" s="225"/>
      <c r="BM50" s="225"/>
      <c r="BN50" s="225"/>
      <c r="BO50" s="225"/>
      <c r="BP50" s="225"/>
      <c r="BQ50" s="225"/>
      <c r="BR50" s="225"/>
      <c r="BS50" s="225"/>
      <c r="BT50" s="225"/>
      <c r="BU50" s="225"/>
      <c r="BV50" s="225"/>
      <c r="BW50" s="163"/>
      <c r="BX50" s="164"/>
      <c r="BY50" s="164"/>
      <c r="BZ50" s="164"/>
      <c r="CA50" s="164"/>
      <c r="CB50" s="138"/>
      <c r="CC50" s="138"/>
      <c r="CD50" s="138"/>
      <c r="CE50" s="138"/>
      <c r="CF50" s="138"/>
      <c r="CG50" s="125"/>
      <c r="CH50" s="126"/>
      <c r="CI50" s="126"/>
      <c r="CJ50" s="126"/>
      <c r="CK50" s="126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20"/>
      <c r="CW50" s="26"/>
      <c r="CX50" s="1"/>
      <c r="CY50" s="1"/>
      <c r="CZ50" s="4"/>
      <c r="DA50" s="4"/>
      <c r="DB50" s="1">
        <v>28</v>
      </c>
      <c r="DC50" s="1"/>
      <c r="DD50" s="1">
        <v>28</v>
      </c>
      <c r="DE50" s="1"/>
      <c r="DF50" s="1"/>
      <c r="DH50" s="1">
        <v>750</v>
      </c>
      <c r="DI50" s="1" t="s">
        <v>53</v>
      </c>
      <c r="DJ50" s="1">
        <v>500</v>
      </c>
      <c r="DK50" s="1">
        <v>700</v>
      </c>
      <c r="DL50" s="7">
        <v>1400</v>
      </c>
      <c r="DM50" s="7">
        <v>1950</v>
      </c>
    </row>
    <row r="51" spans="5:117" ht="8.1" customHeight="1">
      <c r="E51" s="231"/>
      <c r="F51" s="231"/>
      <c r="G51" s="233"/>
      <c r="H51" s="233"/>
      <c r="I51" s="233"/>
      <c r="J51" s="233"/>
      <c r="K51" s="233"/>
      <c r="L51" s="233"/>
      <c r="M51" s="113" t="s">
        <v>135</v>
      </c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105" t="s">
        <v>136</v>
      </c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214" t="s">
        <v>137</v>
      </c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6"/>
      <c r="BH51" s="63"/>
      <c r="BI51" s="44"/>
      <c r="BJ51" s="64"/>
      <c r="BK51" s="64"/>
      <c r="BL51" s="64"/>
      <c r="BM51" s="64"/>
      <c r="BN51" s="64"/>
      <c r="BO51" s="64"/>
      <c r="BP51" s="64"/>
      <c r="BQ51" s="64"/>
      <c r="BR51" s="44"/>
      <c r="BS51" s="65"/>
      <c r="BT51" s="65"/>
      <c r="BU51" s="44"/>
      <c r="BV51" s="45"/>
      <c r="BW51" s="149" t="str">
        <f>IF(BJ52="","",IF(AND((VLOOKUP(AL5,DH23:DQ35,9,FALSE))&lt;=BJ52,BJ52&lt;=(VLOOKUP(AL5,DH23:DQ35,8,FALSE))),"○",""))</f>
        <v/>
      </c>
      <c r="BX51" s="135"/>
      <c r="BY51" s="135"/>
      <c r="BZ51" s="135"/>
      <c r="CA51" s="135"/>
      <c r="CB51" s="135" t="s">
        <v>100</v>
      </c>
      <c r="CC51" s="138"/>
      <c r="CD51" s="138"/>
      <c r="CE51" s="138"/>
      <c r="CF51" s="138"/>
      <c r="CG51" s="194" t="str">
        <f>IF(BJ52="","",IF(OR(BJ52&gt;(VLOOKUP(AL5,DH23:DQ35,8,FALSE)),BJ52&lt;(VLOOKUP(AL5,DH23:DQ35,9,FALSE))),"○",""))</f>
        <v/>
      </c>
      <c r="CH51" s="195"/>
      <c r="CI51" s="195"/>
      <c r="CJ51" s="195"/>
      <c r="CK51" s="195"/>
      <c r="CL51" s="119" t="s">
        <v>123</v>
      </c>
      <c r="CM51" s="119"/>
      <c r="CN51" s="119"/>
      <c r="CO51" s="119"/>
      <c r="CP51" s="119"/>
      <c r="CQ51" s="119"/>
      <c r="CR51" s="119"/>
      <c r="CS51" s="119"/>
      <c r="CT51" s="119"/>
      <c r="CU51" s="119"/>
      <c r="CV51" s="120"/>
      <c r="CW51" s="26"/>
      <c r="CX51" s="1"/>
      <c r="CY51" s="1"/>
      <c r="CZ51" s="4"/>
      <c r="DA51" s="4"/>
      <c r="DB51" s="1">
        <v>29</v>
      </c>
      <c r="DC51" s="1"/>
      <c r="DD51" s="1">
        <v>29</v>
      </c>
      <c r="DE51" s="1"/>
      <c r="DF51" s="1"/>
      <c r="DH51" s="1">
        <v>850</v>
      </c>
      <c r="DI51" s="1" t="s">
        <v>53</v>
      </c>
      <c r="DJ51" s="1">
        <v>500</v>
      </c>
      <c r="DK51" s="1">
        <v>700</v>
      </c>
      <c r="DL51" s="7">
        <v>1400</v>
      </c>
      <c r="DM51" s="7">
        <v>1950</v>
      </c>
    </row>
    <row r="52" spans="5:117" ht="8.1" customHeight="1">
      <c r="E52" s="231"/>
      <c r="F52" s="231"/>
      <c r="G52" s="233"/>
      <c r="H52" s="233"/>
      <c r="I52" s="233"/>
      <c r="J52" s="233"/>
      <c r="K52" s="233"/>
      <c r="L52" s="23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20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8"/>
      <c r="BH52" s="46"/>
      <c r="BI52" s="47"/>
      <c r="BJ52" s="111"/>
      <c r="BK52" s="111"/>
      <c r="BL52" s="111"/>
      <c r="BM52" s="111"/>
      <c r="BN52" s="111"/>
      <c r="BO52" s="111"/>
      <c r="BP52" s="111"/>
      <c r="BQ52" s="111"/>
      <c r="BR52" s="114" t="s">
        <v>126</v>
      </c>
      <c r="BS52" s="114"/>
      <c r="BT52" s="114"/>
      <c r="BU52" s="47"/>
      <c r="BV52" s="50"/>
      <c r="BW52" s="149"/>
      <c r="BX52" s="135"/>
      <c r="BY52" s="135"/>
      <c r="BZ52" s="135"/>
      <c r="CA52" s="135"/>
      <c r="CB52" s="138"/>
      <c r="CC52" s="138"/>
      <c r="CD52" s="138"/>
      <c r="CE52" s="138"/>
      <c r="CF52" s="138"/>
      <c r="CG52" s="194"/>
      <c r="CH52" s="195"/>
      <c r="CI52" s="195"/>
      <c r="CJ52" s="195"/>
      <c r="CK52" s="195"/>
      <c r="CL52" s="119"/>
      <c r="CM52" s="119"/>
      <c r="CN52" s="119"/>
      <c r="CO52" s="119"/>
      <c r="CP52" s="119"/>
      <c r="CQ52" s="119"/>
      <c r="CR52" s="119"/>
      <c r="CS52" s="119"/>
      <c r="CT52" s="119"/>
      <c r="CU52" s="119"/>
      <c r="CV52" s="120"/>
      <c r="CW52" s="26"/>
      <c r="CX52" s="4"/>
      <c r="CY52" s="4"/>
      <c r="CZ52" s="4"/>
      <c r="DA52" s="4"/>
      <c r="DB52" s="1">
        <v>30</v>
      </c>
      <c r="DC52" s="1"/>
      <c r="DD52" s="1">
        <v>30</v>
      </c>
      <c r="DE52" s="1"/>
      <c r="DF52" s="1"/>
      <c r="DH52" s="1">
        <v>900</v>
      </c>
      <c r="DI52" s="1" t="s">
        <v>53</v>
      </c>
      <c r="DJ52" s="1" t="s">
        <v>53</v>
      </c>
      <c r="DK52" s="1" t="s">
        <v>53</v>
      </c>
      <c r="DL52" s="7" t="s">
        <v>53</v>
      </c>
      <c r="DM52" s="7" t="s">
        <v>53</v>
      </c>
    </row>
    <row r="53" spans="5:117" ht="8.1" customHeight="1">
      <c r="E53" s="231"/>
      <c r="F53" s="231"/>
      <c r="G53" s="233"/>
      <c r="H53" s="233"/>
      <c r="I53" s="233"/>
      <c r="J53" s="233"/>
      <c r="K53" s="233"/>
      <c r="L53" s="23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66"/>
      <c r="AL53" s="118" t="s">
        <v>138</v>
      </c>
      <c r="AM53" s="118"/>
      <c r="AN53" s="118"/>
      <c r="AO53" s="118"/>
      <c r="AP53" s="118"/>
      <c r="AQ53" s="187" t="str">
        <f>IF(OR(AL5="認定番号",AL5=""),"?",VLOOKUP(AL5,DH22:DQ35,7,FALSE))</f>
        <v>?</v>
      </c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67"/>
      <c r="BG53" s="68"/>
      <c r="BH53" s="46"/>
      <c r="BI53" s="47"/>
      <c r="BJ53" s="112"/>
      <c r="BK53" s="112"/>
      <c r="BL53" s="112"/>
      <c r="BM53" s="112"/>
      <c r="BN53" s="112"/>
      <c r="BO53" s="112"/>
      <c r="BP53" s="112"/>
      <c r="BQ53" s="112"/>
      <c r="BR53" s="114"/>
      <c r="BS53" s="114"/>
      <c r="BT53" s="114"/>
      <c r="BU53" s="47"/>
      <c r="BV53" s="50"/>
      <c r="BW53" s="149"/>
      <c r="BX53" s="135"/>
      <c r="BY53" s="135"/>
      <c r="BZ53" s="135"/>
      <c r="CA53" s="135"/>
      <c r="CB53" s="138"/>
      <c r="CC53" s="138"/>
      <c r="CD53" s="138"/>
      <c r="CE53" s="138"/>
      <c r="CF53" s="138"/>
      <c r="CG53" s="194"/>
      <c r="CH53" s="195"/>
      <c r="CI53" s="195"/>
      <c r="CJ53" s="195"/>
      <c r="CK53" s="195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20"/>
      <c r="CW53" s="26"/>
      <c r="CX53" s="4"/>
      <c r="CY53" s="4"/>
      <c r="CZ53" s="4"/>
      <c r="DA53" s="4"/>
      <c r="DB53" s="1">
        <v>31</v>
      </c>
      <c r="DC53" s="1"/>
      <c r="DD53" s="1">
        <v>31</v>
      </c>
      <c r="DE53" s="1"/>
      <c r="DF53" s="1"/>
      <c r="DH53" s="1">
        <v>1000</v>
      </c>
      <c r="DI53" s="1" t="s">
        <v>53</v>
      </c>
      <c r="DJ53" s="1" t="s">
        <v>53</v>
      </c>
      <c r="DK53" s="1" t="s">
        <v>53</v>
      </c>
      <c r="DL53" s="7" t="s">
        <v>53</v>
      </c>
      <c r="DM53" s="7" t="s">
        <v>53</v>
      </c>
    </row>
    <row r="54" spans="5:117" ht="8.1" customHeight="1">
      <c r="E54" s="231"/>
      <c r="F54" s="231"/>
      <c r="G54" s="233"/>
      <c r="H54" s="233"/>
      <c r="I54" s="233"/>
      <c r="J54" s="233"/>
      <c r="K54" s="233"/>
      <c r="L54" s="233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69"/>
      <c r="AL54" s="154"/>
      <c r="AM54" s="154"/>
      <c r="AN54" s="154"/>
      <c r="AO54" s="154"/>
      <c r="AP54" s="154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70"/>
      <c r="BG54" s="71"/>
      <c r="BH54" s="60"/>
      <c r="BI54" s="61"/>
      <c r="BJ54" s="72"/>
      <c r="BK54" s="72"/>
      <c r="BL54" s="72"/>
      <c r="BM54" s="72"/>
      <c r="BN54" s="72"/>
      <c r="BO54" s="72"/>
      <c r="BP54" s="72"/>
      <c r="BQ54" s="72"/>
      <c r="BR54" s="73"/>
      <c r="BS54" s="73"/>
      <c r="BT54" s="73"/>
      <c r="BU54" s="61"/>
      <c r="BV54" s="62"/>
      <c r="BW54" s="235"/>
      <c r="BX54" s="136"/>
      <c r="BY54" s="136"/>
      <c r="BZ54" s="136"/>
      <c r="CA54" s="136"/>
      <c r="CB54" s="140"/>
      <c r="CC54" s="140"/>
      <c r="CD54" s="140"/>
      <c r="CE54" s="140"/>
      <c r="CF54" s="140"/>
      <c r="CG54" s="196"/>
      <c r="CH54" s="197"/>
      <c r="CI54" s="197"/>
      <c r="CJ54" s="197"/>
      <c r="CK54" s="197"/>
      <c r="CL54" s="119"/>
      <c r="CM54" s="119"/>
      <c r="CN54" s="119"/>
      <c r="CO54" s="119"/>
      <c r="CP54" s="119"/>
      <c r="CQ54" s="119"/>
      <c r="CR54" s="119"/>
      <c r="CS54" s="119"/>
      <c r="CT54" s="119"/>
      <c r="CU54" s="119"/>
      <c r="CV54" s="120"/>
      <c r="CW54" s="26"/>
      <c r="CX54" s="4"/>
      <c r="CY54" s="4"/>
      <c r="CZ54" s="4"/>
      <c r="DA54" s="4"/>
      <c r="DB54" s="4"/>
      <c r="DC54"/>
      <c r="DD54"/>
      <c r="DE54"/>
      <c r="DF54" s="4"/>
      <c r="DH54" s="4"/>
      <c r="DI54" s="4"/>
      <c r="DJ54" s="4"/>
      <c r="DK54" s="4"/>
      <c r="DL54" s="12"/>
      <c r="DM54" s="12"/>
    </row>
    <row r="55" spans="5:117" ht="8.1" customHeight="1">
      <c r="E55" s="227" t="s">
        <v>139</v>
      </c>
      <c r="F55" s="227"/>
      <c r="G55" s="233" t="s">
        <v>140</v>
      </c>
      <c r="H55" s="233"/>
      <c r="I55" s="233"/>
      <c r="J55" s="233"/>
      <c r="K55" s="233"/>
      <c r="L55" s="233"/>
      <c r="M55" s="221" t="s">
        <v>141</v>
      </c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 t="s">
        <v>142</v>
      </c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9" t="s">
        <v>143</v>
      </c>
      <c r="AL55" s="229"/>
      <c r="AM55" s="229"/>
      <c r="AN55" s="229"/>
      <c r="AO55" s="229"/>
      <c r="AP55" s="229"/>
      <c r="AQ55" s="229"/>
      <c r="AR55" s="229"/>
      <c r="AS55" s="229"/>
      <c r="AT55" s="229"/>
      <c r="AU55" s="229"/>
      <c r="AV55" s="229"/>
      <c r="AW55" s="229"/>
      <c r="AX55" s="229"/>
      <c r="AY55" s="229"/>
      <c r="AZ55" s="229"/>
      <c r="BA55" s="229"/>
      <c r="BB55" s="229"/>
      <c r="BC55" s="229"/>
      <c r="BD55" s="229"/>
      <c r="BE55" s="229"/>
      <c r="BF55" s="229"/>
      <c r="BG55" s="229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266"/>
      <c r="BX55" s="267"/>
      <c r="BY55" s="267"/>
      <c r="BZ55" s="267"/>
      <c r="CA55" s="267"/>
      <c r="CB55" s="148" t="s">
        <v>100</v>
      </c>
      <c r="CC55" s="167"/>
      <c r="CD55" s="167"/>
      <c r="CE55" s="167"/>
      <c r="CF55" s="167"/>
      <c r="CG55" s="258"/>
      <c r="CH55" s="259"/>
      <c r="CI55" s="259"/>
      <c r="CJ55" s="259"/>
      <c r="CK55" s="259"/>
      <c r="CL55" s="119" t="s">
        <v>113</v>
      </c>
      <c r="CM55" s="119"/>
      <c r="CN55" s="119"/>
      <c r="CO55" s="119"/>
      <c r="CP55" s="119"/>
      <c r="CQ55" s="119"/>
      <c r="CR55" s="119"/>
      <c r="CS55" s="119"/>
      <c r="CT55" s="119"/>
      <c r="CU55" s="119"/>
      <c r="CV55" s="120"/>
      <c r="DB55" s="4"/>
      <c r="DC55" s="4"/>
      <c r="DD55" s="4"/>
      <c r="DE55" s="4"/>
    </row>
    <row r="56" spans="5:117" ht="8.1" customHeight="1">
      <c r="E56" s="227"/>
      <c r="F56" s="227"/>
      <c r="G56" s="233"/>
      <c r="H56" s="233"/>
      <c r="I56" s="233"/>
      <c r="J56" s="233"/>
      <c r="K56" s="233"/>
      <c r="L56" s="23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  <c r="AV56" s="230"/>
      <c r="AW56" s="230"/>
      <c r="AX56" s="230"/>
      <c r="AY56" s="230"/>
      <c r="AZ56" s="230"/>
      <c r="BA56" s="230"/>
      <c r="BB56" s="230"/>
      <c r="BC56" s="230"/>
      <c r="BD56" s="230"/>
      <c r="BE56" s="230"/>
      <c r="BF56" s="230"/>
      <c r="BG56" s="230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268"/>
      <c r="BX56" s="269"/>
      <c r="BY56" s="269"/>
      <c r="BZ56" s="269"/>
      <c r="CA56" s="269"/>
      <c r="CB56" s="138"/>
      <c r="CC56" s="138"/>
      <c r="CD56" s="138"/>
      <c r="CE56" s="138"/>
      <c r="CF56" s="138"/>
      <c r="CG56" s="260"/>
      <c r="CH56" s="261"/>
      <c r="CI56" s="261"/>
      <c r="CJ56" s="261"/>
      <c r="CK56" s="261"/>
      <c r="CL56" s="119"/>
      <c r="CM56" s="119"/>
      <c r="CN56" s="119"/>
      <c r="CO56" s="119"/>
      <c r="CP56" s="119"/>
      <c r="CQ56" s="119"/>
      <c r="CR56" s="119"/>
      <c r="CS56" s="119"/>
      <c r="CT56" s="119"/>
      <c r="CU56" s="119"/>
      <c r="CV56" s="120"/>
      <c r="DB56" s="4"/>
      <c r="DC56" s="4"/>
      <c r="DD56" s="4"/>
      <c r="DE56" s="4"/>
    </row>
    <row r="57" spans="5:117" ht="8.1" customHeight="1">
      <c r="E57" s="227"/>
      <c r="F57" s="227"/>
      <c r="G57" s="233"/>
      <c r="H57" s="233"/>
      <c r="I57" s="233"/>
      <c r="J57" s="233"/>
      <c r="K57" s="233"/>
      <c r="L57" s="233"/>
      <c r="M57" s="202" t="s">
        <v>144</v>
      </c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 t="s">
        <v>119</v>
      </c>
      <c r="Y57" s="202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14" t="s">
        <v>145</v>
      </c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6"/>
      <c r="BH57" s="115" t="s">
        <v>146</v>
      </c>
      <c r="BI57" s="116"/>
      <c r="BJ57" s="116"/>
      <c r="BK57" s="116"/>
      <c r="BL57" s="116"/>
      <c r="BM57" s="42"/>
      <c r="BN57" s="42"/>
      <c r="BO57" s="42"/>
      <c r="BP57" s="42"/>
      <c r="BQ57" s="42"/>
      <c r="BR57" s="42"/>
      <c r="BS57" s="42"/>
      <c r="BT57" s="42"/>
      <c r="BU57" s="42"/>
      <c r="BV57" s="43"/>
      <c r="BW57" s="137" t="str">
        <f>IF(OR(AND(DE58="",DE59=""),AK66="+"),"",IF(AND(DE58="○",DE59="○"),"○",""))</f>
        <v/>
      </c>
      <c r="BX57" s="138"/>
      <c r="BY57" s="138"/>
      <c r="BZ57" s="138"/>
      <c r="CA57" s="138"/>
      <c r="CB57" s="135" t="s">
        <v>100</v>
      </c>
      <c r="CC57" s="135"/>
      <c r="CD57" s="135"/>
      <c r="CE57" s="135"/>
      <c r="CF57" s="135"/>
      <c r="CG57" s="131" t="str">
        <f>IF(AND(DE58="",DE59=""),"",IF(OR(OR(DE58="×",DE59="×"),AK66="+"),"○",""))</f>
        <v/>
      </c>
      <c r="CH57" s="132"/>
      <c r="CI57" s="132"/>
      <c r="CJ57" s="132"/>
      <c r="CK57" s="132"/>
      <c r="CL57" s="123" t="s">
        <v>147</v>
      </c>
      <c r="CM57" s="123"/>
      <c r="CN57" s="123"/>
      <c r="CO57" s="123"/>
      <c r="CP57" s="123"/>
      <c r="CQ57" s="123"/>
      <c r="CR57" s="123"/>
      <c r="CS57" s="123"/>
      <c r="CT57" s="123"/>
      <c r="CU57" s="123"/>
      <c r="CV57" s="124"/>
      <c r="DB57" s="1"/>
      <c r="DC57" s="1" t="s">
        <v>38</v>
      </c>
      <c r="DD57" s="1" t="s">
        <v>39</v>
      </c>
      <c r="DE57" s="1" t="s">
        <v>148</v>
      </c>
    </row>
    <row r="58" spans="5:117" ht="8.1" customHeight="1">
      <c r="E58" s="227"/>
      <c r="F58" s="227"/>
      <c r="G58" s="233"/>
      <c r="H58" s="233"/>
      <c r="I58" s="233"/>
      <c r="J58" s="233"/>
      <c r="K58" s="233"/>
      <c r="L58" s="233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120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8"/>
      <c r="BH58" s="117"/>
      <c r="BI58" s="118"/>
      <c r="BJ58" s="118"/>
      <c r="BK58" s="118"/>
      <c r="BL58" s="118"/>
      <c r="BM58" s="32"/>
      <c r="BN58" s="32"/>
      <c r="BO58" s="32"/>
      <c r="BP58" s="32"/>
      <c r="BQ58" s="32"/>
      <c r="BR58" s="32"/>
      <c r="BS58" s="32"/>
      <c r="BT58" s="32"/>
      <c r="BU58" s="32"/>
      <c r="BV58" s="33"/>
      <c r="BW58" s="137"/>
      <c r="BX58" s="138"/>
      <c r="BY58" s="138"/>
      <c r="BZ58" s="138"/>
      <c r="CA58" s="138"/>
      <c r="CB58" s="135"/>
      <c r="CC58" s="135"/>
      <c r="CD58" s="135"/>
      <c r="CE58" s="135"/>
      <c r="CF58" s="135"/>
      <c r="CG58" s="131"/>
      <c r="CH58" s="132"/>
      <c r="CI58" s="132"/>
      <c r="CJ58" s="132"/>
      <c r="CK58" s="132"/>
      <c r="CL58" s="123"/>
      <c r="CM58" s="123"/>
      <c r="CN58" s="123"/>
      <c r="CO58" s="123"/>
      <c r="CP58" s="123"/>
      <c r="CQ58" s="123"/>
      <c r="CR58" s="123"/>
      <c r="CS58" s="123"/>
      <c r="CT58" s="123"/>
      <c r="CU58" s="123"/>
      <c r="CV58" s="124"/>
      <c r="DB58" s="1" t="s">
        <v>149</v>
      </c>
      <c r="DC58" s="1" t="str">
        <f>IF(BJ59="","",IF(BJ59&lt;=10,"○","×"))</f>
        <v/>
      </c>
      <c r="DD58" s="1" t="str">
        <f>IF(BO59="","",IF(BO59&lt;300,"○","×"))</f>
        <v/>
      </c>
      <c r="DE58" s="1" t="str">
        <f>IF(OR(BJ59="",BO59=""),"",IF(AND(DC58="○",DD58="○"),"○","×"))</f>
        <v/>
      </c>
    </row>
    <row r="59" spans="5:117" ht="8.1" customHeight="1">
      <c r="E59" s="227"/>
      <c r="F59" s="227"/>
      <c r="G59" s="233"/>
      <c r="H59" s="233"/>
      <c r="I59" s="233"/>
      <c r="J59" s="233"/>
      <c r="K59" s="233"/>
      <c r="L59" s="233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120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8"/>
      <c r="BH59" s="29"/>
      <c r="BI59" s="32"/>
      <c r="BJ59" s="150"/>
      <c r="BK59" s="150"/>
      <c r="BL59" s="150"/>
      <c r="BM59" s="118" t="s">
        <v>38</v>
      </c>
      <c r="BN59" s="118"/>
      <c r="BO59" s="150"/>
      <c r="BP59" s="150"/>
      <c r="BQ59" s="150"/>
      <c r="BR59" s="150"/>
      <c r="BS59" s="150"/>
      <c r="BT59" s="118" t="s">
        <v>150</v>
      </c>
      <c r="BU59" s="118"/>
      <c r="BV59" s="226"/>
      <c r="BW59" s="137"/>
      <c r="BX59" s="138"/>
      <c r="BY59" s="138"/>
      <c r="BZ59" s="138"/>
      <c r="CA59" s="138"/>
      <c r="CB59" s="135"/>
      <c r="CC59" s="135"/>
      <c r="CD59" s="135"/>
      <c r="CE59" s="135"/>
      <c r="CF59" s="135"/>
      <c r="CG59" s="131"/>
      <c r="CH59" s="132"/>
      <c r="CI59" s="132"/>
      <c r="CJ59" s="132"/>
      <c r="CK59" s="132"/>
      <c r="CL59" s="123"/>
      <c r="CM59" s="123"/>
      <c r="CN59" s="123"/>
      <c r="CO59" s="123"/>
      <c r="CP59" s="123"/>
      <c r="CQ59" s="123"/>
      <c r="CR59" s="123"/>
      <c r="CS59" s="123"/>
      <c r="CT59" s="123"/>
      <c r="CU59" s="123"/>
      <c r="CV59" s="124"/>
      <c r="DB59" s="1" t="s">
        <v>151</v>
      </c>
      <c r="DC59" s="1" t="str">
        <f>IF(BJ63="","",IF(BJ63&lt;=10,"○","×"))</f>
        <v/>
      </c>
      <c r="DD59" s="1" t="str">
        <f>IF(BO63="","",IF(BO63&lt;=1000,"○","×"))</f>
        <v/>
      </c>
      <c r="DE59" s="1" t="str">
        <f>IF(OR(BJ63="",BO63=""),"",IF(AND(DC59="○",DD59="○"),"○","×"))</f>
        <v/>
      </c>
    </row>
    <row r="60" spans="5:117" ht="8.1" customHeight="1">
      <c r="E60" s="227"/>
      <c r="F60" s="227"/>
      <c r="G60" s="233"/>
      <c r="H60" s="233"/>
      <c r="I60" s="233"/>
      <c r="J60" s="233"/>
      <c r="K60" s="233"/>
      <c r="L60" s="233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  <c r="AK60" s="120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8"/>
      <c r="BH60" s="29"/>
      <c r="BI60" s="32"/>
      <c r="BJ60" s="151"/>
      <c r="BK60" s="151"/>
      <c r="BL60" s="151"/>
      <c r="BM60" s="118"/>
      <c r="BN60" s="118"/>
      <c r="BO60" s="151"/>
      <c r="BP60" s="151"/>
      <c r="BQ60" s="151"/>
      <c r="BR60" s="151"/>
      <c r="BS60" s="151"/>
      <c r="BT60" s="118"/>
      <c r="BU60" s="118"/>
      <c r="BV60" s="226"/>
      <c r="BW60" s="137"/>
      <c r="BX60" s="138"/>
      <c r="BY60" s="138"/>
      <c r="BZ60" s="138"/>
      <c r="CA60" s="138"/>
      <c r="CB60" s="135"/>
      <c r="CC60" s="135"/>
      <c r="CD60" s="135"/>
      <c r="CE60" s="135"/>
      <c r="CF60" s="135"/>
      <c r="CG60" s="131"/>
      <c r="CH60" s="132"/>
      <c r="CI60" s="132"/>
      <c r="CJ60" s="132"/>
      <c r="CK60" s="132"/>
      <c r="CL60" s="123"/>
      <c r="CM60" s="123"/>
      <c r="CN60" s="123"/>
      <c r="CO60" s="123"/>
      <c r="CP60" s="123"/>
      <c r="CQ60" s="123"/>
      <c r="CR60" s="123"/>
      <c r="CS60" s="123"/>
      <c r="CT60" s="123"/>
      <c r="CU60" s="123"/>
      <c r="CV60" s="124"/>
      <c r="DB60" s="4"/>
      <c r="DC60" s="4"/>
      <c r="DD60" s="4"/>
      <c r="DE60" s="4"/>
    </row>
    <row r="61" spans="5:117" ht="8.1" customHeight="1">
      <c r="E61" s="227"/>
      <c r="F61" s="227"/>
      <c r="G61" s="233"/>
      <c r="H61" s="233"/>
      <c r="I61" s="233"/>
      <c r="J61" s="233"/>
      <c r="K61" s="233"/>
      <c r="L61" s="233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117" t="s">
        <v>152</v>
      </c>
      <c r="AL61" s="118"/>
      <c r="AM61" s="118"/>
      <c r="AN61" s="118"/>
      <c r="AO61" s="118"/>
      <c r="AP61" s="118"/>
      <c r="AQ61" s="118"/>
      <c r="AR61" s="118">
        <v>10</v>
      </c>
      <c r="AS61" s="118"/>
      <c r="AT61" s="118"/>
      <c r="AU61" s="118"/>
      <c r="AV61" s="118"/>
      <c r="AW61" s="118" t="s">
        <v>38</v>
      </c>
      <c r="AX61" s="118"/>
      <c r="AY61" s="118">
        <v>300</v>
      </c>
      <c r="AZ61" s="118"/>
      <c r="BA61" s="118"/>
      <c r="BB61" s="118"/>
      <c r="BC61" s="118"/>
      <c r="BD61" s="118" t="s">
        <v>150</v>
      </c>
      <c r="BE61" s="118"/>
      <c r="BF61" s="118"/>
      <c r="BG61" s="33"/>
      <c r="BH61" s="117" t="s">
        <v>153</v>
      </c>
      <c r="BI61" s="118"/>
      <c r="BJ61" s="118"/>
      <c r="BK61" s="118"/>
      <c r="BL61" s="118"/>
      <c r="BM61" s="32"/>
      <c r="BN61" s="32"/>
      <c r="BO61" s="32"/>
      <c r="BP61" s="32"/>
      <c r="BQ61" s="32"/>
      <c r="BR61" s="32"/>
      <c r="BS61" s="32"/>
      <c r="BT61" s="32"/>
      <c r="BU61" s="32"/>
      <c r="BV61" s="33"/>
      <c r="BW61" s="137"/>
      <c r="BX61" s="138"/>
      <c r="BY61" s="138"/>
      <c r="BZ61" s="138"/>
      <c r="CA61" s="138"/>
      <c r="CB61" s="135"/>
      <c r="CC61" s="135"/>
      <c r="CD61" s="135"/>
      <c r="CE61" s="135"/>
      <c r="CF61" s="135"/>
      <c r="CG61" s="131"/>
      <c r="CH61" s="132"/>
      <c r="CI61" s="132"/>
      <c r="CJ61" s="132"/>
      <c r="CK61" s="132"/>
      <c r="CL61" s="123"/>
      <c r="CM61" s="123"/>
      <c r="CN61" s="123"/>
      <c r="CO61" s="123"/>
      <c r="CP61" s="123"/>
      <c r="CQ61" s="123"/>
      <c r="CR61" s="123"/>
      <c r="CS61" s="123"/>
      <c r="CT61" s="123"/>
      <c r="CU61" s="123"/>
      <c r="CV61" s="124"/>
    </row>
    <row r="62" spans="5:117" ht="8.1" customHeight="1">
      <c r="E62" s="227"/>
      <c r="F62" s="227"/>
      <c r="G62" s="233"/>
      <c r="H62" s="233"/>
      <c r="I62" s="233"/>
      <c r="J62" s="233"/>
      <c r="K62" s="233"/>
      <c r="L62" s="233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117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33"/>
      <c r="BH62" s="117"/>
      <c r="BI62" s="118"/>
      <c r="BJ62" s="118"/>
      <c r="BK62" s="118"/>
      <c r="BL62" s="118"/>
      <c r="BM62" s="32"/>
      <c r="BN62" s="32"/>
      <c r="BO62" s="32"/>
      <c r="BP62" s="32"/>
      <c r="BQ62" s="32"/>
      <c r="BR62" s="32"/>
      <c r="BS62" s="32"/>
      <c r="BT62" s="32"/>
      <c r="BU62" s="32"/>
      <c r="BV62" s="33"/>
      <c r="BW62" s="137"/>
      <c r="BX62" s="138"/>
      <c r="BY62" s="138"/>
      <c r="BZ62" s="138"/>
      <c r="CA62" s="138"/>
      <c r="CB62" s="135"/>
      <c r="CC62" s="135"/>
      <c r="CD62" s="135"/>
      <c r="CE62" s="135"/>
      <c r="CF62" s="135"/>
      <c r="CG62" s="131"/>
      <c r="CH62" s="132"/>
      <c r="CI62" s="132"/>
      <c r="CJ62" s="132"/>
      <c r="CK62" s="132"/>
      <c r="CL62" s="123"/>
      <c r="CM62" s="123"/>
      <c r="CN62" s="123"/>
      <c r="CO62" s="123"/>
      <c r="CP62" s="123"/>
      <c r="CQ62" s="123"/>
      <c r="CR62" s="123"/>
      <c r="CS62" s="123"/>
      <c r="CT62" s="123"/>
      <c r="CU62" s="123"/>
      <c r="CV62" s="124"/>
    </row>
    <row r="63" spans="5:117" ht="8.1" customHeight="1">
      <c r="E63" s="227"/>
      <c r="F63" s="227"/>
      <c r="G63" s="233"/>
      <c r="H63" s="233"/>
      <c r="I63" s="233"/>
      <c r="J63" s="233"/>
      <c r="K63" s="233"/>
      <c r="L63" s="233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117" t="s">
        <v>153</v>
      </c>
      <c r="AL63" s="118"/>
      <c r="AM63" s="118"/>
      <c r="AN63" s="118"/>
      <c r="AO63" s="118"/>
      <c r="AP63" s="118"/>
      <c r="AQ63" s="118"/>
      <c r="AR63" s="118">
        <v>10</v>
      </c>
      <c r="AS63" s="118"/>
      <c r="AT63" s="118"/>
      <c r="AU63" s="118"/>
      <c r="AV63" s="118"/>
      <c r="AW63" s="118" t="s">
        <v>38</v>
      </c>
      <c r="AX63" s="118"/>
      <c r="AY63" s="118">
        <v>1000</v>
      </c>
      <c r="AZ63" s="118"/>
      <c r="BA63" s="118"/>
      <c r="BB63" s="118"/>
      <c r="BC63" s="118"/>
      <c r="BD63" s="118" t="s">
        <v>150</v>
      </c>
      <c r="BE63" s="118"/>
      <c r="BF63" s="118"/>
      <c r="BG63" s="33"/>
      <c r="BH63" s="29"/>
      <c r="BI63" s="32"/>
      <c r="BJ63" s="150"/>
      <c r="BK63" s="150"/>
      <c r="BL63" s="150"/>
      <c r="BM63" s="118" t="s">
        <v>38</v>
      </c>
      <c r="BN63" s="118"/>
      <c r="BO63" s="150"/>
      <c r="BP63" s="150"/>
      <c r="BQ63" s="150"/>
      <c r="BR63" s="150"/>
      <c r="BS63" s="150"/>
      <c r="BT63" s="118" t="s">
        <v>150</v>
      </c>
      <c r="BU63" s="118"/>
      <c r="BV63" s="226"/>
      <c r="BW63" s="137"/>
      <c r="BX63" s="138"/>
      <c r="BY63" s="138"/>
      <c r="BZ63" s="138"/>
      <c r="CA63" s="138"/>
      <c r="CB63" s="135"/>
      <c r="CC63" s="135"/>
      <c r="CD63" s="135"/>
      <c r="CE63" s="135"/>
      <c r="CF63" s="135"/>
      <c r="CG63" s="131"/>
      <c r="CH63" s="132"/>
      <c r="CI63" s="132"/>
      <c r="CJ63" s="132"/>
      <c r="CK63" s="132"/>
      <c r="CL63" s="123"/>
      <c r="CM63" s="123"/>
      <c r="CN63" s="123"/>
      <c r="CO63" s="123"/>
      <c r="CP63" s="123"/>
      <c r="CQ63" s="123"/>
      <c r="CR63" s="123"/>
      <c r="CS63" s="123"/>
      <c r="CT63" s="123"/>
      <c r="CU63" s="123"/>
      <c r="CV63" s="124"/>
    </row>
    <row r="64" spans="5:117" ht="8.1" customHeight="1">
      <c r="E64" s="227"/>
      <c r="F64" s="227"/>
      <c r="G64" s="233"/>
      <c r="H64" s="233"/>
      <c r="I64" s="233"/>
      <c r="J64" s="233"/>
      <c r="K64" s="233"/>
      <c r="L64" s="233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117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33"/>
      <c r="BH64" s="29"/>
      <c r="BI64" s="32"/>
      <c r="BJ64" s="151"/>
      <c r="BK64" s="151"/>
      <c r="BL64" s="151"/>
      <c r="BM64" s="118"/>
      <c r="BN64" s="118"/>
      <c r="BO64" s="151"/>
      <c r="BP64" s="151"/>
      <c r="BQ64" s="151"/>
      <c r="BR64" s="151"/>
      <c r="BS64" s="151"/>
      <c r="BT64" s="118"/>
      <c r="BU64" s="118"/>
      <c r="BV64" s="226"/>
      <c r="BW64" s="137"/>
      <c r="BX64" s="138"/>
      <c r="BY64" s="138"/>
      <c r="BZ64" s="138"/>
      <c r="CA64" s="138"/>
      <c r="CB64" s="135"/>
      <c r="CC64" s="135"/>
      <c r="CD64" s="135"/>
      <c r="CE64" s="135"/>
      <c r="CF64" s="135"/>
      <c r="CG64" s="131"/>
      <c r="CH64" s="132"/>
      <c r="CI64" s="132"/>
      <c r="CJ64" s="132"/>
      <c r="CK64" s="132"/>
      <c r="CL64" s="123"/>
      <c r="CM64" s="123"/>
      <c r="CN64" s="123"/>
      <c r="CO64" s="123"/>
      <c r="CP64" s="123"/>
      <c r="CQ64" s="123"/>
      <c r="CR64" s="123"/>
      <c r="CS64" s="123"/>
      <c r="CT64" s="123"/>
      <c r="CU64" s="123"/>
      <c r="CV64" s="124"/>
    </row>
    <row r="65" spans="5:117" ht="8.1" customHeight="1">
      <c r="E65" s="227"/>
      <c r="F65" s="227"/>
      <c r="G65" s="233"/>
      <c r="H65" s="233"/>
      <c r="I65" s="233"/>
      <c r="J65" s="233"/>
      <c r="K65" s="233"/>
      <c r="L65" s="233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9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3"/>
      <c r="BH65" s="29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3"/>
      <c r="BW65" s="137"/>
      <c r="BX65" s="138"/>
      <c r="BY65" s="138"/>
      <c r="BZ65" s="138"/>
      <c r="CA65" s="138"/>
      <c r="CB65" s="135"/>
      <c r="CC65" s="135"/>
      <c r="CD65" s="135"/>
      <c r="CE65" s="135"/>
      <c r="CF65" s="135"/>
      <c r="CG65" s="131"/>
      <c r="CH65" s="132"/>
      <c r="CI65" s="132"/>
      <c r="CJ65" s="132"/>
      <c r="CK65" s="132"/>
      <c r="CL65" s="123"/>
      <c r="CM65" s="123"/>
      <c r="CN65" s="123"/>
      <c r="CO65" s="123"/>
      <c r="CP65" s="123"/>
      <c r="CQ65" s="123"/>
      <c r="CR65" s="123"/>
      <c r="CS65" s="123"/>
      <c r="CT65" s="123"/>
      <c r="CU65" s="123"/>
      <c r="CV65" s="124"/>
      <c r="DB65" s="2"/>
    </row>
    <row r="66" spans="5:117" ht="8.1" customHeight="1">
      <c r="E66" s="227"/>
      <c r="F66" s="227"/>
      <c r="G66" s="233"/>
      <c r="H66" s="233"/>
      <c r="I66" s="233"/>
      <c r="J66" s="233"/>
      <c r="K66" s="233"/>
      <c r="L66" s="233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141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3"/>
      <c r="BH66" s="141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3"/>
      <c r="BW66" s="137"/>
      <c r="BX66" s="138"/>
      <c r="BY66" s="138"/>
      <c r="BZ66" s="138"/>
      <c r="CA66" s="138"/>
      <c r="CB66" s="135"/>
      <c r="CC66" s="135"/>
      <c r="CD66" s="135"/>
      <c r="CE66" s="135"/>
      <c r="CF66" s="135"/>
      <c r="CG66" s="131"/>
      <c r="CH66" s="132"/>
      <c r="CI66" s="132"/>
      <c r="CJ66" s="132"/>
      <c r="CK66" s="132"/>
      <c r="CL66" s="123"/>
      <c r="CM66" s="123"/>
      <c r="CN66" s="123"/>
      <c r="CO66" s="123"/>
      <c r="CP66" s="123"/>
      <c r="CQ66" s="123"/>
      <c r="CR66" s="123"/>
      <c r="CS66" s="123"/>
      <c r="CT66" s="123"/>
      <c r="CU66" s="123"/>
      <c r="CV66" s="124"/>
      <c r="CW66" s="26"/>
      <c r="CX66" s="4"/>
      <c r="CY66" s="4"/>
      <c r="CZ66" s="4"/>
      <c r="DA66" s="4"/>
      <c r="DB66" s="1" t="s">
        <v>45</v>
      </c>
      <c r="DC66" s="4"/>
      <c r="DD66" s="4"/>
      <c r="DE66" s="4"/>
      <c r="DF66" s="4"/>
      <c r="DH66" s="4"/>
      <c r="DI66" s="4"/>
      <c r="DJ66" s="4"/>
      <c r="DK66" s="4"/>
      <c r="DL66" s="12"/>
      <c r="DM66" s="12"/>
    </row>
    <row r="67" spans="5:117" ht="8.1" customHeight="1">
      <c r="E67" s="227"/>
      <c r="F67" s="227"/>
      <c r="G67" s="233"/>
      <c r="H67" s="233"/>
      <c r="I67" s="233"/>
      <c r="J67" s="233"/>
      <c r="K67" s="233"/>
      <c r="L67" s="233"/>
      <c r="M67" s="310"/>
      <c r="N67" s="310"/>
      <c r="O67" s="310"/>
      <c r="P67" s="310"/>
      <c r="Q67" s="310"/>
      <c r="R67" s="310"/>
      <c r="S67" s="310"/>
      <c r="T67" s="310"/>
      <c r="U67" s="310"/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144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6"/>
      <c r="BH67" s="144"/>
      <c r="BI67" s="145"/>
      <c r="BJ67" s="145"/>
      <c r="BK67" s="145"/>
      <c r="BL67" s="145"/>
      <c r="BM67" s="145"/>
      <c r="BN67" s="145"/>
      <c r="BO67" s="145"/>
      <c r="BP67" s="145"/>
      <c r="BQ67" s="145"/>
      <c r="BR67" s="145"/>
      <c r="BS67" s="145"/>
      <c r="BT67" s="145"/>
      <c r="BU67" s="145"/>
      <c r="BV67" s="146"/>
      <c r="BW67" s="139"/>
      <c r="BX67" s="140"/>
      <c r="BY67" s="140"/>
      <c r="BZ67" s="140"/>
      <c r="CA67" s="140"/>
      <c r="CB67" s="136"/>
      <c r="CC67" s="136"/>
      <c r="CD67" s="136"/>
      <c r="CE67" s="136"/>
      <c r="CF67" s="136"/>
      <c r="CG67" s="133"/>
      <c r="CH67" s="134"/>
      <c r="CI67" s="134"/>
      <c r="CJ67" s="134"/>
      <c r="CK67" s="134"/>
      <c r="CL67" s="123"/>
      <c r="CM67" s="123"/>
      <c r="CN67" s="123"/>
      <c r="CO67" s="123"/>
      <c r="CP67" s="123"/>
      <c r="CQ67" s="123"/>
      <c r="CR67" s="123"/>
      <c r="CS67" s="123"/>
      <c r="CT67" s="123"/>
      <c r="CU67" s="123"/>
      <c r="CV67" s="124"/>
      <c r="CW67" s="26"/>
      <c r="CX67" s="4"/>
      <c r="CY67" s="4"/>
      <c r="CZ67" s="4"/>
      <c r="DA67" s="4"/>
      <c r="DB67" s="4"/>
      <c r="DC67" s="4"/>
      <c r="DD67" s="4"/>
      <c r="DE67" s="4"/>
      <c r="DF67" s="4"/>
      <c r="DH67" s="4"/>
      <c r="DI67" s="4"/>
      <c r="DJ67" s="4"/>
      <c r="DK67" s="4"/>
      <c r="DL67" s="12"/>
      <c r="DM67" s="12"/>
    </row>
    <row r="68" spans="5:117" ht="8.1" customHeight="1">
      <c r="E68" s="227" t="s">
        <v>154</v>
      </c>
      <c r="F68" s="227"/>
      <c r="G68" s="233" t="s">
        <v>32</v>
      </c>
      <c r="H68" s="233"/>
      <c r="I68" s="233"/>
      <c r="J68" s="233"/>
      <c r="K68" s="233"/>
      <c r="L68" s="233"/>
      <c r="M68" s="107" t="s">
        <v>155</v>
      </c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221" t="s">
        <v>142</v>
      </c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103" t="s">
        <v>156</v>
      </c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201"/>
      <c r="BI68" s="201"/>
      <c r="BJ68" s="201"/>
      <c r="BK68" s="201"/>
      <c r="BL68" s="201"/>
      <c r="BM68" s="201"/>
      <c r="BN68" s="201"/>
      <c r="BO68" s="201"/>
      <c r="BP68" s="201"/>
      <c r="BQ68" s="201"/>
      <c r="BR68" s="201"/>
      <c r="BS68" s="201"/>
      <c r="BT68" s="201"/>
      <c r="BU68" s="201"/>
      <c r="BV68" s="201"/>
      <c r="BW68" s="199"/>
      <c r="BX68" s="200"/>
      <c r="BY68" s="200"/>
      <c r="BZ68" s="200"/>
      <c r="CA68" s="200"/>
      <c r="CB68" s="148" t="s">
        <v>100</v>
      </c>
      <c r="CC68" s="148"/>
      <c r="CD68" s="148"/>
      <c r="CE68" s="148"/>
      <c r="CF68" s="148"/>
      <c r="CG68" s="129"/>
      <c r="CH68" s="130"/>
      <c r="CI68" s="130"/>
      <c r="CJ68" s="130"/>
      <c r="CK68" s="130"/>
      <c r="CL68" s="119" t="s">
        <v>113</v>
      </c>
      <c r="CM68" s="119"/>
      <c r="CN68" s="119"/>
      <c r="CO68" s="119"/>
      <c r="CP68" s="119"/>
      <c r="CQ68" s="119"/>
      <c r="CR68" s="119"/>
      <c r="CS68" s="119"/>
      <c r="CT68" s="119"/>
      <c r="CU68" s="119"/>
      <c r="CV68" s="120"/>
      <c r="CW68" s="26"/>
      <c r="CX68" s="4"/>
      <c r="CY68" s="4"/>
      <c r="CZ68" s="4"/>
      <c r="DA68" s="4"/>
      <c r="DB68" s="4"/>
      <c r="DC68" s="4"/>
      <c r="DD68" s="4"/>
      <c r="DE68" s="4"/>
      <c r="DF68" s="4"/>
      <c r="DH68" s="4"/>
      <c r="DI68" s="4"/>
      <c r="DJ68" s="4"/>
      <c r="DK68" s="4"/>
      <c r="DL68" s="12"/>
      <c r="DM68" s="12"/>
    </row>
    <row r="69" spans="5:117" ht="8.1" customHeight="1">
      <c r="E69" s="227"/>
      <c r="F69" s="227"/>
      <c r="G69" s="233"/>
      <c r="H69" s="233"/>
      <c r="I69" s="233"/>
      <c r="J69" s="233"/>
      <c r="K69" s="233"/>
      <c r="L69" s="233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52"/>
      <c r="BI69" s="152"/>
      <c r="BJ69" s="152"/>
      <c r="BK69" s="152"/>
      <c r="BL69" s="152"/>
      <c r="BM69" s="152"/>
      <c r="BN69" s="152"/>
      <c r="BO69" s="152"/>
      <c r="BP69" s="152"/>
      <c r="BQ69" s="152"/>
      <c r="BR69" s="152"/>
      <c r="BS69" s="152"/>
      <c r="BT69" s="152"/>
      <c r="BU69" s="152"/>
      <c r="BV69" s="152"/>
      <c r="BW69" s="163"/>
      <c r="BX69" s="164"/>
      <c r="BY69" s="164"/>
      <c r="BZ69" s="164"/>
      <c r="CA69" s="164"/>
      <c r="CB69" s="135"/>
      <c r="CC69" s="135"/>
      <c r="CD69" s="135"/>
      <c r="CE69" s="135"/>
      <c r="CF69" s="135"/>
      <c r="CG69" s="125"/>
      <c r="CH69" s="126"/>
      <c r="CI69" s="126"/>
      <c r="CJ69" s="126"/>
      <c r="CK69" s="126"/>
      <c r="CL69" s="119"/>
      <c r="CM69" s="119"/>
      <c r="CN69" s="119"/>
      <c r="CO69" s="119"/>
      <c r="CP69" s="119"/>
      <c r="CQ69" s="119"/>
      <c r="CR69" s="119"/>
      <c r="CS69" s="119"/>
      <c r="CT69" s="119"/>
      <c r="CU69" s="119"/>
      <c r="CV69" s="120"/>
      <c r="CW69" s="26"/>
      <c r="CX69" s="4"/>
      <c r="CY69" s="4"/>
      <c r="CZ69" s="4"/>
      <c r="DA69" s="4"/>
      <c r="DB69" s="4"/>
      <c r="DC69" s="4"/>
      <c r="DD69" s="4"/>
      <c r="DE69" s="4"/>
      <c r="DF69" s="4"/>
      <c r="DH69" s="4"/>
      <c r="DI69" s="4"/>
      <c r="DJ69" s="4"/>
      <c r="DK69" s="4"/>
      <c r="DL69" s="12"/>
      <c r="DM69" s="12"/>
    </row>
    <row r="70" spans="5:117" ht="8.1" customHeight="1">
      <c r="E70" s="227"/>
      <c r="F70" s="227"/>
      <c r="G70" s="233"/>
      <c r="H70" s="233"/>
      <c r="I70" s="233"/>
      <c r="J70" s="233"/>
      <c r="K70" s="233"/>
      <c r="L70" s="233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52"/>
      <c r="BI70" s="152"/>
      <c r="BJ70" s="152"/>
      <c r="BK70" s="152"/>
      <c r="BL70" s="152"/>
      <c r="BM70" s="152"/>
      <c r="BN70" s="152"/>
      <c r="BO70" s="152"/>
      <c r="BP70" s="152"/>
      <c r="BQ70" s="152"/>
      <c r="BR70" s="152"/>
      <c r="BS70" s="152"/>
      <c r="BT70" s="152"/>
      <c r="BU70" s="152"/>
      <c r="BV70" s="152"/>
      <c r="BW70" s="163"/>
      <c r="BX70" s="164"/>
      <c r="BY70" s="164"/>
      <c r="BZ70" s="164"/>
      <c r="CA70" s="164"/>
      <c r="CB70" s="135"/>
      <c r="CC70" s="135"/>
      <c r="CD70" s="135"/>
      <c r="CE70" s="135"/>
      <c r="CF70" s="135"/>
      <c r="CG70" s="125"/>
      <c r="CH70" s="126"/>
      <c r="CI70" s="126"/>
      <c r="CJ70" s="126"/>
      <c r="CK70" s="126"/>
      <c r="CL70" s="119"/>
      <c r="CM70" s="119"/>
      <c r="CN70" s="119"/>
      <c r="CO70" s="119"/>
      <c r="CP70" s="119"/>
      <c r="CQ70" s="119"/>
      <c r="CR70" s="119"/>
      <c r="CS70" s="119"/>
      <c r="CT70" s="119"/>
      <c r="CU70" s="119"/>
      <c r="CV70" s="120"/>
      <c r="CW70" s="26"/>
      <c r="CX70" s="4"/>
      <c r="CY70" s="4"/>
      <c r="CZ70" s="4"/>
      <c r="DA70" s="4"/>
      <c r="DB70" s="4"/>
      <c r="DC70" s="4"/>
      <c r="DD70" s="4"/>
      <c r="DE70" s="4"/>
      <c r="DF70" s="4"/>
      <c r="DH70" s="4"/>
      <c r="DI70" s="4"/>
      <c r="DJ70" s="4"/>
      <c r="DK70" s="4"/>
      <c r="DL70" s="12"/>
      <c r="DM70" s="12"/>
    </row>
    <row r="71" spans="5:117" ht="8.1" customHeight="1">
      <c r="E71" s="227"/>
      <c r="F71" s="227"/>
      <c r="G71" s="233"/>
      <c r="H71" s="233"/>
      <c r="I71" s="233"/>
      <c r="J71" s="233"/>
      <c r="K71" s="233"/>
      <c r="L71" s="233"/>
      <c r="M71" s="105" t="s">
        <v>157</v>
      </c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04" t="s">
        <v>158</v>
      </c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52"/>
      <c r="BI71" s="152"/>
      <c r="BJ71" s="152"/>
      <c r="BK71" s="152"/>
      <c r="BL71" s="152"/>
      <c r="BM71" s="152"/>
      <c r="BN71" s="152"/>
      <c r="BO71" s="152"/>
      <c r="BP71" s="152"/>
      <c r="BQ71" s="152"/>
      <c r="BR71" s="152"/>
      <c r="BS71" s="152"/>
      <c r="BT71" s="152"/>
      <c r="BU71" s="152"/>
      <c r="BV71" s="152"/>
      <c r="BW71" s="163"/>
      <c r="BX71" s="164"/>
      <c r="BY71" s="164"/>
      <c r="BZ71" s="164"/>
      <c r="CA71" s="164"/>
      <c r="CB71" s="135" t="s">
        <v>100</v>
      </c>
      <c r="CC71" s="138"/>
      <c r="CD71" s="138"/>
      <c r="CE71" s="138"/>
      <c r="CF71" s="138"/>
      <c r="CG71" s="125"/>
      <c r="CH71" s="126"/>
      <c r="CI71" s="126"/>
      <c r="CJ71" s="126"/>
      <c r="CK71" s="126"/>
      <c r="CL71" s="119" t="s">
        <v>113</v>
      </c>
      <c r="CM71" s="119"/>
      <c r="CN71" s="119"/>
      <c r="CO71" s="119"/>
      <c r="CP71" s="119"/>
      <c r="CQ71" s="119"/>
      <c r="CR71" s="119"/>
      <c r="CS71" s="119"/>
      <c r="CT71" s="119"/>
      <c r="CU71" s="119"/>
      <c r="CV71" s="120"/>
      <c r="CW71" s="26"/>
      <c r="CX71" s="4"/>
      <c r="CY71" s="4"/>
      <c r="CZ71" s="4"/>
      <c r="DA71" s="4"/>
      <c r="DB71" s="4"/>
      <c r="DC71" s="4"/>
      <c r="DD71" s="4"/>
      <c r="DE71" s="4"/>
      <c r="DF71" s="4"/>
      <c r="DH71" s="4"/>
      <c r="DI71" s="4"/>
      <c r="DJ71" s="4"/>
      <c r="DK71" s="4"/>
      <c r="DL71" s="12"/>
      <c r="DM71" s="12"/>
    </row>
    <row r="72" spans="5:117" ht="8.1" customHeight="1">
      <c r="E72" s="227"/>
      <c r="F72" s="227"/>
      <c r="G72" s="233"/>
      <c r="H72" s="233"/>
      <c r="I72" s="233"/>
      <c r="J72" s="233"/>
      <c r="K72" s="233"/>
      <c r="L72" s="233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52"/>
      <c r="BI72" s="152"/>
      <c r="BJ72" s="152"/>
      <c r="BK72" s="152"/>
      <c r="BL72" s="152"/>
      <c r="BM72" s="152"/>
      <c r="BN72" s="152"/>
      <c r="BO72" s="152"/>
      <c r="BP72" s="152"/>
      <c r="BQ72" s="152"/>
      <c r="BR72" s="152"/>
      <c r="BS72" s="152"/>
      <c r="BT72" s="152"/>
      <c r="BU72" s="152"/>
      <c r="BV72" s="152"/>
      <c r="BW72" s="163"/>
      <c r="BX72" s="164"/>
      <c r="BY72" s="164"/>
      <c r="BZ72" s="164"/>
      <c r="CA72" s="164"/>
      <c r="CB72" s="138"/>
      <c r="CC72" s="138"/>
      <c r="CD72" s="138"/>
      <c r="CE72" s="138"/>
      <c r="CF72" s="138"/>
      <c r="CG72" s="125"/>
      <c r="CH72" s="126"/>
      <c r="CI72" s="126"/>
      <c r="CJ72" s="126"/>
      <c r="CK72" s="126"/>
      <c r="CL72" s="119"/>
      <c r="CM72" s="119"/>
      <c r="CN72" s="119"/>
      <c r="CO72" s="119"/>
      <c r="CP72" s="119"/>
      <c r="CQ72" s="119"/>
      <c r="CR72" s="119"/>
      <c r="CS72" s="119"/>
      <c r="CT72" s="119"/>
      <c r="CU72" s="119"/>
      <c r="CV72" s="120"/>
      <c r="CW72" s="26"/>
      <c r="CX72" s="4"/>
      <c r="CY72" s="4"/>
      <c r="CZ72" s="4"/>
      <c r="DA72" s="4"/>
      <c r="DB72" s="4"/>
      <c r="DC72" s="4"/>
      <c r="DD72" s="4"/>
      <c r="DE72" s="4"/>
      <c r="DF72" s="4"/>
      <c r="DH72" s="4"/>
      <c r="DI72" s="4"/>
      <c r="DJ72" s="4"/>
      <c r="DK72" s="4"/>
      <c r="DL72" s="12"/>
      <c r="DM72" s="12"/>
    </row>
    <row r="73" spans="5:117" ht="8.1" customHeight="1">
      <c r="E73" s="227"/>
      <c r="F73" s="227"/>
      <c r="G73" s="233"/>
      <c r="H73" s="233"/>
      <c r="I73" s="233"/>
      <c r="J73" s="233"/>
      <c r="K73" s="233"/>
      <c r="L73" s="233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228"/>
      <c r="Y73" s="228"/>
      <c r="Z73" s="228"/>
      <c r="AA73" s="228"/>
      <c r="AB73" s="228"/>
      <c r="AC73" s="228"/>
      <c r="AD73" s="228"/>
      <c r="AE73" s="228"/>
      <c r="AF73" s="228"/>
      <c r="AG73" s="228"/>
      <c r="AH73" s="228"/>
      <c r="AI73" s="228"/>
      <c r="AJ73" s="22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53"/>
      <c r="BI73" s="153"/>
      <c r="BJ73" s="153"/>
      <c r="BK73" s="153"/>
      <c r="BL73" s="153"/>
      <c r="BM73" s="153"/>
      <c r="BN73" s="153"/>
      <c r="BO73" s="153"/>
      <c r="BP73" s="153"/>
      <c r="BQ73" s="153"/>
      <c r="BR73" s="153"/>
      <c r="BS73" s="153"/>
      <c r="BT73" s="153"/>
      <c r="BU73" s="153"/>
      <c r="BV73" s="153"/>
      <c r="BW73" s="165"/>
      <c r="BX73" s="166"/>
      <c r="BY73" s="166"/>
      <c r="BZ73" s="166"/>
      <c r="CA73" s="166"/>
      <c r="CB73" s="140"/>
      <c r="CC73" s="140"/>
      <c r="CD73" s="140"/>
      <c r="CE73" s="140"/>
      <c r="CF73" s="140"/>
      <c r="CG73" s="127"/>
      <c r="CH73" s="128"/>
      <c r="CI73" s="128"/>
      <c r="CJ73" s="128"/>
      <c r="CK73" s="128"/>
      <c r="CL73" s="119"/>
      <c r="CM73" s="119"/>
      <c r="CN73" s="119"/>
      <c r="CO73" s="119"/>
      <c r="CP73" s="119"/>
      <c r="CQ73" s="119"/>
      <c r="CR73" s="119"/>
      <c r="CS73" s="119"/>
      <c r="CT73" s="119"/>
      <c r="CU73" s="119"/>
      <c r="CV73" s="120"/>
      <c r="CW73" s="26"/>
      <c r="CX73" s="4"/>
      <c r="CY73" s="4"/>
      <c r="CZ73" s="4"/>
      <c r="DA73" s="4"/>
      <c r="DB73" s="4"/>
      <c r="DC73" s="4"/>
      <c r="DD73" s="4"/>
      <c r="DE73" s="4"/>
      <c r="DF73" s="4"/>
      <c r="DH73" s="4"/>
      <c r="DI73" s="4"/>
      <c r="DJ73" s="4"/>
      <c r="DK73" s="4"/>
      <c r="DL73" s="12"/>
      <c r="DM73" s="12"/>
    </row>
    <row r="74" spans="5:117" ht="8.1" customHeight="1">
      <c r="E74" s="227" t="s">
        <v>159</v>
      </c>
      <c r="F74" s="227"/>
      <c r="G74" s="233" t="s">
        <v>64</v>
      </c>
      <c r="H74" s="233"/>
      <c r="I74" s="233"/>
      <c r="J74" s="233"/>
      <c r="K74" s="233"/>
      <c r="L74" s="233"/>
      <c r="M74" s="107" t="s">
        <v>160</v>
      </c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257" t="s">
        <v>161</v>
      </c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  <c r="AK74" s="205" t="s">
        <v>202</v>
      </c>
      <c r="AL74" s="206"/>
      <c r="AM74" s="206"/>
      <c r="AN74" s="206"/>
      <c r="AO74" s="206"/>
      <c r="AP74" s="206"/>
      <c r="AQ74" s="206"/>
      <c r="AR74" s="206"/>
      <c r="AS74" s="206"/>
      <c r="AT74" s="206"/>
      <c r="AU74" s="206"/>
      <c r="AV74" s="206"/>
      <c r="AW74" s="206"/>
      <c r="AX74" s="206"/>
      <c r="AY74" s="206"/>
      <c r="AZ74" s="206"/>
      <c r="BA74" s="206"/>
      <c r="BB74" s="206"/>
      <c r="BC74" s="206"/>
      <c r="BD74" s="206"/>
      <c r="BE74" s="206"/>
      <c r="BF74" s="206"/>
      <c r="BG74" s="207"/>
      <c r="BH74" s="74"/>
      <c r="BI74" s="75"/>
      <c r="BJ74" s="76"/>
      <c r="BK74" s="77"/>
      <c r="BL74" s="77"/>
      <c r="BM74" s="77"/>
      <c r="BN74" s="77"/>
      <c r="BO74" s="77"/>
      <c r="BP74" s="77"/>
      <c r="BQ74" s="77"/>
      <c r="BR74" s="78"/>
      <c r="BS74" s="78"/>
      <c r="BT74" s="78"/>
      <c r="BU74" s="79"/>
      <c r="BV74" s="80"/>
      <c r="BW74" s="147" t="str">
        <f>IF(BJ76="","",IF(BJ76&lt;=0.4,"○",""))</f>
        <v/>
      </c>
      <c r="BX74" s="148"/>
      <c r="BY74" s="148"/>
      <c r="BZ74" s="148"/>
      <c r="CA74" s="148"/>
      <c r="CB74" s="148" t="str">
        <f>IF(BJ76="","",IF(AND(BJ76&lt;=0.45,BJ76&gt;0.4),"○",""))</f>
        <v/>
      </c>
      <c r="CC74" s="148"/>
      <c r="CD74" s="148"/>
      <c r="CE74" s="148"/>
      <c r="CF74" s="148"/>
      <c r="CG74" s="203" t="str">
        <f>IF(BJ76="","",IF(BJ76&gt;0.45,"○",""))</f>
        <v/>
      </c>
      <c r="CH74" s="204"/>
      <c r="CI74" s="204"/>
      <c r="CJ74" s="204"/>
      <c r="CK74" s="204"/>
      <c r="CL74" s="123" t="s">
        <v>123</v>
      </c>
      <c r="CM74" s="123"/>
      <c r="CN74" s="123"/>
      <c r="CO74" s="123"/>
      <c r="CP74" s="123"/>
      <c r="CQ74" s="123"/>
      <c r="CR74" s="123"/>
      <c r="CS74" s="123"/>
      <c r="CT74" s="123"/>
      <c r="CU74" s="123"/>
      <c r="CV74" s="124"/>
      <c r="CW74" s="26"/>
      <c r="CX74" s="4"/>
      <c r="CY74" s="4"/>
      <c r="CZ74" s="4"/>
      <c r="DA74" s="4"/>
      <c r="DB74" s="4"/>
      <c r="DC74" s="4"/>
      <c r="DD74" s="4"/>
      <c r="DE74" s="4"/>
      <c r="DF74" s="4"/>
      <c r="DH74" s="4"/>
      <c r="DI74" s="4"/>
      <c r="DJ74" s="4"/>
      <c r="DK74" s="4"/>
      <c r="DL74" s="12"/>
      <c r="DM74" s="12"/>
    </row>
    <row r="75" spans="5:117" ht="8.1" customHeight="1">
      <c r="E75" s="227"/>
      <c r="F75" s="227"/>
      <c r="G75" s="233"/>
      <c r="H75" s="233"/>
      <c r="I75" s="233"/>
      <c r="J75" s="233"/>
      <c r="K75" s="233"/>
      <c r="L75" s="233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8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10"/>
      <c r="BH75" s="81"/>
      <c r="BI75" s="82"/>
      <c r="BJ75" s="47"/>
      <c r="BK75" s="83"/>
      <c r="BL75" s="83"/>
      <c r="BM75" s="83"/>
      <c r="BN75" s="83"/>
      <c r="BO75" s="83"/>
      <c r="BP75" s="83"/>
      <c r="BQ75" s="83"/>
      <c r="BR75" s="53"/>
      <c r="BS75" s="53"/>
      <c r="BT75" s="53"/>
      <c r="BU75" s="84"/>
      <c r="BV75" s="85"/>
      <c r="BW75" s="149"/>
      <c r="BX75" s="135"/>
      <c r="BY75" s="135"/>
      <c r="BZ75" s="135"/>
      <c r="CA75" s="135"/>
      <c r="CB75" s="135"/>
      <c r="CC75" s="135"/>
      <c r="CD75" s="135"/>
      <c r="CE75" s="135"/>
      <c r="CF75" s="135"/>
      <c r="CG75" s="194"/>
      <c r="CH75" s="195"/>
      <c r="CI75" s="195"/>
      <c r="CJ75" s="195"/>
      <c r="CK75" s="195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4"/>
      <c r="CW75" s="26"/>
      <c r="CX75" s="4"/>
      <c r="CY75" s="4"/>
      <c r="CZ75" s="4"/>
      <c r="DA75" s="4"/>
      <c r="DB75" s="4"/>
      <c r="DC75" s="4"/>
      <c r="DD75" s="4"/>
      <c r="DE75" s="4"/>
      <c r="DF75" s="4"/>
      <c r="DH75" s="4"/>
      <c r="DI75" s="4"/>
      <c r="DJ75" s="4"/>
      <c r="DK75" s="4"/>
      <c r="DL75" s="12"/>
      <c r="DM75" s="12"/>
    </row>
    <row r="76" spans="5:117" ht="8.1" customHeight="1">
      <c r="E76" s="227"/>
      <c r="F76" s="227"/>
      <c r="G76" s="233"/>
      <c r="H76" s="233"/>
      <c r="I76" s="233"/>
      <c r="J76" s="233"/>
      <c r="K76" s="233"/>
      <c r="L76" s="233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8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10"/>
      <c r="BH76" s="81"/>
      <c r="BI76" s="82"/>
      <c r="BJ76" s="111"/>
      <c r="BK76" s="111"/>
      <c r="BL76" s="111"/>
      <c r="BM76" s="111"/>
      <c r="BN76" s="111"/>
      <c r="BO76" s="111"/>
      <c r="BP76" s="111"/>
      <c r="BQ76" s="111"/>
      <c r="BR76" s="114" t="s">
        <v>126</v>
      </c>
      <c r="BS76" s="114"/>
      <c r="BT76" s="114"/>
      <c r="BU76" s="86"/>
      <c r="BV76" s="85"/>
      <c r="BW76" s="149"/>
      <c r="BX76" s="135"/>
      <c r="BY76" s="135"/>
      <c r="BZ76" s="135"/>
      <c r="CA76" s="135"/>
      <c r="CB76" s="135"/>
      <c r="CC76" s="135"/>
      <c r="CD76" s="135"/>
      <c r="CE76" s="135"/>
      <c r="CF76" s="135"/>
      <c r="CG76" s="194"/>
      <c r="CH76" s="195"/>
      <c r="CI76" s="195"/>
      <c r="CJ76" s="195"/>
      <c r="CK76" s="195"/>
      <c r="CL76" s="123"/>
      <c r="CM76" s="123"/>
      <c r="CN76" s="123"/>
      <c r="CO76" s="123"/>
      <c r="CP76" s="123"/>
      <c r="CQ76" s="123"/>
      <c r="CR76" s="123"/>
      <c r="CS76" s="123"/>
      <c r="CT76" s="123"/>
      <c r="CU76" s="123"/>
      <c r="CV76" s="124"/>
      <c r="CW76" s="26"/>
      <c r="CX76" s="4"/>
      <c r="CY76" s="4"/>
      <c r="CZ76" s="4"/>
      <c r="DA76" s="4"/>
      <c r="DB76" s="4"/>
      <c r="DC76" s="4"/>
      <c r="DD76" s="4"/>
      <c r="DF76" s="4"/>
      <c r="DH76" s="4"/>
      <c r="DI76" s="4"/>
      <c r="DJ76" s="4"/>
      <c r="DK76" s="4"/>
      <c r="DL76" s="12"/>
      <c r="DM76" s="12"/>
    </row>
    <row r="77" spans="5:117" ht="8.1" customHeight="1">
      <c r="E77" s="227"/>
      <c r="F77" s="227"/>
      <c r="G77" s="233"/>
      <c r="H77" s="233"/>
      <c r="I77" s="233"/>
      <c r="J77" s="233"/>
      <c r="K77" s="233"/>
      <c r="L77" s="233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8" t="s">
        <v>162</v>
      </c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10"/>
      <c r="BH77" s="81"/>
      <c r="BI77" s="82"/>
      <c r="BJ77" s="112"/>
      <c r="BK77" s="112"/>
      <c r="BL77" s="112"/>
      <c r="BM77" s="112"/>
      <c r="BN77" s="112"/>
      <c r="BO77" s="112"/>
      <c r="BP77" s="112"/>
      <c r="BQ77" s="112"/>
      <c r="BR77" s="114"/>
      <c r="BS77" s="114"/>
      <c r="BT77" s="114"/>
      <c r="BU77" s="86"/>
      <c r="BV77" s="85"/>
      <c r="BW77" s="149"/>
      <c r="BX77" s="135"/>
      <c r="BY77" s="135"/>
      <c r="BZ77" s="135"/>
      <c r="CA77" s="135"/>
      <c r="CB77" s="135"/>
      <c r="CC77" s="135"/>
      <c r="CD77" s="135"/>
      <c r="CE77" s="135"/>
      <c r="CF77" s="135"/>
      <c r="CG77" s="194"/>
      <c r="CH77" s="195"/>
      <c r="CI77" s="195"/>
      <c r="CJ77" s="195"/>
      <c r="CK77" s="195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4"/>
      <c r="CW77" s="26"/>
      <c r="CX77" s="4"/>
      <c r="CY77" s="4"/>
      <c r="CZ77" s="4"/>
      <c r="DA77" s="4"/>
      <c r="DB77" s="4"/>
      <c r="DC77" s="4"/>
      <c r="DD77" s="4"/>
      <c r="DF77" s="4"/>
      <c r="DH77" s="4"/>
      <c r="DI77" s="4"/>
      <c r="DJ77" s="4"/>
      <c r="DK77" s="4"/>
      <c r="DL77" s="12"/>
      <c r="DM77" s="12"/>
    </row>
    <row r="78" spans="5:117" ht="8.1" customHeight="1">
      <c r="E78" s="227"/>
      <c r="F78" s="227"/>
      <c r="G78" s="233"/>
      <c r="H78" s="233"/>
      <c r="I78" s="233"/>
      <c r="J78" s="233"/>
      <c r="K78" s="233"/>
      <c r="L78" s="233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8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10"/>
      <c r="BH78" s="81"/>
      <c r="BI78" s="82"/>
      <c r="BJ78" s="83"/>
      <c r="BK78" s="83"/>
      <c r="BL78" s="83"/>
      <c r="BM78" s="83"/>
      <c r="BN78" s="83"/>
      <c r="BO78" s="83"/>
      <c r="BP78" s="83"/>
      <c r="BQ78" s="83"/>
      <c r="BR78" s="53"/>
      <c r="BS78" s="53"/>
      <c r="BT78" s="53"/>
      <c r="BU78" s="84"/>
      <c r="BV78" s="85"/>
      <c r="BW78" s="149"/>
      <c r="BX78" s="135"/>
      <c r="BY78" s="135"/>
      <c r="BZ78" s="135"/>
      <c r="CA78" s="135"/>
      <c r="CB78" s="135"/>
      <c r="CC78" s="135"/>
      <c r="CD78" s="135"/>
      <c r="CE78" s="135"/>
      <c r="CF78" s="135"/>
      <c r="CG78" s="194"/>
      <c r="CH78" s="195"/>
      <c r="CI78" s="195"/>
      <c r="CJ78" s="195"/>
      <c r="CK78" s="195"/>
      <c r="CL78" s="123"/>
      <c r="CM78" s="123"/>
      <c r="CN78" s="123"/>
      <c r="CO78" s="123"/>
      <c r="CP78" s="123"/>
      <c r="CQ78" s="123"/>
      <c r="CR78" s="123"/>
      <c r="CS78" s="123"/>
      <c r="CT78" s="123"/>
      <c r="CU78" s="123"/>
      <c r="CV78" s="124"/>
      <c r="CW78" s="26"/>
      <c r="CX78" s="4"/>
      <c r="CY78" s="4"/>
      <c r="CZ78" s="4"/>
      <c r="DA78" s="4"/>
      <c r="DB78" s="4"/>
      <c r="DC78" s="4"/>
      <c r="DD78" s="4"/>
      <c r="DH78" s="4"/>
      <c r="DI78" s="4"/>
      <c r="DJ78" s="4"/>
      <c r="DK78" s="4"/>
      <c r="DL78" s="4"/>
      <c r="DM78" s="4"/>
    </row>
    <row r="79" spans="5:117" ht="8.1" customHeight="1">
      <c r="E79" s="227"/>
      <c r="F79" s="227"/>
      <c r="G79" s="233"/>
      <c r="H79" s="233"/>
      <c r="I79" s="233"/>
      <c r="J79" s="233"/>
      <c r="K79" s="233"/>
      <c r="L79" s="233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11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3"/>
      <c r="BH79" s="87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9"/>
      <c r="BW79" s="149"/>
      <c r="BX79" s="135"/>
      <c r="BY79" s="135"/>
      <c r="BZ79" s="135"/>
      <c r="CA79" s="135"/>
      <c r="CB79" s="135"/>
      <c r="CC79" s="135"/>
      <c r="CD79" s="135"/>
      <c r="CE79" s="135"/>
      <c r="CF79" s="135"/>
      <c r="CG79" s="194"/>
      <c r="CH79" s="195"/>
      <c r="CI79" s="195"/>
      <c r="CJ79" s="195"/>
      <c r="CK79" s="195"/>
      <c r="CL79" s="123"/>
      <c r="CM79" s="123"/>
      <c r="CN79" s="123"/>
      <c r="CO79" s="123"/>
      <c r="CP79" s="123"/>
      <c r="CQ79" s="123"/>
      <c r="CR79" s="123"/>
      <c r="CS79" s="123"/>
      <c r="CT79" s="123"/>
      <c r="CU79" s="123"/>
      <c r="CV79" s="124"/>
      <c r="CW79" s="26"/>
      <c r="CX79" s="4"/>
      <c r="CY79" s="4"/>
      <c r="CZ79" s="4"/>
      <c r="DA79" s="4"/>
      <c r="DB79" s="4"/>
      <c r="DC79" s="4"/>
      <c r="DD79" s="4"/>
      <c r="DH79" s="4" t="s">
        <v>163</v>
      </c>
      <c r="DI79" s="4"/>
      <c r="DJ79" s="4"/>
      <c r="DK79" s="4"/>
      <c r="DL79" s="4"/>
      <c r="DM79" s="4"/>
    </row>
    <row r="80" spans="5:117" ht="8.1" customHeight="1">
      <c r="E80" s="227"/>
      <c r="F80" s="227"/>
      <c r="G80" s="233"/>
      <c r="H80" s="233"/>
      <c r="I80" s="233"/>
      <c r="J80" s="233"/>
      <c r="K80" s="233"/>
      <c r="L80" s="233"/>
      <c r="M80" s="113" t="s">
        <v>164</v>
      </c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 t="s">
        <v>142</v>
      </c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202" t="s">
        <v>201</v>
      </c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63"/>
      <c r="BX80" s="164"/>
      <c r="BY80" s="164"/>
      <c r="BZ80" s="164"/>
      <c r="CA80" s="164"/>
      <c r="CB80" s="135" t="s">
        <v>100</v>
      </c>
      <c r="CC80" s="138"/>
      <c r="CD80" s="138"/>
      <c r="CE80" s="138"/>
      <c r="CF80" s="138"/>
      <c r="CG80" s="125"/>
      <c r="CH80" s="126"/>
      <c r="CI80" s="126"/>
      <c r="CJ80" s="126"/>
      <c r="CK80" s="126"/>
      <c r="CL80" s="119" t="s">
        <v>113</v>
      </c>
      <c r="CM80" s="119"/>
      <c r="CN80" s="119"/>
      <c r="CO80" s="119"/>
      <c r="CP80" s="119"/>
      <c r="CQ80" s="119"/>
      <c r="CR80" s="119"/>
      <c r="CS80" s="119"/>
      <c r="CT80" s="119"/>
      <c r="CU80" s="119"/>
      <c r="CV80" s="120"/>
      <c r="CW80" s="26"/>
      <c r="CX80" s="4"/>
      <c r="CY80" s="4"/>
      <c r="CZ80" s="4"/>
      <c r="DA80" s="4"/>
      <c r="DB80" s="4"/>
      <c r="DC80" s="4"/>
      <c r="DD80" s="4"/>
      <c r="DH80" s="1"/>
      <c r="DI80" s="1">
        <v>30</v>
      </c>
      <c r="DJ80" s="1">
        <v>45</v>
      </c>
      <c r="DK80" s="1">
        <v>60</v>
      </c>
      <c r="DL80" s="1">
        <v>90</v>
      </c>
      <c r="DM80" s="1">
        <v>105</v>
      </c>
    </row>
    <row r="81" spans="5:117" ht="8.1" customHeight="1">
      <c r="E81" s="227"/>
      <c r="F81" s="227"/>
      <c r="G81" s="233"/>
      <c r="H81" s="233"/>
      <c r="I81" s="233"/>
      <c r="J81" s="233"/>
      <c r="K81" s="233"/>
      <c r="L81" s="23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202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63"/>
      <c r="BX81" s="164"/>
      <c r="BY81" s="164"/>
      <c r="BZ81" s="164"/>
      <c r="CA81" s="164"/>
      <c r="CB81" s="138"/>
      <c r="CC81" s="138"/>
      <c r="CD81" s="138"/>
      <c r="CE81" s="138"/>
      <c r="CF81" s="138"/>
      <c r="CG81" s="125"/>
      <c r="CH81" s="126"/>
      <c r="CI81" s="126"/>
      <c r="CJ81" s="126"/>
      <c r="CK81" s="126"/>
      <c r="CL81" s="119"/>
      <c r="CM81" s="119"/>
      <c r="CN81" s="119"/>
      <c r="CO81" s="119"/>
      <c r="CP81" s="119"/>
      <c r="CQ81" s="119"/>
      <c r="CR81" s="119"/>
      <c r="CS81" s="119"/>
      <c r="CT81" s="119"/>
      <c r="CU81" s="119"/>
      <c r="CV81" s="120"/>
      <c r="CW81" s="26"/>
      <c r="CX81" s="4"/>
      <c r="CY81" s="4"/>
      <c r="CZ81" s="4"/>
      <c r="DA81" s="4"/>
      <c r="DB81" s="4"/>
      <c r="DC81" s="4"/>
      <c r="DD81" s="4"/>
      <c r="DH81" s="1">
        <v>320</v>
      </c>
      <c r="DI81" s="1" t="s">
        <v>53</v>
      </c>
      <c r="DJ81" s="1" t="s">
        <v>53</v>
      </c>
      <c r="DK81" s="1" t="s">
        <v>53</v>
      </c>
      <c r="DL81" s="1" t="s">
        <v>53</v>
      </c>
      <c r="DM81" s="1" t="s">
        <v>53</v>
      </c>
    </row>
    <row r="82" spans="5:117" ht="8.1" customHeight="1">
      <c r="E82" s="227"/>
      <c r="F82" s="227"/>
      <c r="G82" s="233"/>
      <c r="H82" s="233"/>
      <c r="I82" s="233"/>
      <c r="J82" s="233"/>
      <c r="K82" s="233"/>
      <c r="L82" s="23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63"/>
      <c r="BX82" s="164"/>
      <c r="BY82" s="164"/>
      <c r="BZ82" s="164"/>
      <c r="CA82" s="164"/>
      <c r="CB82" s="138"/>
      <c r="CC82" s="138"/>
      <c r="CD82" s="138"/>
      <c r="CE82" s="138"/>
      <c r="CF82" s="138"/>
      <c r="CG82" s="125"/>
      <c r="CH82" s="126"/>
      <c r="CI82" s="126"/>
      <c r="CJ82" s="126"/>
      <c r="CK82" s="126"/>
      <c r="CL82" s="119"/>
      <c r="CM82" s="119"/>
      <c r="CN82" s="119"/>
      <c r="CO82" s="119"/>
      <c r="CP82" s="119"/>
      <c r="CQ82" s="119"/>
      <c r="CR82" s="119"/>
      <c r="CS82" s="119"/>
      <c r="CT82" s="119"/>
      <c r="CU82" s="119"/>
      <c r="CV82" s="120"/>
      <c r="CW82" s="26"/>
      <c r="CX82" s="4"/>
      <c r="CY82" s="4"/>
      <c r="CZ82" s="4"/>
      <c r="DA82" s="4"/>
      <c r="DB82" s="4"/>
      <c r="DC82" s="4"/>
      <c r="DD82" s="4"/>
      <c r="DF82" s="1"/>
      <c r="DH82" s="1">
        <v>450</v>
      </c>
      <c r="DI82" s="1" t="s">
        <v>53</v>
      </c>
      <c r="DJ82" s="1" t="s">
        <v>53</v>
      </c>
      <c r="DK82" s="7" t="s">
        <v>53</v>
      </c>
      <c r="DL82" s="7" t="s">
        <v>53</v>
      </c>
      <c r="DM82" s="7" t="s">
        <v>53</v>
      </c>
    </row>
    <row r="83" spans="5:117" ht="8.1" customHeight="1">
      <c r="E83" s="227"/>
      <c r="F83" s="227"/>
      <c r="G83" s="233"/>
      <c r="H83" s="233"/>
      <c r="I83" s="233"/>
      <c r="J83" s="233"/>
      <c r="K83" s="233"/>
      <c r="L83" s="23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63"/>
      <c r="BX83" s="164"/>
      <c r="BY83" s="164"/>
      <c r="BZ83" s="164"/>
      <c r="CA83" s="164"/>
      <c r="CB83" s="138"/>
      <c r="CC83" s="138"/>
      <c r="CD83" s="138"/>
      <c r="CE83" s="138"/>
      <c r="CF83" s="138"/>
      <c r="CG83" s="125"/>
      <c r="CH83" s="126"/>
      <c r="CI83" s="126"/>
      <c r="CJ83" s="126"/>
      <c r="CK83" s="126"/>
      <c r="CL83" s="119"/>
      <c r="CM83" s="119"/>
      <c r="CN83" s="119"/>
      <c r="CO83" s="119"/>
      <c r="CP83" s="119"/>
      <c r="CQ83" s="119"/>
      <c r="CR83" s="119"/>
      <c r="CS83" s="119"/>
      <c r="CT83" s="119"/>
      <c r="CU83" s="119"/>
      <c r="CV83" s="120"/>
      <c r="CW83" s="26"/>
      <c r="CX83" s="4"/>
      <c r="CY83" s="4"/>
      <c r="CZ83" s="4"/>
      <c r="DA83" s="4"/>
      <c r="DB83" s="4"/>
      <c r="DC83" s="4"/>
      <c r="DD83" s="4"/>
      <c r="DF83" s="1" t="s">
        <v>128</v>
      </c>
      <c r="DH83" s="1">
        <v>600</v>
      </c>
      <c r="DI83" s="1" t="s">
        <v>53</v>
      </c>
      <c r="DJ83" s="1" t="s">
        <v>53</v>
      </c>
      <c r="DK83" s="7" t="s">
        <v>53</v>
      </c>
      <c r="DL83" s="7" t="s">
        <v>53</v>
      </c>
      <c r="DM83" s="7" t="s">
        <v>53</v>
      </c>
    </row>
    <row r="84" spans="5:117" ht="8.1" customHeight="1">
      <c r="E84" s="227"/>
      <c r="F84" s="227"/>
      <c r="G84" s="233"/>
      <c r="H84" s="233"/>
      <c r="I84" s="233"/>
      <c r="J84" s="233"/>
      <c r="K84" s="233"/>
      <c r="L84" s="233"/>
      <c r="M84" s="105" t="s">
        <v>165</v>
      </c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10" t="s">
        <v>166</v>
      </c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05" t="s">
        <v>167</v>
      </c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9"/>
      <c r="BI84" s="109"/>
      <c r="BJ84" s="109"/>
      <c r="BK84" s="109"/>
      <c r="BL84" s="109"/>
      <c r="BM84" s="109"/>
      <c r="BN84" s="109"/>
      <c r="BO84" s="109"/>
      <c r="BP84" s="109"/>
      <c r="BQ84" s="109"/>
      <c r="BR84" s="109"/>
      <c r="BS84" s="109"/>
      <c r="BT84" s="109"/>
      <c r="BU84" s="109"/>
      <c r="BV84" s="109"/>
      <c r="BW84" s="163"/>
      <c r="BX84" s="164"/>
      <c r="BY84" s="164"/>
      <c r="BZ84" s="164"/>
      <c r="CA84" s="164"/>
      <c r="CB84" s="155" t="s">
        <v>100</v>
      </c>
      <c r="CC84" s="155"/>
      <c r="CD84" s="155"/>
      <c r="CE84" s="155"/>
      <c r="CF84" s="155"/>
      <c r="CG84" s="125"/>
      <c r="CH84" s="126"/>
      <c r="CI84" s="126"/>
      <c r="CJ84" s="126"/>
      <c r="CK84" s="126"/>
      <c r="CL84" s="119" t="s">
        <v>113</v>
      </c>
      <c r="CM84" s="119"/>
      <c r="CN84" s="119"/>
      <c r="CO84" s="119"/>
      <c r="CP84" s="119"/>
      <c r="CQ84" s="119"/>
      <c r="CR84" s="119"/>
      <c r="CS84" s="119"/>
      <c r="CT84" s="119"/>
      <c r="CU84" s="119"/>
      <c r="CV84" s="120"/>
      <c r="CW84" s="26"/>
      <c r="CX84" s="4"/>
      <c r="CY84" s="4"/>
      <c r="CZ84" s="4"/>
      <c r="DA84" s="4"/>
      <c r="DB84" s="4"/>
      <c r="DC84" s="4"/>
      <c r="DD84" s="4"/>
      <c r="DF84" s="1" t="s">
        <v>131</v>
      </c>
      <c r="DH84" s="1">
        <v>700</v>
      </c>
      <c r="DI84" s="1" t="s">
        <v>53</v>
      </c>
      <c r="DJ84" s="1" t="s">
        <v>53</v>
      </c>
      <c r="DK84" s="7" t="s">
        <v>53</v>
      </c>
      <c r="DL84" s="7" t="s">
        <v>53</v>
      </c>
      <c r="DM84" s="7" t="s">
        <v>53</v>
      </c>
    </row>
    <row r="85" spans="5:117" ht="8.1" customHeight="1">
      <c r="E85" s="227"/>
      <c r="F85" s="227"/>
      <c r="G85" s="233"/>
      <c r="H85" s="233"/>
      <c r="I85" s="233"/>
      <c r="J85" s="233"/>
      <c r="K85" s="233"/>
      <c r="L85" s="233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9"/>
      <c r="BI85" s="109"/>
      <c r="BJ85" s="109"/>
      <c r="BK85" s="109"/>
      <c r="BL85" s="109"/>
      <c r="BM85" s="109"/>
      <c r="BN85" s="109"/>
      <c r="BO85" s="109"/>
      <c r="BP85" s="109"/>
      <c r="BQ85" s="109"/>
      <c r="BR85" s="109"/>
      <c r="BS85" s="109"/>
      <c r="BT85" s="109"/>
      <c r="BU85" s="109"/>
      <c r="BV85" s="109"/>
      <c r="BW85" s="163"/>
      <c r="BX85" s="164"/>
      <c r="BY85" s="164"/>
      <c r="BZ85" s="164"/>
      <c r="CA85" s="164"/>
      <c r="CB85" s="155"/>
      <c r="CC85" s="155"/>
      <c r="CD85" s="155"/>
      <c r="CE85" s="155"/>
      <c r="CF85" s="155"/>
      <c r="CG85" s="125"/>
      <c r="CH85" s="126"/>
      <c r="CI85" s="126"/>
      <c r="CJ85" s="126"/>
      <c r="CK85" s="126"/>
      <c r="CL85" s="119"/>
      <c r="CM85" s="119"/>
      <c r="CN85" s="119"/>
      <c r="CO85" s="119"/>
      <c r="CP85" s="119"/>
      <c r="CQ85" s="119"/>
      <c r="CR85" s="119"/>
      <c r="CS85" s="119"/>
      <c r="CT85" s="119"/>
      <c r="CU85" s="119"/>
      <c r="CV85" s="120"/>
      <c r="CW85" s="26"/>
      <c r="CX85" s="4"/>
      <c r="CY85" s="4"/>
      <c r="CZ85" s="4"/>
      <c r="DA85" s="4"/>
      <c r="DB85" s="4"/>
      <c r="DC85" s="4"/>
      <c r="DD85" s="4"/>
      <c r="DF85" s="1" t="s">
        <v>132</v>
      </c>
      <c r="DH85" s="1">
        <v>750</v>
      </c>
      <c r="DI85" s="1" t="s">
        <v>53</v>
      </c>
      <c r="DJ85" s="1">
        <v>530</v>
      </c>
      <c r="DK85" s="1">
        <v>730</v>
      </c>
      <c r="DL85" s="7">
        <v>1420</v>
      </c>
      <c r="DM85" s="7">
        <v>2000</v>
      </c>
    </row>
    <row r="86" spans="5:117" ht="8.1" customHeight="1">
      <c r="E86" s="227"/>
      <c r="F86" s="227"/>
      <c r="G86" s="233"/>
      <c r="H86" s="233"/>
      <c r="I86" s="233"/>
      <c r="J86" s="233"/>
      <c r="K86" s="233"/>
      <c r="L86" s="233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9"/>
      <c r="BI86" s="109"/>
      <c r="BJ86" s="109"/>
      <c r="BK86" s="109"/>
      <c r="BL86" s="109"/>
      <c r="BM86" s="109"/>
      <c r="BN86" s="109"/>
      <c r="BO86" s="109"/>
      <c r="BP86" s="109"/>
      <c r="BQ86" s="109"/>
      <c r="BR86" s="109"/>
      <c r="BS86" s="109"/>
      <c r="BT86" s="109"/>
      <c r="BU86" s="109"/>
      <c r="BV86" s="109"/>
      <c r="BW86" s="163"/>
      <c r="BX86" s="164"/>
      <c r="BY86" s="164"/>
      <c r="BZ86" s="164"/>
      <c r="CA86" s="164"/>
      <c r="CB86" s="155"/>
      <c r="CC86" s="155"/>
      <c r="CD86" s="155"/>
      <c r="CE86" s="155"/>
      <c r="CF86" s="155"/>
      <c r="CG86" s="125"/>
      <c r="CH86" s="126"/>
      <c r="CI86" s="126"/>
      <c r="CJ86" s="126"/>
      <c r="CK86" s="126"/>
      <c r="CL86" s="119"/>
      <c r="CM86" s="119"/>
      <c r="CN86" s="119"/>
      <c r="CO86" s="119"/>
      <c r="CP86" s="119"/>
      <c r="CQ86" s="119"/>
      <c r="CR86" s="119"/>
      <c r="CS86" s="119"/>
      <c r="CT86" s="119"/>
      <c r="CU86" s="119"/>
      <c r="CV86" s="120"/>
      <c r="CW86" s="26"/>
      <c r="CX86" s="4"/>
      <c r="CY86" s="4"/>
      <c r="CZ86" s="4"/>
      <c r="DA86" s="4"/>
      <c r="DB86" s="4"/>
      <c r="DC86" s="4"/>
      <c r="DD86" s="4"/>
      <c r="DF86" s="1" t="s">
        <v>134</v>
      </c>
      <c r="DH86" s="1">
        <v>850</v>
      </c>
      <c r="DI86" s="1" t="s">
        <v>53</v>
      </c>
      <c r="DJ86" s="1">
        <v>530</v>
      </c>
      <c r="DK86" s="1">
        <v>730</v>
      </c>
      <c r="DL86" s="7">
        <v>1420</v>
      </c>
      <c r="DM86" s="7">
        <v>2000</v>
      </c>
    </row>
    <row r="87" spans="5:117" ht="8.1" customHeight="1">
      <c r="E87" s="227"/>
      <c r="F87" s="227"/>
      <c r="G87" s="233"/>
      <c r="H87" s="233"/>
      <c r="I87" s="233"/>
      <c r="J87" s="233"/>
      <c r="K87" s="233"/>
      <c r="L87" s="233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9"/>
      <c r="BI87" s="109"/>
      <c r="BJ87" s="109"/>
      <c r="BK87" s="109"/>
      <c r="BL87" s="109"/>
      <c r="BM87" s="109"/>
      <c r="BN87" s="109"/>
      <c r="BO87" s="109"/>
      <c r="BP87" s="109"/>
      <c r="BQ87" s="109"/>
      <c r="BR87" s="109"/>
      <c r="BS87" s="109"/>
      <c r="BT87" s="109"/>
      <c r="BU87" s="109"/>
      <c r="BV87" s="109"/>
      <c r="BW87" s="163"/>
      <c r="BX87" s="164"/>
      <c r="BY87" s="164"/>
      <c r="BZ87" s="164"/>
      <c r="CA87" s="164"/>
      <c r="CB87" s="155"/>
      <c r="CC87" s="155"/>
      <c r="CD87" s="155"/>
      <c r="CE87" s="155"/>
      <c r="CF87" s="155"/>
      <c r="CG87" s="125"/>
      <c r="CH87" s="126"/>
      <c r="CI87" s="126"/>
      <c r="CJ87" s="126"/>
      <c r="CK87" s="126"/>
      <c r="CL87" s="119"/>
      <c r="CM87" s="119"/>
      <c r="CN87" s="119"/>
      <c r="CO87" s="119"/>
      <c r="CP87" s="119"/>
      <c r="CQ87" s="119"/>
      <c r="CR87" s="119"/>
      <c r="CS87" s="119"/>
      <c r="CT87" s="119"/>
      <c r="CU87" s="119"/>
      <c r="CV87" s="120"/>
      <c r="CW87" s="26"/>
      <c r="CX87" s="4"/>
      <c r="CY87" s="4"/>
      <c r="CZ87" s="4"/>
      <c r="DA87" s="4"/>
      <c r="DB87" s="4"/>
      <c r="DC87" s="4"/>
      <c r="DD87" s="4"/>
      <c r="DF87" s="1"/>
      <c r="DH87" s="1">
        <v>900</v>
      </c>
      <c r="DI87" s="1" t="s">
        <v>53</v>
      </c>
      <c r="DJ87" s="1">
        <v>530</v>
      </c>
      <c r="DK87" s="1">
        <v>730</v>
      </c>
      <c r="DL87" s="7">
        <v>1420</v>
      </c>
      <c r="DM87" s="7">
        <v>2000</v>
      </c>
    </row>
    <row r="88" spans="5:117" ht="8.1" customHeight="1">
      <c r="E88" s="227"/>
      <c r="F88" s="227"/>
      <c r="G88" s="233"/>
      <c r="H88" s="233"/>
      <c r="I88" s="233"/>
      <c r="J88" s="233"/>
      <c r="K88" s="233"/>
      <c r="L88" s="233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9"/>
      <c r="BI88" s="109"/>
      <c r="BJ88" s="109"/>
      <c r="BK88" s="109"/>
      <c r="BL88" s="109"/>
      <c r="BM88" s="109"/>
      <c r="BN88" s="109"/>
      <c r="BO88" s="109"/>
      <c r="BP88" s="109"/>
      <c r="BQ88" s="109"/>
      <c r="BR88" s="109"/>
      <c r="BS88" s="109"/>
      <c r="BT88" s="109"/>
      <c r="BU88" s="109"/>
      <c r="BV88" s="109"/>
      <c r="BW88" s="163"/>
      <c r="BX88" s="164"/>
      <c r="BY88" s="164"/>
      <c r="BZ88" s="164"/>
      <c r="CA88" s="164"/>
      <c r="CB88" s="155"/>
      <c r="CC88" s="155"/>
      <c r="CD88" s="155"/>
      <c r="CE88" s="155"/>
      <c r="CF88" s="155"/>
      <c r="CG88" s="125"/>
      <c r="CH88" s="126"/>
      <c r="CI88" s="126"/>
      <c r="CJ88" s="126"/>
      <c r="CK88" s="126"/>
      <c r="CL88" s="119"/>
      <c r="CM88" s="119"/>
      <c r="CN88" s="119"/>
      <c r="CO88" s="119"/>
      <c r="CP88" s="119"/>
      <c r="CQ88" s="119"/>
      <c r="CR88" s="119"/>
      <c r="CS88" s="119"/>
      <c r="CT88" s="119"/>
      <c r="CU88" s="119"/>
      <c r="CV88" s="120"/>
      <c r="CW88" s="26"/>
      <c r="CX88" s="4"/>
      <c r="CY88" s="4"/>
      <c r="CZ88" s="4"/>
      <c r="DA88" s="4"/>
      <c r="DB88" s="4"/>
      <c r="DC88" s="4"/>
      <c r="DD88" s="4"/>
      <c r="DF88" s="1"/>
      <c r="DH88" s="1">
        <v>1000</v>
      </c>
      <c r="DI88" s="1" t="s">
        <v>53</v>
      </c>
      <c r="DJ88" s="1">
        <v>530</v>
      </c>
      <c r="DK88" s="1">
        <v>730</v>
      </c>
      <c r="DL88" s="7">
        <v>1420</v>
      </c>
      <c r="DM88" s="7">
        <v>2000</v>
      </c>
    </row>
    <row r="89" spans="5:117" ht="8.1" customHeight="1">
      <c r="E89" s="227"/>
      <c r="F89" s="227"/>
      <c r="G89" s="233"/>
      <c r="H89" s="233"/>
      <c r="I89" s="233"/>
      <c r="J89" s="233"/>
      <c r="K89" s="233"/>
      <c r="L89" s="233"/>
      <c r="M89" s="113" t="s">
        <v>168</v>
      </c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05" t="s">
        <v>169</v>
      </c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239" t="s">
        <v>170</v>
      </c>
      <c r="AL89" s="240"/>
      <c r="AM89" s="240"/>
      <c r="AN89" s="240"/>
      <c r="AO89" s="240"/>
      <c r="AP89" s="240"/>
      <c r="AQ89" s="240"/>
      <c r="AR89" s="240"/>
      <c r="AS89" s="240"/>
      <c r="AT89" s="240"/>
      <c r="AU89" s="240"/>
      <c r="AV89" s="240"/>
      <c r="AW89" s="240"/>
      <c r="AX89" s="240"/>
      <c r="AY89" s="240"/>
      <c r="AZ89" s="240"/>
      <c r="BA89" s="240"/>
      <c r="BB89" s="240"/>
      <c r="BC89" s="240"/>
      <c r="BD89" s="240"/>
      <c r="BE89" s="240"/>
      <c r="BF89" s="240"/>
      <c r="BG89" s="241"/>
      <c r="BH89" s="41"/>
      <c r="BI89" s="90"/>
      <c r="BJ89" s="90"/>
      <c r="BK89" s="90"/>
      <c r="BL89" s="90"/>
      <c r="BM89" s="90"/>
      <c r="BN89" s="252"/>
      <c r="BO89" s="252"/>
      <c r="BP89" s="252"/>
      <c r="BQ89" s="252"/>
      <c r="BR89" s="252"/>
      <c r="BS89" s="90"/>
      <c r="BT89" s="90"/>
      <c r="BU89" s="90"/>
      <c r="BV89" s="91"/>
      <c r="BW89" s="246" t="str">
        <f>IF(BN90="","",IF(BN90&lt;=AU92,"○",""))</f>
        <v/>
      </c>
      <c r="BX89" s="247"/>
      <c r="BY89" s="247"/>
      <c r="BZ89" s="247"/>
      <c r="CA89" s="247"/>
      <c r="CB89" s="135" t="s">
        <v>100</v>
      </c>
      <c r="CC89" s="135"/>
      <c r="CD89" s="135"/>
      <c r="CE89" s="135"/>
      <c r="CF89" s="135"/>
      <c r="CG89" s="194" t="str">
        <f>IF(BN90="","",IF(BN90&gt;AU92,"○",""))</f>
        <v/>
      </c>
      <c r="CH89" s="195"/>
      <c r="CI89" s="195"/>
      <c r="CJ89" s="195"/>
      <c r="CK89" s="195"/>
      <c r="CL89" s="119" t="s">
        <v>171</v>
      </c>
      <c r="CM89" s="119"/>
      <c r="CN89" s="119"/>
      <c r="CO89" s="119"/>
      <c r="CP89" s="119"/>
      <c r="CQ89" s="119"/>
      <c r="CR89" s="119"/>
      <c r="CS89" s="119"/>
      <c r="CT89" s="119"/>
      <c r="CU89" s="119"/>
      <c r="CV89" s="120"/>
      <c r="CW89" s="26"/>
      <c r="CX89" s="4"/>
      <c r="CY89" s="4"/>
      <c r="CZ89" s="4"/>
      <c r="DA89" s="4"/>
      <c r="DB89" s="4"/>
      <c r="DC89" s="4"/>
      <c r="DD89" s="4"/>
      <c r="DF89" s="1"/>
      <c r="DH89" s="4"/>
      <c r="DI89" s="4"/>
      <c r="DJ89" s="4"/>
      <c r="DK89" s="4"/>
      <c r="DL89" s="4"/>
      <c r="DM89" s="4"/>
    </row>
    <row r="90" spans="5:117" ht="8.1" customHeight="1">
      <c r="E90" s="227"/>
      <c r="F90" s="227"/>
      <c r="G90" s="233"/>
      <c r="H90" s="233"/>
      <c r="I90" s="233"/>
      <c r="J90" s="233"/>
      <c r="K90" s="233"/>
      <c r="L90" s="23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242"/>
      <c r="AL90" s="243"/>
      <c r="AM90" s="243"/>
      <c r="AN90" s="243"/>
      <c r="AO90" s="243"/>
      <c r="AP90" s="243"/>
      <c r="AQ90" s="243"/>
      <c r="AR90" s="243"/>
      <c r="AS90" s="243"/>
      <c r="AT90" s="243"/>
      <c r="AU90" s="243"/>
      <c r="AV90" s="243"/>
      <c r="AW90" s="243"/>
      <c r="AX90" s="243"/>
      <c r="AY90" s="243"/>
      <c r="AZ90" s="243"/>
      <c r="BA90" s="243"/>
      <c r="BB90" s="243"/>
      <c r="BC90" s="243"/>
      <c r="BD90" s="243"/>
      <c r="BE90" s="243"/>
      <c r="BF90" s="243"/>
      <c r="BG90" s="244"/>
      <c r="BH90" s="253" t="s">
        <v>172</v>
      </c>
      <c r="BI90" s="254"/>
      <c r="BJ90" s="254"/>
      <c r="BK90" s="254"/>
      <c r="BL90" s="254"/>
      <c r="BM90" s="254"/>
      <c r="BN90" s="255"/>
      <c r="BO90" s="255"/>
      <c r="BP90" s="255"/>
      <c r="BQ90" s="255"/>
      <c r="BR90" s="255"/>
      <c r="BS90" s="114" t="s">
        <v>126</v>
      </c>
      <c r="BT90" s="114"/>
      <c r="BU90" s="114"/>
      <c r="BV90" s="92"/>
      <c r="BW90" s="246"/>
      <c r="BX90" s="247"/>
      <c r="BY90" s="247"/>
      <c r="BZ90" s="247"/>
      <c r="CA90" s="247"/>
      <c r="CB90" s="135"/>
      <c r="CC90" s="135"/>
      <c r="CD90" s="135"/>
      <c r="CE90" s="135"/>
      <c r="CF90" s="135"/>
      <c r="CG90" s="194"/>
      <c r="CH90" s="195"/>
      <c r="CI90" s="195"/>
      <c r="CJ90" s="195"/>
      <c r="CK90" s="195"/>
      <c r="CL90" s="119"/>
      <c r="CM90" s="119"/>
      <c r="CN90" s="119"/>
      <c r="CO90" s="119"/>
      <c r="CP90" s="119"/>
      <c r="CQ90" s="119"/>
      <c r="CR90" s="119"/>
      <c r="CS90" s="119"/>
      <c r="CT90" s="119"/>
      <c r="CU90" s="119"/>
      <c r="CV90" s="120"/>
      <c r="CW90" s="26"/>
      <c r="CX90" s="4"/>
      <c r="CY90" s="4"/>
      <c r="CZ90" s="4"/>
      <c r="DA90" s="4"/>
      <c r="DB90" s="4"/>
      <c r="DC90" s="4"/>
      <c r="DD90" s="4"/>
      <c r="DH90" s="4" t="s">
        <v>173</v>
      </c>
      <c r="DI90" s="4"/>
      <c r="DJ90" s="4"/>
      <c r="DK90" s="4"/>
      <c r="DL90" s="4"/>
      <c r="DM90" s="4"/>
    </row>
    <row r="91" spans="5:117" ht="8.1" customHeight="1">
      <c r="E91" s="227"/>
      <c r="F91" s="227"/>
      <c r="G91" s="233"/>
      <c r="H91" s="233"/>
      <c r="I91" s="233"/>
      <c r="J91" s="233"/>
      <c r="K91" s="233"/>
      <c r="L91" s="23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245"/>
      <c r="AL91" s="243"/>
      <c r="AM91" s="243"/>
      <c r="AN91" s="243"/>
      <c r="AO91" s="243"/>
      <c r="AP91" s="243"/>
      <c r="AQ91" s="243"/>
      <c r="AR91" s="243"/>
      <c r="AS91" s="243"/>
      <c r="AT91" s="243"/>
      <c r="AU91" s="243"/>
      <c r="AV91" s="243"/>
      <c r="AW91" s="243"/>
      <c r="AX91" s="243"/>
      <c r="AY91" s="243"/>
      <c r="AZ91" s="243"/>
      <c r="BA91" s="243"/>
      <c r="BB91" s="243"/>
      <c r="BC91" s="243"/>
      <c r="BD91" s="243"/>
      <c r="BE91" s="243"/>
      <c r="BF91" s="243"/>
      <c r="BG91" s="244"/>
      <c r="BH91" s="253"/>
      <c r="BI91" s="254"/>
      <c r="BJ91" s="254"/>
      <c r="BK91" s="254"/>
      <c r="BL91" s="254"/>
      <c r="BM91" s="254"/>
      <c r="BN91" s="256"/>
      <c r="BO91" s="256"/>
      <c r="BP91" s="256"/>
      <c r="BQ91" s="256"/>
      <c r="BR91" s="256"/>
      <c r="BS91" s="114"/>
      <c r="BT91" s="114"/>
      <c r="BU91" s="114"/>
      <c r="BV91" s="92"/>
      <c r="BW91" s="246"/>
      <c r="BX91" s="247"/>
      <c r="BY91" s="247"/>
      <c r="BZ91" s="247"/>
      <c r="CA91" s="247"/>
      <c r="CB91" s="135"/>
      <c r="CC91" s="135"/>
      <c r="CD91" s="135"/>
      <c r="CE91" s="135"/>
      <c r="CF91" s="135"/>
      <c r="CG91" s="194"/>
      <c r="CH91" s="195"/>
      <c r="CI91" s="195"/>
      <c r="CJ91" s="195"/>
      <c r="CK91" s="195"/>
      <c r="CL91" s="119"/>
      <c r="CM91" s="119"/>
      <c r="CN91" s="119"/>
      <c r="CO91" s="119"/>
      <c r="CP91" s="119"/>
      <c r="CQ91" s="119"/>
      <c r="CR91" s="119"/>
      <c r="CS91" s="119"/>
      <c r="CT91" s="119"/>
      <c r="CU91" s="119"/>
      <c r="CV91" s="120"/>
      <c r="CW91" s="26"/>
      <c r="CX91" s="4"/>
      <c r="CY91" s="4"/>
      <c r="CZ91" s="4"/>
      <c r="DA91" s="4"/>
      <c r="DB91" s="4"/>
      <c r="DC91" s="4"/>
      <c r="DD91" s="4"/>
      <c r="DH91" s="1"/>
      <c r="DI91" s="1">
        <v>45</v>
      </c>
      <c r="DJ91" s="1">
        <v>60</v>
      </c>
      <c r="DK91" s="4"/>
      <c r="DL91" s="4"/>
      <c r="DM91" s="4"/>
    </row>
    <row r="92" spans="5:117" ht="8.1" customHeight="1">
      <c r="E92" s="227"/>
      <c r="F92" s="227"/>
      <c r="G92" s="233"/>
      <c r="H92" s="233"/>
      <c r="I92" s="233"/>
      <c r="J92" s="233"/>
      <c r="K92" s="233"/>
      <c r="L92" s="23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46"/>
      <c r="AL92" s="47"/>
      <c r="AM92" s="93"/>
      <c r="AN92" s="93"/>
      <c r="AO92" s="93"/>
      <c r="AP92" s="250" t="s">
        <v>174</v>
      </c>
      <c r="AQ92" s="251"/>
      <c r="AR92" s="251"/>
      <c r="AS92" s="251"/>
      <c r="AT92" s="251"/>
      <c r="AU92" s="255" t="str">
        <f>IF(AW12="","?",VLOOKUP(AW12,CX46:CY49,2,FALSE))</f>
        <v>?</v>
      </c>
      <c r="AV92" s="111"/>
      <c r="AW92" s="111"/>
      <c r="AX92" s="111"/>
      <c r="AY92" s="111"/>
      <c r="AZ92" s="111"/>
      <c r="BA92" s="114" t="s">
        <v>126</v>
      </c>
      <c r="BB92" s="114"/>
      <c r="BC92" s="114"/>
      <c r="BD92" s="47"/>
      <c r="BE92" s="47"/>
      <c r="BF92" s="47"/>
      <c r="BG92" s="50"/>
      <c r="BH92" s="94"/>
      <c r="BI92" s="95"/>
      <c r="BJ92" s="95"/>
      <c r="BK92" s="95"/>
      <c r="BL92" s="95"/>
      <c r="BM92" s="95"/>
      <c r="BN92" s="118"/>
      <c r="BO92" s="118"/>
      <c r="BP92" s="118"/>
      <c r="BQ92" s="118"/>
      <c r="BR92" s="118"/>
      <c r="BS92" s="95"/>
      <c r="BT92" s="95"/>
      <c r="BU92" s="95"/>
      <c r="BV92" s="92"/>
      <c r="BW92" s="246"/>
      <c r="BX92" s="247"/>
      <c r="BY92" s="247"/>
      <c r="BZ92" s="247"/>
      <c r="CA92" s="247"/>
      <c r="CB92" s="135"/>
      <c r="CC92" s="135"/>
      <c r="CD92" s="135"/>
      <c r="CE92" s="135"/>
      <c r="CF92" s="135"/>
      <c r="CG92" s="194"/>
      <c r="CH92" s="195"/>
      <c r="CI92" s="195"/>
      <c r="CJ92" s="195"/>
      <c r="CK92" s="195"/>
      <c r="CL92" s="119"/>
      <c r="CM92" s="119"/>
      <c r="CN92" s="119"/>
      <c r="CO92" s="119"/>
      <c r="CP92" s="119"/>
      <c r="CQ92" s="119"/>
      <c r="CR92" s="119"/>
      <c r="CS92" s="119"/>
      <c r="CT92" s="119"/>
      <c r="CU92" s="119"/>
      <c r="CV92" s="120"/>
      <c r="CW92" s="26"/>
      <c r="CX92" s="4"/>
      <c r="CY92" s="4"/>
      <c r="CZ92" s="4"/>
      <c r="DA92" s="4"/>
      <c r="DB92" s="4"/>
      <c r="DC92" s="4"/>
      <c r="DD92" s="4"/>
      <c r="DH92" s="1">
        <v>750</v>
      </c>
      <c r="DI92" s="1">
        <v>750</v>
      </c>
      <c r="DJ92" s="7">
        <v>1100</v>
      </c>
      <c r="DK92" s="4"/>
      <c r="DL92" s="4"/>
      <c r="DM92" s="4"/>
    </row>
    <row r="93" spans="5:117" ht="8.1" customHeight="1">
      <c r="E93" s="227"/>
      <c r="F93" s="227"/>
      <c r="G93" s="233"/>
      <c r="H93" s="233"/>
      <c r="I93" s="233"/>
      <c r="J93" s="233"/>
      <c r="K93" s="233"/>
      <c r="L93" s="23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46"/>
      <c r="AL93" s="93"/>
      <c r="AM93" s="93"/>
      <c r="AN93" s="93"/>
      <c r="AO93" s="93"/>
      <c r="AP93" s="251"/>
      <c r="AQ93" s="251"/>
      <c r="AR93" s="251"/>
      <c r="AS93" s="251"/>
      <c r="AT93" s="251"/>
      <c r="AU93" s="112"/>
      <c r="AV93" s="112"/>
      <c r="AW93" s="112"/>
      <c r="AX93" s="112"/>
      <c r="AY93" s="112"/>
      <c r="AZ93" s="112"/>
      <c r="BA93" s="114"/>
      <c r="BB93" s="114"/>
      <c r="BC93" s="114"/>
      <c r="BD93" s="47"/>
      <c r="BE93" s="47"/>
      <c r="BF93" s="47"/>
      <c r="BG93" s="50"/>
      <c r="BH93" s="253" t="s">
        <v>175</v>
      </c>
      <c r="BI93" s="254"/>
      <c r="BJ93" s="254"/>
      <c r="BK93" s="254"/>
      <c r="BL93" s="254"/>
      <c r="BM93" s="254"/>
      <c r="BN93" s="255"/>
      <c r="BO93" s="255"/>
      <c r="BP93" s="255"/>
      <c r="BQ93" s="255"/>
      <c r="BR93" s="255"/>
      <c r="BS93" s="236" t="s">
        <v>126</v>
      </c>
      <c r="BT93" s="114"/>
      <c r="BU93" s="114"/>
      <c r="BV93" s="92"/>
      <c r="BW93" s="246"/>
      <c r="BX93" s="247"/>
      <c r="BY93" s="247"/>
      <c r="BZ93" s="247"/>
      <c r="CA93" s="247"/>
      <c r="CB93" s="135"/>
      <c r="CC93" s="135"/>
      <c r="CD93" s="135"/>
      <c r="CE93" s="135"/>
      <c r="CF93" s="135"/>
      <c r="CG93" s="194"/>
      <c r="CH93" s="195"/>
      <c r="CI93" s="195"/>
      <c r="CJ93" s="195"/>
      <c r="CK93" s="195"/>
      <c r="CL93" s="119"/>
      <c r="CM93" s="119"/>
      <c r="CN93" s="119"/>
      <c r="CO93" s="119"/>
      <c r="CP93" s="119"/>
      <c r="CQ93" s="119"/>
      <c r="CR93" s="119"/>
      <c r="CS93" s="119"/>
      <c r="CT93" s="119"/>
      <c r="CU93" s="119"/>
      <c r="CV93" s="120"/>
      <c r="CW93" s="26"/>
      <c r="CX93" s="4"/>
      <c r="CY93" s="4"/>
      <c r="CZ93" s="4"/>
      <c r="DA93" s="4"/>
      <c r="DB93" s="4"/>
      <c r="DC93" s="4"/>
      <c r="DD93" s="4"/>
      <c r="DH93" s="1">
        <v>1000</v>
      </c>
      <c r="DI93" s="1">
        <v>750</v>
      </c>
      <c r="DJ93" s="7">
        <v>1100</v>
      </c>
      <c r="DK93" s="4"/>
      <c r="DL93" s="4"/>
      <c r="DM93" s="4"/>
    </row>
    <row r="94" spans="5:117" ht="8.1" customHeight="1">
      <c r="E94" s="227"/>
      <c r="F94" s="227"/>
      <c r="G94" s="233"/>
      <c r="H94" s="233"/>
      <c r="I94" s="233"/>
      <c r="J94" s="233"/>
      <c r="K94" s="233"/>
      <c r="L94" s="23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29"/>
      <c r="AL94" s="32"/>
      <c r="AM94" s="47"/>
      <c r="AN94" s="47"/>
      <c r="AO94" s="47"/>
      <c r="AP94" s="47"/>
      <c r="AQ94" s="96"/>
      <c r="AR94" s="96"/>
      <c r="AS94" s="96"/>
      <c r="AT94" s="96"/>
      <c r="AU94" s="96"/>
      <c r="AV94" s="96"/>
      <c r="AW94" s="97"/>
      <c r="AX94" s="97"/>
      <c r="AY94" s="97"/>
      <c r="AZ94" s="97"/>
      <c r="BA94" s="32"/>
      <c r="BB94" s="32"/>
      <c r="BC94" s="32"/>
      <c r="BD94" s="32"/>
      <c r="BE94" s="32"/>
      <c r="BF94" s="32"/>
      <c r="BG94" s="33"/>
      <c r="BH94" s="253"/>
      <c r="BI94" s="254"/>
      <c r="BJ94" s="254"/>
      <c r="BK94" s="254"/>
      <c r="BL94" s="254"/>
      <c r="BM94" s="254"/>
      <c r="BN94" s="256"/>
      <c r="BO94" s="256"/>
      <c r="BP94" s="256"/>
      <c r="BQ94" s="256"/>
      <c r="BR94" s="256"/>
      <c r="BS94" s="114"/>
      <c r="BT94" s="114"/>
      <c r="BU94" s="114"/>
      <c r="BV94" s="92"/>
      <c r="BW94" s="246"/>
      <c r="BX94" s="247"/>
      <c r="BY94" s="247"/>
      <c r="BZ94" s="247"/>
      <c r="CA94" s="247"/>
      <c r="CB94" s="135"/>
      <c r="CC94" s="135"/>
      <c r="CD94" s="135"/>
      <c r="CE94" s="135"/>
      <c r="CF94" s="135"/>
      <c r="CG94" s="194"/>
      <c r="CH94" s="195"/>
      <c r="CI94" s="195"/>
      <c r="CJ94" s="195"/>
      <c r="CK94" s="195"/>
      <c r="CL94" s="119"/>
      <c r="CM94" s="119"/>
      <c r="CN94" s="119"/>
      <c r="CO94" s="119"/>
      <c r="CP94" s="119"/>
      <c r="CQ94" s="119"/>
      <c r="CR94" s="119"/>
      <c r="CS94" s="119"/>
      <c r="CT94" s="119"/>
      <c r="CU94" s="119"/>
      <c r="CV94" s="120"/>
      <c r="CW94" s="26"/>
      <c r="CX94" s="4"/>
      <c r="CY94" s="4"/>
      <c r="CZ94" s="4"/>
      <c r="DA94" s="4"/>
      <c r="DB94" s="4"/>
      <c r="DC94" s="4"/>
      <c r="DD94" s="4"/>
      <c r="DH94" s="4"/>
      <c r="DI94" s="4"/>
      <c r="DJ94" s="4"/>
      <c r="DK94" s="4"/>
      <c r="DL94" s="4"/>
      <c r="DM94" s="4"/>
    </row>
    <row r="95" spans="5:117" ht="8.1" customHeight="1">
      <c r="E95" s="227"/>
      <c r="F95" s="227"/>
      <c r="G95" s="233"/>
      <c r="H95" s="233"/>
      <c r="I95" s="233"/>
      <c r="J95" s="233"/>
      <c r="K95" s="233"/>
      <c r="L95" s="233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60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2"/>
      <c r="BH95" s="98"/>
      <c r="BI95" s="99"/>
      <c r="BJ95" s="99"/>
      <c r="BK95" s="99"/>
      <c r="BL95" s="99"/>
      <c r="BM95" s="99"/>
      <c r="BN95" s="154"/>
      <c r="BO95" s="154"/>
      <c r="BP95" s="154"/>
      <c r="BQ95" s="154"/>
      <c r="BR95" s="154"/>
      <c r="BS95" s="99"/>
      <c r="BT95" s="99"/>
      <c r="BU95" s="99"/>
      <c r="BV95" s="100"/>
      <c r="BW95" s="248"/>
      <c r="BX95" s="249"/>
      <c r="BY95" s="249"/>
      <c r="BZ95" s="249"/>
      <c r="CA95" s="249"/>
      <c r="CB95" s="136"/>
      <c r="CC95" s="136"/>
      <c r="CD95" s="136"/>
      <c r="CE95" s="136"/>
      <c r="CF95" s="136"/>
      <c r="CG95" s="196"/>
      <c r="CH95" s="197"/>
      <c r="CI95" s="197"/>
      <c r="CJ95" s="197"/>
      <c r="CK95" s="197"/>
      <c r="CL95" s="119"/>
      <c r="CM95" s="119"/>
      <c r="CN95" s="119"/>
      <c r="CO95" s="119"/>
      <c r="CP95" s="119"/>
      <c r="CQ95" s="119"/>
      <c r="CR95" s="119"/>
      <c r="CS95" s="119"/>
      <c r="CT95" s="119"/>
      <c r="CU95" s="119"/>
      <c r="CV95" s="120"/>
      <c r="CW95" s="26"/>
      <c r="CX95" s="4"/>
      <c r="CY95" s="4"/>
      <c r="CZ95" s="4"/>
      <c r="DA95" s="4"/>
      <c r="DB95" s="4"/>
      <c r="DC95" s="4"/>
      <c r="DD95" s="4"/>
      <c r="DH95" s="4"/>
      <c r="DI95" s="4"/>
      <c r="DJ95" s="4"/>
      <c r="DK95" s="4"/>
      <c r="DL95" s="4"/>
      <c r="DM95" s="4"/>
    </row>
    <row r="96" spans="5:117" ht="8.1" customHeight="1">
      <c r="E96" s="232" t="s">
        <v>176</v>
      </c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32"/>
      <c r="AT96" s="232"/>
      <c r="AU96" s="232"/>
      <c r="AV96" s="232"/>
      <c r="AW96" s="232"/>
      <c r="AX96" s="232"/>
      <c r="AY96" s="232"/>
      <c r="AZ96" s="232"/>
      <c r="BA96" s="232"/>
      <c r="BB96" s="232"/>
      <c r="BC96" s="232"/>
      <c r="BD96" s="232"/>
      <c r="BE96" s="232"/>
      <c r="BF96" s="232"/>
      <c r="BG96" s="232"/>
      <c r="BH96" s="232"/>
      <c r="BI96" s="232"/>
      <c r="BJ96" s="232"/>
      <c r="BK96" s="232"/>
      <c r="BL96" s="232"/>
      <c r="BM96" s="232"/>
      <c r="BN96" s="232"/>
      <c r="BO96" s="232"/>
      <c r="BP96" s="232"/>
      <c r="BQ96" s="232"/>
      <c r="BR96" s="232"/>
      <c r="BS96" s="232"/>
      <c r="BT96" s="232"/>
      <c r="BU96" s="232"/>
      <c r="BV96" s="232"/>
      <c r="BW96" s="232"/>
      <c r="BX96" s="232"/>
      <c r="BY96" s="232"/>
      <c r="BZ96" s="232"/>
      <c r="CA96" s="232"/>
      <c r="CB96" s="232"/>
      <c r="CC96" s="232"/>
      <c r="CD96" s="232"/>
      <c r="CE96" s="232"/>
      <c r="CF96" s="232"/>
      <c r="CG96" s="232"/>
      <c r="CH96" s="232"/>
      <c r="CI96" s="232"/>
      <c r="CJ96" s="232"/>
      <c r="CK96" s="232"/>
      <c r="CL96" s="28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26"/>
      <c r="CX96" s="4"/>
      <c r="CY96" s="4"/>
      <c r="CZ96" s="4"/>
      <c r="DA96" s="4"/>
      <c r="DB96" s="4"/>
      <c r="DC96" s="4"/>
      <c r="DD96" s="4"/>
      <c r="DH96" s="4" t="s">
        <v>177</v>
      </c>
      <c r="DI96" s="4"/>
      <c r="DJ96" s="4"/>
      <c r="DK96" s="4"/>
      <c r="DL96" s="4"/>
      <c r="DM96" s="4"/>
    </row>
    <row r="97" spans="5:117" ht="8.1" customHeight="1"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32"/>
      <c r="AH97" s="232"/>
      <c r="AI97" s="232"/>
      <c r="AJ97" s="232"/>
      <c r="AK97" s="232"/>
      <c r="AL97" s="232"/>
      <c r="AM97" s="232"/>
      <c r="AN97" s="232"/>
      <c r="AO97" s="232"/>
      <c r="AP97" s="232"/>
      <c r="AQ97" s="232"/>
      <c r="AR97" s="232"/>
      <c r="AS97" s="232"/>
      <c r="AT97" s="232"/>
      <c r="AU97" s="232"/>
      <c r="AV97" s="232"/>
      <c r="AW97" s="232"/>
      <c r="AX97" s="232"/>
      <c r="AY97" s="232"/>
      <c r="AZ97" s="232"/>
      <c r="BA97" s="232"/>
      <c r="BB97" s="232"/>
      <c r="BC97" s="232"/>
      <c r="BD97" s="232"/>
      <c r="BE97" s="232"/>
      <c r="BF97" s="232"/>
      <c r="BG97" s="232"/>
      <c r="BH97" s="232"/>
      <c r="BI97" s="232"/>
      <c r="BJ97" s="232"/>
      <c r="BK97" s="232"/>
      <c r="BL97" s="232"/>
      <c r="BM97" s="232"/>
      <c r="BN97" s="232"/>
      <c r="BO97" s="232"/>
      <c r="BP97" s="232"/>
      <c r="BQ97" s="232"/>
      <c r="BR97" s="232"/>
      <c r="BS97" s="232"/>
      <c r="BT97" s="232"/>
      <c r="BU97" s="232"/>
      <c r="BV97" s="232"/>
      <c r="BW97" s="232"/>
      <c r="BX97" s="232"/>
      <c r="BY97" s="232"/>
      <c r="BZ97" s="232"/>
      <c r="CA97" s="232"/>
      <c r="CB97" s="232"/>
      <c r="CC97" s="232"/>
      <c r="CD97" s="232"/>
      <c r="CE97" s="232"/>
      <c r="CF97" s="232"/>
      <c r="CG97" s="232"/>
      <c r="CH97" s="232"/>
      <c r="CI97" s="232"/>
      <c r="CJ97" s="232"/>
      <c r="CK97" s="2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26"/>
      <c r="CX97" s="4"/>
      <c r="CY97" s="4"/>
      <c r="CZ97" s="4"/>
      <c r="DA97" s="4"/>
      <c r="DB97" s="4"/>
      <c r="DC97" s="4"/>
      <c r="DD97" s="4"/>
      <c r="DH97" s="1"/>
      <c r="DI97" s="1">
        <v>45</v>
      </c>
      <c r="DJ97" s="1">
        <v>60</v>
      </c>
      <c r="DK97" s="4"/>
      <c r="DL97" s="4"/>
      <c r="DM97" s="4"/>
    </row>
    <row r="98" spans="5:117" ht="8.1" customHeight="1"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  <c r="AF98" s="232"/>
      <c r="AG98" s="232"/>
      <c r="AH98" s="232"/>
      <c r="AI98" s="232"/>
      <c r="AJ98" s="232"/>
      <c r="AK98" s="232"/>
      <c r="AL98" s="232"/>
      <c r="AM98" s="232"/>
      <c r="AN98" s="232"/>
      <c r="AO98" s="232"/>
      <c r="AP98" s="232"/>
      <c r="AQ98" s="232"/>
      <c r="AR98" s="232"/>
      <c r="AS98" s="232"/>
      <c r="AT98" s="232"/>
      <c r="AU98" s="232"/>
      <c r="AV98" s="232"/>
      <c r="AW98" s="232"/>
      <c r="AX98" s="232"/>
      <c r="AY98" s="232"/>
      <c r="AZ98" s="232"/>
      <c r="BA98" s="232"/>
      <c r="BB98" s="232"/>
      <c r="BC98" s="232"/>
      <c r="BD98" s="232"/>
      <c r="BE98" s="232"/>
      <c r="BF98" s="232"/>
      <c r="BG98" s="232"/>
      <c r="BH98" s="232"/>
      <c r="BI98" s="232"/>
      <c r="BJ98" s="232"/>
      <c r="BK98" s="232"/>
      <c r="BL98" s="232"/>
      <c r="BM98" s="232"/>
      <c r="BN98" s="232"/>
      <c r="BO98" s="232"/>
      <c r="BP98" s="232"/>
      <c r="BQ98" s="232"/>
      <c r="BR98" s="232"/>
      <c r="BS98" s="232"/>
      <c r="BT98" s="232"/>
      <c r="BU98" s="232"/>
      <c r="BV98" s="232"/>
      <c r="BW98" s="232"/>
      <c r="BX98" s="232"/>
      <c r="BY98" s="232"/>
      <c r="BZ98" s="232"/>
      <c r="CA98" s="232"/>
      <c r="CB98" s="232"/>
      <c r="CC98" s="232"/>
      <c r="CD98" s="232"/>
      <c r="CE98" s="232"/>
      <c r="CF98" s="232"/>
      <c r="CG98" s="232"/>
      <c r="CH98" s="232"/>
      <c r="CI98" s="232"/>
      <c r="CJ98" s="232"/>
      <c r="CK98" s="232"/>
      <c r="CL98" s="101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26"/>
      <c r="CX98" s="4"/>
      <c r="CY98" s="4"/>
      <c r="CZ98" s="4"/>
      <c r="DA98" s="4"/>
      <c r="DB98" s="4"/>
      <c r="DC98" s="4"/>
      <c r="DD98" s="4"/>
      <c r="DH98" s="1">
        <v>750</v>
      </c>
      <c r="DI98" s="1">
        <v>750</v>
      </c>
      <c r="DJ98" s="7">
        <v>1100</v>
      </c>
      <c r="DK98" s="4"/>
      <c r="DL98" s="4"/>
      <c r="DM98" s="4"/>
    </row>
    <row r="99" spans="5:117" ht="8.1" customHeight="1"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  <c r="AF99" s="232"/>
      <c r="AG99" s="232"/>
      <c r="AH99" s="232"/>
      <c r="AI99" s="232"/>
      <c r="AJ99" s="232"/>
      <c r="AK99" s="232"/>
      <c r="AL99" s="232"/>
      <c r="AM99" s="232"/>
      <c r="AN99" s="232"/>
      <c r="AO99" s="232"/>
      <c r="AP99" s="232"/>
      <c r="AQ99" s="232"/>
      <c r="AR99" s="232"/>
      <c r="AS99" s="232"/>
      <c r="AT99" s="232"/>
      <c r="AU99" s="232"/>
      <c r="AV99" s="232"/>
      <c r="AW99" s="232"/>
      <c r="AX99" s="232"/>
      <c r="AY99" s="232"/>
      <c r="AZ99" s="232"/>
      <c r="BA99" s="232"/>
      <c r="BB99" s="232"/>
      <c r="BC99" s="232"/>
      <c r="BD99" s="232"/>
      <c r="BE99" s="232"/>
      <c r="BF99" s="232"/>
      <c r="BG99" s="232"/>
      <c r="BH99" s="232"/>
      <c r="BI99" s="232"/>
      <c r="BJ99" s="232"/>
      <c r="BK99" s="232"/>
      <c r="BL99" s="232"/>
      <c r="BM99" s="232"/>
      <c r="BN99" s="232"/>
      <c r="BO99" s="232"/>
      <c r="BP99" s="232"/>
      <c r="BQ99" s="232"/>
      <c r="BR99" s="232"/>
      <c r="BS99" s="232"/>
      <c r="BT99" s="232"/>
      <c r="BU99" s="232"/>
      <c r="BV99" s="232"/>
      <c r="BW99" s="232"/>
      <c r="BX99" s="232"/>
      <c r="BY99" s="232"/>
      <c r="BZ99" s="232"/>
      <c r="CA99" s="232"/>
      <c r="CB99" s="232"/>
      <c r="CC99" s="232"/>
      <c r="CD99" s="232"/>
      <c r="CE99" s="232"/>
      <c r="CF99" s="232"/>
      <c r="CG99" s="232"/>
      <c r="CH99" s="232"/>
      <c r="CI99" s="232"/>
      <c r="CJ99" s="232"/>
      <c r="CK99" s="232"/>
      <c r="CL99" s="101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26"/>
      <c r="CX99" s="4"/>
      <c r="CY99" s="4"/>
      <c r="CZ99" s="4"/>
      <c r="DA99" s="4"/>
      <c r="DB99" s="4"/>
      <c r="DC99" s="4"/>
      <c r="DD99" s="4"/>
      <c r="DH99" s="1">
        <v>1000</v>
      </c>
      <c r="DI99" s="1">
        <v>750</v>
      </c>
      <c r="DJ99" s="7">
        <v>1100</v>
      </c>
      <c r="DK99" s="4"/>
      <c r="DL99" s="4"/>
      <c r="DM99" s="4"/>
    </row>
    <row r="100" spans="5:117" ht="4.5" customHeight="1">
      <c r="E100" s="118" t="s">
        <v>178</v>
      </c>
      <c r="F100" s="118"/>
      <c r="G100" s="118"/>
      <c r="H100" s="118"/>
      <c r="I100" s="118"/>
      <c r="J100" s="118"/>
      <c r="K100" s="118"/>
      <c r="L100" s="118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26"/>
      <c r="CX100" s="4"/>
      <c r="CY100" s="4"/>
      <c r="CZ100" s="4"/>
      <c r="DA100" s="4"/>
      <c r="DB100" s="4"/>
      <c r="DC100" s="4"/>
      <c r="DD100" s="4"/>
    </row>
    <row r="101" spans="5:117" ht="4.5" customHeight="1">
      <c r="E101" s="118"/>
      <c r="F101" s="118"/>
      <c r="G101" s="118"/>
      <c r="H101" s="118"/>
      <c r="I101" s="118"/>
      <c r="J101" s="118"/>
      <c r="K101" s="118"/>
      <c r="L101" s="118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26"/>
      <c r="CX101" s="4"/>
      <c r="CY101" s="4"/>
      <c r="CZ101" s="4"/>
      <c r="DA101" s="4"/>
      <c r="DB101" s="4"/>
      <c r="DC101" s="4"/>
      <c r="DD101" s="4"/>
    </row>
    <row r="102" spans="5:117" ht="4.5" customHeight="1">
      <c r="E102" s="118"/>
      <c r="F102" s="118"/>
      <c r="G102" s="118"/>
      <c r="H102" s="118"/>
      <c r="I102" s="118"/>
      <c r="J102" s="118"/>
      <c r="K102" s="118"/>
      <c r="L102" s="118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26"/>
      <c r="CX102" s="4"/>
      <c r="CY102" s="4"/>
      <c r="CZ102" s="4"/>
      <c r="DA102" s="4"/>
      <c r="DB102" s="4"/>
      <c r="DC102" s="4"/>
      <c r="DD102" s="4"/>
    </row>
    <row r="103" spans="5:117" ht="5.45" customHeight="1">
      <c r="E103" s="174" t="s">
        <v>179</v>
      </c>
      <c r="F103" s="174"/>
      <c r="G103" s="174"/>
      <c r="H103" s="174" t="s">
        <v>87</v>
      </c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 t="s">
        <v>88</v>
      </c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 t="s">
        <v>180</v>
      </c>
      <c r="AL103" s="174"/>
      <c r="AM103" s="174"/>
      <c r="AN103" s="174"/>
      <c r="AO103" s="174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 t="s">
        <v>181</v>
      </c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CC103" s="174"/>
      <c r="CD103" s="315" t="s">
        <v>182</v>
      </c>
      <c r="CE103" s="315"/>
      <c r="CF103" s="315"/>
      <c r="CG103" s="315"/>
      <c r="CH103" s="315"/>
      <c r="CI103" s="315"/>
      <c r="CJ103" s="315"/>
      <c r="CK103" s="315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26"/>
      <c r="CX103" s="4"/>
      <c r="CY103" s="4"/>
      <c r="CZ103" s="4"/>
      <c r="DA103" s="4"/>
      <c r="DB103" s="313" t="s">
        <v>47</v>
      </c>
      <c r="DC103" s="13" t="s">
        <v>49</v>
      </c>
      <c r="DD103" s="13" t="s">
        <v>48</v>
      </c>
      <c r="DE103" s="13" t="s">
        <v>183</v>
      </c>
      <c r="DF103" s="13" t="s">
        <v>50</v>
      </c>
      <c r="DG103" s="13" t="s">
        <v>51</v>
      </c>
      <c r="DH103" s="13" t="s">
        <v>52</v>
      </c>
    </row>
    <row r="104" spans="5:117" ht="5.45" customHeight="1"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  <c r="AM104" s="174"/>
      <c r="AN104" s="174"/>
      <c r="AO104" s="174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174"/>
      <c r="BN104" s="174"/>
      <c r="BO104" s="174"/>
      <c r="BP104" s="174"/>
      <c r="BQ104" s="174"/>
      <c r="BR104" s="174"/>
      <c r="BS104" s="174"/>
      <c r="BT104" s="174"/>
      <c r="BU104" s="174"/>
      <c r="BV104" s="174"/>
      <c r="BW104" s="174"/>
      <c r="BX104" s="174"/>
      <c r="BY104" s="174"/>
      <c r="BZ104" s="174"/>
      <c r="CA104" s="174"/>
      <c r="CB104" s="174"/>
      <c r="CC104" s="174"/>
      <c r="CD104" s="237"/>
      <c r="CE104" s="237"/>
      <c r="CF104" s="237"/>
      <c r="CG104" s="237"/>
      <c r="CH104" s="237"/>
      <c r="CI104" s="237"/>
      <c r="CJ104" s="237"/>
      <c r="CK104" s="237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26"/>
      <c r="CX104" s="4"/>
      <c r="CY104" s="4"/>
      <c r="CZ104" s="4"/>
      <c r="DA104" s="4"/>
      <c r="DB104" s="313"/>
      <c r="DC104" s="14" t="s">
        <v>46</v>
      </c>
      <c r="DD104" s="13" t="s">
        <v>184</v>
      </c>
      <c r="DE104" s="13" t="s">
        <v>55</v>
      </c>
      <c r="DF104" s="13" t="s">
        <v>56</v>
      </c>
      <c r="DG104" s="13" t="s">
        <v>185</v>
      </c>
      <c r="DH104" s="13" t="s">
        <v>185</v>
      </c>
    </row>
    <row r="105" spans="5:117" ht="5.45" customHeight="1"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  <c r="AM105" s="174"/>
      <c r="AN105" s="174"/>
      <c r="AO105" s="174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174"/>
      <c r="BQ105" s="174"/>
      <c r="BR105" s="174"/>
      <c r="BS105" s="174"/>
      <c r="BT105" s="174"/>
      <c r="BU105" s="174"/>
      <c r="BV105" s="174"/>
      <c r="BW105" s="174"/>
      <c r="BX105" s="174"/>
      <c r="BY105" s="174"/>
      <c r="BZ105" s="174"/>
      <c r="CA105" s="174"/>
      <c r="CB105" s="174"/>
      <c r="CC105" s="174"/>
      <c r="CD105" s="237" t="s">
        <v>186</v>
      </c>
      <c r="CE105" s="237"/>
      <c r="CF105" s="237"/>
      <c r="CG105" s="237"/>
      <c r="CH105" s="237"/>
      <c r="CI105" s="237"/>
      <c r="CJ105" s="237"/>
      <c r="CK105" s="237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26"/>
      <c r="CX105" s="4"/>
      <c r="CY105" s="4"/>
      <c r="CZ105" s="4"/>
      <c r="DA105" s="4"/>
      <c r="DB105" s="313"/>
      <c r="DC105" s="14" t="s">
        <v>57</v>
      </c>
      <c r="DD105" s="13" t="s">
        <v>187</v>
      </c>
      <c r="DE105" s="13" t="s">
        <v>188</v>
      </c>
      <c r="DF105" s="13" t="s">
        <v>189</v>
      </c>
      <c r="DG105" s="13" t="s">
        <v>185</v>
      </c>
      <c r="DH105" s="13" t="s">
        <v>185</v>
      </c>
    </row>
    <row r="106" spans="5:117" ht="5.45" customHeight="1"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  <c r="AM106" s="174"/>
      <c r="AN106" s="174"/>
      <c r="AO106" s="174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  <c r="BJ106" s="174"/>
      <c r="BK106" s="174"/>
      <c r="BL106" s="174"/>
      <c r="BM106" s="174"/>
      <c r="BN106" s="174"/>
      <c r="BO106" s="174"/>
      <c r="BP106" s="174"/>
      <c r="BQ106" s="174"/>
      <c r="BR106" s="174"/>
      <c r="BS106" s="174"/>
      <c r="BT106" s="174"/>
      <c r="BU106" s="174"/>
      <c r="BV106" s="174"/>
      <c r="BW106" s="174"/>
      <c r="BX106" s="174"/>
      <c r="BY106" s="174"/>
      <c r="BZ106" s="174"/>
      <c r="CA106" s="174"/>
      <c r="CB106" s="174"/>
      <c r="CC106" s="174"/>
      <c r="CD106" s="238"/>
      <c r="CE106" s="238"/>
      <c r="CF106" s="238"/>
      <c r="CG106" s="238"/>
      <c r="CH106" s="238"/>
      <c r="CI106" s="238"/>
      <c r="CJ106" s="238"/>
      <c r="CK106" s="238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26"/>
      <c r="CX106" s="4"/>
      <c r="CY106" s="4"/>
      <c r="CZ106" s="4"/>
      <c r="DA106" s="4"/>
      <c r="DB106" s="313"/>
      <c r="DC106" s="14" t="s">
        <v>58</v>
      </c>
      <c r="DD106" s="13" t="s">
        <v>190</v>
      </c>
      <c r="DE106" s="13" t="s">
        <v>188</v>
      </c>
      <c r="DF106" s="13" t="s">
        <v>191</v>
      </c>
      <c r="DG106" s="13" t="s">
        <v>185</v>
      </c>
      <c r="DH106" s="13" t="s">
        <v>185</v>
      </c>
    </row>
    <row r="107" spans="5:117" ht="8.1" customHeight="1">
      <c r="E107" s="220"/>
      <c r="F107" s="220"/>
      <c r="G107" s="220"/>
      <c r="H107" s="302" t="str">
        <f>(IF(OR($E107="■番号■",$E107=""),"",VLOOKUP($E107,DC104:DD109,2,FALSE)))</f>
        <v/>
      </c>
      <c r="I107" s="302"/>
      <c r="J107" s="302"/>
      <c r="K107" s="302"/>
      <c r="L107" s="302"/>
      <c r="M107" s="302"/>
      <c r="N107" s="302"/>
      <c r="O107" s="302"/>
      <c r="P107" s="302"/>
      <c r="Q107" s="302"/>
      <c r="R107" s="302"/>
      <c r="S107" s="302"/>
      <c r="T107" s="302"/>
      <c r="U107" s="302"/>
      <c r="V107" s="302"/>
      <c r="W107" s="302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20"/>
      <c r="CE107" s="220"/>
      <c r="CF107" s="220"/>
      <c r="CG107" s="220"/>
      <c r="CH107" s="220"/>
      <c r="CI107" s="220"/>
      <c r="CJ107" s="220"/>
      <c r="CK107" s="220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26"/>
      <c r="CX107" s="4"/>
      <c r="CY107" s="4"/>
      <c r="CZ107" s="4"/>
      <c r="DA107" s="4"/>
      <c r="DB107" s="121">
        <v>1</v>
      </c>
      <c r="DC107" s="14" t="s">
        <v>59</v>
      </c>
      <c r="DD107" s="13" t="s">
        <v>192</v>
      </c>
      <c r="DE107" s="13" t="s">
        <v>44</v>
      </c>
      <c r="DF107" s="13" t="s">
        <v>193</v>
      </c>
      <c r="DG107" s="13" t="s">
        <v>185</v>
      </c>
      <c r="DH107" s="13" t="s">
        <v>185</v>
      </c>
    </row>
    <row r="108" spans="5:117" ht="8.1" customHeight="1">
      <c r="E108" s="220"/>
      <c r="F108" s="220"/>
      <c r="G108" s="220"/>
      <c r="H108" s="302"/>
      <c r="I108" s="302"/>
      <c r="J108" s="302"/>
      <c r="K108" s="302"/>
      <c r="L108" s="302"/>
      <c r="M108" s="302"/>
      <c r="N108" s="302"/>
      <c r="O108" s="302"/>
      <c r="P108" s="302"/>
      <c r="Q108" s="302"/>
      <c r="R108" s="302"/>
      <c r="S108" s="302"/>
      <c r="T108" s="302"/>
      <c r="U108" s="302"/>
      <c r="V108" s="302"/>
      <c r="W108" s="302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20"/>
      <c r="CE108" s="220"/>
      <c r="CF108" s="220"/>
      <c r="CG108" s="220"/>
      <c r="CH108" s="220"/>
      <c r="CI108" s="220"/>
      <c r="CJ108" s="220"/>
      <c r="CK108" s="220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26"/>
      <c r="CX108" s="4"/>
      <c r="CY108" s="4"/>
      <c r="CZ108" s="4"/>
      <c r="DA108" s="4"/>
      <c r="DB108" s="314"/>
      <c r="DC108" s="14" t="s">
        <v>60</v>
      </c>
      <c r="DD108" s="13" t="s">
        <v>194</v>
      </c>
      <c r="DE108" s="13" t="s">
        <v>61</v>
      </c>
      <c r="DF108" s="13" t="s">
        <v>62</v>
      </c>
      <c r="DG108" s="13" t="s">
        <v>185</v>
      </c>
      <c r="DH108" s="13" t="s">
        <v>185</v>
      </c>
    </row>
    <row r="109" spans="5:117" ht="8.1" customHeight="1">
      <c r="E109" s="220"/>
      <c r="F109" s="220"/>
      <c r="G109" s="220"/>
      <c r="H109" s="302"/>
      <c r="I109" s="302"/>
      <c r="J109" s="302"/>
      <c r="K109" s="302"/>
      <c r="L109" s="302"/>
      <c r="M109" s="302"/>
      <c r="N109" s="302"/>
      <c r="O109" s="302"/>
      <c r="P109" s="302"/>
      <c r="Q109" s="302"/>
      <c r="R109" s="302"/>
      <c r="S109" s="302"/>
      <c r="T109" s="302"/>
      <c r="U109" s="302"/>
      <c r="V109" s="302"/>
      <c r="W109" s="302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20"/>
      <c r="CE109" s="220"/>
      <c r="CF109" s="220"/>
      <c r="CG109" s="220"/>
      <c r="CH109" s="220"/>
      <c r="CI109" s="220"/>
      <c r="CJ109" s="220"/>
      <c r="CK109" s="220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26"/>
      <c r="CX109" s="4"/>
      <c r="CY109" s="4"/>
      <c r="CZ109" s="4"/>
      <c r="DA109" s="4"/>
      <c r="DB109" s="122"/>
      <c r="DC109" s="14" t="s">
        <v>63</v>
      </c>
      <c r="DD109" s="13" t="s">
        <v>195</v>
      </c>
      <c r="DE109" s="13" t="s">
        <v>65</v>
      </c>
      <c r="DF109" s="13" t="s">
        <v>66</v>
      </c>
      <c r="DG109" s="13" t="s">
        <v>67</v>
      </c>
      <c r="DH109" s="13" t="s">
        <v>68</v>
      </c>
    </row>
    <row r="110" spans="5:117" ht="8.1" customHeight="1">
      <c r="E110" s="220"/>
      <c r="F110" s="220"/>
      <c r="G110" s="220"/>
      <c r="H110" s="302" t="str">
        <f>(IF(OR($E110="■番号■",$E110=""),"",VLOOKUP($E110,DC104:DD109,2,FALSE)))</f>
        <v/>
      </c>
      <c r="I110" s="302"/>
      <c r="J110" s="302"/>
      <c r="K110" s="302"/>
      <c r="L110" s="302"/>
      <c r="M110" s="302"/>
      <c r="N110" s="302"/>
      <c r="O110" s="302"/>
      <c r="P110" s="302"/>
      <c r="Q110" s="302"/>
      <c r="R110" s="302"/>
      <c r="S110" s="302"/>
      <c r="T110" s="302"/>
      <c r="U110" s="302"/>
      <c r="V110" s="302"/>
      <c r="W110" s="302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20"/>
      <c r="CE110" s="220"/>
      <c r="CF110" s="220"/>
      <c r="CG110" s="220"/>
      <c r="CH110" s="220"/>
      <c r="CI110" s="220"/>
      <c r="CJ110" s="220"/>
      <c r="CK110" s="220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26"/>
      <c r="CX110" s="4"/>
      <c r="CY110" s="4"/>
      <c r="CZ110" s="4"/>
      <c r="DA110" s="4"/>
      <c r="DB110" s="121">
        <v>2</v>
      </c>
      <c r="DC110" s="15"/>
    </row>
    <row r="111" spans="5:117" ht="8.1" customHeight="1">
      <c r="E111" s="220"/>
      <c r="F111" s="220"/>
      <c r="G111" s="220"/>
      <c r="H111" s="302"/>
      <c r="I111" s="302"/>
      <c r="J111" s="302"/>
      <c r="K111" s="302"/>
      <c r="L111" s="302"/>
      <c r="M111" s="302"/>
      <c r="N111" s="302"/>
      <c r="O111" s="302"/>
      <c r="P111" s="302"/>
      <c r="Q111" s="302"/>
      <c r="R111" s="302"/>
      <c r="S111" s="302"/>
      <c r="T111" s="302"/>
      <c r="U111" s="302"/>
      <c r="V111" s="302"/>
      <c r="W111" s="302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20"/>
      <c r="CE111" s="220"/>
      <c r="CF111" s="220"/>
      <c r="CG111" s="220"/>
      <c r="CH111" s="220"/>
      <c r="CI111" s="220"/>
      <c r="CJ111" s="220"/>
      <c r="CK111" s="220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26"/>
      <c r="CX111" s="4"/>
      <c r="CY111" s="4"/>
      <c r="CZ111" s="4"/>
      <c r="DA111" s="4"/>
      <c r="DB111" s="314"/>
      <c r="DC111" s="15"/>
      <c r="DD111" s="17" t="s">
        <v>196</v>
      </c>
      <c r="DE111" s="17" t="s">
        <v>69</v>
      </c>
      <c r="DF111" s="17" t="s">
        <v>70</v>
      </c>
      <c r="DG111" s="17" t="s">
        <v>71</v>
      </c>
      <c r="DH111" s="17" t="s">
        <v>72</v>
      </c>
    </row>
    <row r="112" spans="5:117" ht="8.1" customHeight="1">
      <c r="E112" s="220"/>
      <c r="F112" s="220"/>
      <c r="G112" s="220"/>
      <c r="H112" s="302"/>
      <c r="I112" s="302"/>
      <c r="J112" s="302"/>
      <c r="K112" s="302"/>
      <c r="L112" s="302"/>
      <c r="M112" s="302"/>
      <c r="N112" s="302"/>
      <c r="O112" s="302"/>
      <c r="P112" s="302"/>
      <c r="Q112" s="302"/>
      <c r="R112" s="302"/>
      <c r="S112" s="302"/>
      <c r="T112" s="302"/>
      <c r="U112" s="302"/>
      <c r="V112" s="302"/>
      <c r="W112" s="302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20"/>
      <c r="CE112" s="220"/>
      <c r="CF112" s="220"/>
      <c r="CG112" s="220"/>
      <c r="CH112" s="220"/>
      <c r="CI112" s="220"/>
      <c r="CJ112" s="220"/>
      <c r="CK112" s="220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26"/>
      <c r="CX112" s="4"/>
      <c r="CY112" s="4"/>
      <c r="CZ112" s="4"/>
      <c r="DA112" s="4"/>
      <c r="DB112" s="122"/>
      <c r="DC112" s="15"/>
      <c r="DD112" s="18" t="str">
        <f>IFERROR(IF(VLOOKUP(E107,DC104:DH109,3,0)="なし","",VLOOKUP(E107,DC104:DH109,3,0)),"")</f>
        <v/>
      </c>
      <c r="DE112" s="18" t="str">
        <f>IFERROR(IF(VLOOKUP(E110,DC104:DH109,3,0)="なし","",VLOOKUP(E110,DC104:DH109,3,0)),"")</f>
        <v/>
      </c>
      <c r="DF112" s="18" t="str">
        <f>IFERROR(IF(VLOOKUP(E113,DC104:DH109,3,0)="なし","",VLOOKUP(E113,DC104:DH109,3,0)),"")</f>
        <v/>
      </c>
      <c r="DG112" s="18" t="str">
        <f>IFERROR(IF(VLOOKUP(E113,DC104:DH109,3,0)="なし","",VLOOKUP(E113,DC104:DH109,3,0)),"")</f>
        <v/>
      </c>
      <c r="DH112" s="18" t="str">
        <f>IFERROR(IF(VLOOKUP(E115,DC104:DH109,3,0)="なし","",VLOOKUP(E115,DC104:DH109,3,0)),"")</f>
        <v/>
      </c>
    </row>
    <row r="113" spans="5:112" ht="8.1" customHeight="1">
      <c r="E113" s="220"/>
      <c r="F113" s="220"/>
      <c r="G113" s="220"/>
      <c r="H113" s="302" t="str">
        <f>(IF(OR($E113="■番号■",$E113=""),"",VLOOKUP($E113,DC104:DD109,2,FALSE)))</f>
        <v/>
      </c>
      <c r="I113" s="302"/>
      <c r="J113" s="302"/>
      <c r="K113" s="302"/>
      <c r="L113" s="302"/>
      <c r="M113" s="302"/>
      <c r="N113" s="302"/>
      <c r="O113" s="302"/>
      <c r="P113" s="302"/>
      <c r="Q113" s="302"/>
      <c r="R113" s="302"/>
      <c r="S113" s="302"/>
      <c r="T113" s="302"/>
      <c r="U113" s="302"/>
      <c r="V113" s="302"/>
      <c r="W113" s="302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20"/>
      <c r="CE113" s="220"/>
      <c r="CF113" s="220"/>
      <c r="CG113" s="220"/>
      <c r="CH113" s="220"/>
      <c r="CI113" s="220"/>
      <c r="CJ113" s="220"/>
      <c r="CK113" s="220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26"/>
      <c r="CX113" s="4"/>
      <c r="CY113" s="4"/>
      <c r="CZ113" s="4"/>
      <c r="DA113" s="4"/>
      <c r="DB113" s="121">
        <v>3</v>
      </c>
      <c r="DC113" s="15"/>
      <c r="DD113" s="18" t="str">
        <f>IFERROR(IF(VLOOKUP(E107,DC104:DH109,4,0)="なし","",VLOOKUP(E107,DC104:DH109,4,0)),"")</f>
        <v/>
      </c>
      <c r="DE113" s="18" t="str">
        <f>IFERROR(IF(VLOOKUP(E110,DC104:DH109,4,0)="なし","",VLOOKUP(E110,DC104:DH109,4,0)),"")</f>
        <v/>
      </c>
      <c r="DF113" s="18" t="str">
        <f>IFERROR(IF(VLOOKUP(E113,DC104:DH109,4,0)="なし","",VLOOKUP(E113,DC104:DH109,4,0)),"")</f>
        <v/>
      </c>
      <c r="DG113" s="18" t="str">
        <f>IFERROR(IF(VLOOKUP(E113,DC104:DH109,4,0)="なし","",VLOOKUP(E113,DC104:DH109,4,0)),"")</f>
        <v/>
      </c>
      <c r="DH113" s="18" t="str">
        <f>IFERROR(IF(VLOOKUP(E115,DC104:DH109,4,0)="なし","",VLOOKUP(E115,DC104:DH109,4,0)),"")</f>
        <v/>
      </c>
    </row>
    <row r="114" spans="5:112" ht="8.1" customHeight="1">
      <c r="E114" s="220"/>
      <c r="F114" s="220"/>
      <c r="G114" s="220"/>
      <c r="H114" s="302"/>
      <c r="I114" s="302"/>
      <c r="J114" s="302"/>
      <c r="K114" s="302"/>
      <c r="L114" s="302"/>
      <c r="M114" s="302"/>
      <c r="N114" s="302"/>
      <c r="O114" s="302"/>
      <c r="P114" s="302"/>
      <c r="Q114" s="302"/>
      <c r="R114" s="302"/>
      <c r="S114" s="302"/>
      <c r="T114" s="302"/>
      <c r="U114" s="302"/>
      <c r="V114" s="302"/>
      <c r="W114" s="302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20"/>
      <c r="CE114" s="220"/>
      <c r="CF114" s="220"/>
      <c r="CG114" s="220"/>
      <c r="CH114" s="220"/>
      <c r="CI114" s="220"/>
      <c r="CJ114" s="220"/>
      <c r="CK114" s="220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26"/>
      <c r="CX114" s="4"/>
      <c r="CY114" s="4"/>
      <c r="CZ114" s="4"/>
      <c r="DA114" s="4"/>
      <c r="DB114" s="314"/>
      <c r="DC114" s="15"/>
      <c r="DD114" s="18" t="str">
        <f>IFERROR(IF(VLOOKUP(E107,DC104:DH109,5,0)="なし","",VLOOKUP(E107,DC104:DH109,5,0)),"")</f>
        <v/>
      </c>
      <c r="DE114" s="18" t="str">
        <f>IFERROR(IF(VLOOKUP(E110,DC104:DH109,5,0)="なし","",VLOOKUP(E110,DC104:DH109,5,0)),"")</f>
        <v/>
      </c>
      <c r="DF114" s="18" t="str">
        <f>IFERROR(IF(VLOOKUP(E113,DC104:DH109,5,0)="なし","",VLOOKUP(E113,DC104:DH109,5,0)),"")</f>
        <v/>
      </c>
      <c r="DG114" s="18" t="str">
        <f>IFERROR(IF(VLOOKUP(E113,DC104:DH109,5,0)="なし","",VLOOKUP(E113,DC104:DH109,5,0)),"")</f>
        <v/>
      </c>
      <c r="DH114" s="18" t="str">
        <f>IFERROR(IF(VLOOKUP(E115,DC104:DH109,5,0)="なし","",VLOOKUP(E115,DC104:DH109,5,0)),"")</f>
        <v/>
      </c>
    </row>
    <row r="115" spans="5:112" ht="8.1" customHeight="1">
      <c r="E115" s="220"/>
      <c r="F115" s="220"/>
      <c r="G115" s="220"/>
      <c r="H115" s="302"/>
      <c r="I115" s="302"/>
      <c r="J115" s="302"/>
      <c r="K115" s="302"/>
      <c r="L115" s="302"/>
      <c r="M115" s="302"/>
      <c r="N115" s="302"/>
      <c r="O115" s="302"/>
      <c r="P115" s="302"/>
      <c r="Q115" s="302"/>
      <c r="R115" s="302"/>
      <c r="S115" s="302"/>
      <c r="T115" s="302"/>
      <c r="U115" s="302"/>
      <c r="V115" s="302"/>
      <c r="W115" s="302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20"/>
      <c r="CE115" s="220"/>
      <c r="CF115" s="220"/>
      <c r="CG115" s="220"/>
      <c r="CH115" s="220"/>
      <c r="CI115" s="220"/>
      <c r="CJ115" s="220"/>
      <c r="CK115" s="220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26"/>
      <c r="CX115" s="4"/>
      <c r="CY115" s="4"/>
      <c r="CZ115" s="4"/>
      <c r="DA115" s="4"/>
      <c r="DB115" s="122"/>
      <c r="DC115" s="4"/>
      <c r="DD115" s="18" t="str">
        <f>IFERROR(IF(VLOOKUP(E107,DC104:DH109,6,0)="なし","",VLOOKUP(E107,DC104:DH109,6,0)),"")</f>
        <v/>
      </c>
      <c r="DE115" s="18" t="str">
        <f>IFERROR(IF(VLOOKUP(E110,DC104:DH109,6,0)="なし","",VLOOKUP(E110,DC104:DH109,6,0)),"")</f>
        <v/>
      </c>
      <c r="DF115" s="18" t="str">
        <f>IFERROR(IF(VLOOKUP(E113,DC104:DH109,6,0)="なし","",VLOOKUP(E113,DC104:DH109,6,0)),"")</f>
        <v/>
      </c>
      <c r="DG115" s="18" t="str">
        <f>IFERROR(IF(VLOOKUP(E113,DC104:DH109,6,0)="なし","",VLOOKUP(E113,DC104:DH109,6,0)),"")</f>
        <v/>
      </c>
      <c r="DH115" s="18" t="str">
        <f>IFERROR(IF(VLOOKUP(E115,DC104:DH109,6,0)="なし","",VLOOKUP(E115,DC104:DH109,6,0)),"")</f>
        <v/>
      </c>
    </row>
    <row r="116" spans="5:112" ht="12.95" customHeight="1"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4"/>
      <c r="CY116" s="4"/>
      <c r="CZ116" s="4"/>
      <c r="DA116" s="4"/>
      <c r="DB116" s="4"/>
      <c r="DC116" s="16"/>
      <c r="DD116" s="16"/>
      <c r="DE116" s="16"/>
      <c r="DF116" s="16"/>
      <c r="DG116" s="16"/>
      <c r="DH116" s="16"/>
    </row>
    <row r="117" spans="5:112" ht="12.95" customHeight="1"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4"/>
      <c r="CY117" s="4"/>
      <c r="CZ117" s="4"/>
      <c r="DA117" s="4"/>
      <c r="DB117" s="4"/>
      <c r="DC117" s="4"/>
      <c r="DD117" s="4" t="s">
        <v>197</v>
      </c>
      <c r="DE117" s="3" t="s">
        <v>198</v>
      </c>
      <c r="DF117" s="4" t="s">
        <v>199</v>
      </c>
      <c r="DH117" s="4"/>
    </row>
    <row r="118" spans="5:112" ht="12.95" customHeight="1"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4"/>
      <c r="CY118" s="4"/>
      <c r="CZ118" s="4"/>
      <c r="DA118" s="4"/>
      <c r="DB118" s="4"/>
      <c r="DC118" s="4"/>
      <c r="DD118" s="4"/>
    </row>
    <row r="119" spans="5:112" ht="12.95" customHeight="1"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4"/>
      <c r="CY119" s="4"/>
      <c r="CZ119" s="4"/>
      <c r="DA119" s="4"/>
      <c r="DB119" s="4"/>
      <c r="DC119" s="4"/>
      <c r="DD119" s="4"/>
    </row>
    <row r="120" spans="5:112" ht="12.95" customHeight="1"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4"/>
      <c r="CY120" s="4"/>
      <c r="CZ120" s="4"/>
      <c r="DA120" s="4"/>
      <c r="DB120" s="4"/>
      <c r="DC120" s="4"/>
      <c r="DD120" s="4"/>
    </row>
    <row r="121" spans="5:112" ht="12.95" hidden="1" customHeight="1">
      <c r="CL121" s="102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4"/>
      <c r="CY121" s="4"/>
      <c r="CZ121" s="4"/>
      <c r="DA121" s="4"/>
      <c r="DB121" s="4"/>
      <c r="DC121" s="4"/>
      <c r="DD121" s="4"/>
    </row>
    <row r="122" spans="5:112" ht="12.95" hidden="1" customHeight="1"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4"/>
      <c r="CY122" s="4"/>
      <c r="CZ122" s="4"/>
      <c r="DA122" s="4"/>
      <c r="DB122" s="4"/>
      <c r="DC122" s="4"/>
      <c r="DD122" s="4"/>
    </row>
    <row r="123" spans="5:112" ht="12.95" hidden="1" customHeight="1"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4"/>
      <c r="CY123" s="4"/>
      <c r="CZ123" s="4"/>
      <c r="DA123" s="4"/>
      <c r="DB123" s="4"/>
      <c r="DC123" s="4"/>
      <c r="DD123" s="4"/>
    </row>
    <row r="124" spans="5:112" ht="12.95" hidden="1" customHeight="1"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4"/>
      <c r="CY124" s="4"/>
      <c r="CZ124" s="4"/>
      <c r="DA124" s="4"/>
      <c r="DB124" s="4"/>
      <c r="DC124" s="4"/>
      <c r="DD124" s="4"/>
    </row>
    <row r="125" spans="5:112" ht="12.95" hidden="1" customHeight="1"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4"/>
      <c r="CY125" s="4"/>
      <c r="CZ125" s="4"/>
      <c r="DA125" s="4"/>
      <c r="DB125" s="4"/>
      <c r="DC125" s="4"/>
      <c r="DD125" s="4"/>
    </row>
    <row r="126" spans="5:112" ht="12.95" hidden="1" customHeight="1"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4"/>
      <c r="CY126" s="4"/>
      <c r="CZ126" s="4"/>
      <c r="DA126" s="4"/>
      <c r="DB126" s="4"/>
      <c r="DC126" s="4"/>
      <c r="DD126" s="4"/>
    </row>
    <row r="127" spans="5:112" ht="12.95" hidden="1" customHeight="1"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4"/>
      <c r="CY127" s="4"/>
      <c r="CZ127" s="4"/>
      <c r="DA127" s="4"/>
      <c r="DB127" s="4"/>
      <c r="DC127" s="4"/>
      <c r="DD127" s="4"/>
    </row>
    <row r="128" spans="5:112" ht="12.95" hidden="1" customHeight="1"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4"/>
      <c r="CY128" s="4"/>
      <c r="CZ128" s="4"/>
      <c r="DA128" s="4"/>
      <c r="DB128" s="4"/>
      <c r="DC128" s="4"/>
      <c r="DD128" s="4"/>
    </row>
    <row r="129" spans="5:108" ht="12.95" hidden="1" customHeight="1"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4"/>
      <c r="CY129" s="4"/>
      <c r="CZ129" s="4"/>
      <c r="DA129" s="4"/>
      <c r="DB129" s="4"/>
      <c r="DC129" s="4"/>
      <c r="DD129" s="4"/>
    </row>
    <row r="130" spans="5:108" ht="12.95" hidden="1" customHeight="1"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4"/>
      <c r="CY130" s="4"/>
      <c r="CZ130" s="4"/>
      <c r="DA130" s="4"/>
      <c r="DB130" s="4"/>
      <c r="DC130" s="4"/>
      <c r="DD130" s="4"/>
    </row>
    <row r="131" spans="5:108" ht="12.95" hidden="1" customHeight="1"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102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4"/>
      <c r="CY131" s="4"/>
      <c r="CZ131" s="4"/>
      <c r="DA131" s="4"/>
      <c r="DB131" s="4"/>
      <c r="DC131" s="4"/>
      <c r="DD131" s="4"/>
    </row>
    <row r="132" spans="5:108" ht="12.95" hidden="1" customHeight="1"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4"/>
      <c r="CY132" s="4"/>
      <c r="CZ132" s="4"/>
      <c r="DA132" s="4"/>
      <c r="DB132" s="4"/>
      <c r="DC132" s="4"/>
      <c r="DD132" s="4"/>
    </row>
    <row r="133" spans="5:108" ht="12.95" hidden="1" customHeight="1"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4"/>
      <c r="CY133" s="4"/>
      <c r="CZ133" s="4"/>
      <c r="DA133" s="4"/>
      <c r="DB133" s="4"/>
      <c r="DC133" s="4"/>
      <c r="DD133" s="4"/>
    </row>
    <row r="134" spans="5:108" ht="12.95" hidden="1" customHeight="1"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4"/>
      <c r="CY134" s="4"/>
      <c r="CZ134" s="4"/>
      <c r="DA134" s="4"/>
      <c r="DB134" s="4"/>
      <c r="DC134" s="4"/>
      <c r="DD134" s="4"/>
    </row>
    <row r="135" spans="5:108" ht="12.95" hidden="1" customHeight="1"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4"/>
      <c r="CY135" s="4"/>
      <c r="CZ135" s="4"/>
      <c r="DA135" s="4"/>
      <c r="DB135" s="4"/>
      <c r="DC135" s="4"/>
      <c r="DD135" s="4"/>
    </row>
    <row r="136" spans="5:108" ht="12.95" hidden="1" customHeight="1"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4"/>
      <c r="CY136" s="4"/>
      <c r="CZ136" s="4"/>
      <c r="DA136" s="4"/>
      <c r="DB136" s="4"/>
      <c r="DC136" s="4"/>
      <c r="DD136" s="4"/>
    </row>
    <row r="137" spans="5:108" ht="12.95" hidden="1" customHeight="1"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4"/>
      <c r="CY137" s="4"/>
      <c r="CZ137" s="4"/>
      <c r="DA137" s="4"/>
      <c r="DB137" s="4"/>
      <c r="DC137" s="4"/>
      <c r="DD137" s="4"/>
    </row>
    <row r="138" spans="5:108" ht="12.95" hidden="1" customHeight="1"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4"/>
      <c r="CY138" s="4"/>
      <c r="CZ138" s="4"/>
      <c r="DA138" s="4"/>
      <c r="DB138" s="4"/>
      <c r="DC138" s="4"/>
      <c r="DD138" s="4"/>
    </row>
    <row r="139" spans="5:108" ht="12.95" hidden="1" customHeight="1"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4"/>
      <c r="CY139" s="4"/>
      <c r="CZ139" s="4"/>
      <c r="DA139" s="4"/>
      <c r="DB139" s="4"/>
      <c r="DC139" s="4"/>
      <c r="DD139" s="4"/>
    </row>
    <row r="140" spans="5:108" ht="12.95" hidden="1" customHeight="1"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4"/>
      <c r="CY140" s="4"/>
      <c r="CZ140" s="4"/>
      <c r="DA140" s="4"/>
      <c r="DB140" s="4"/>
      <c r="DC140" s="4"/>
      <c r="DD140" s="4"/>
    </row>
    <row r="141" spans="5:108" ht="12.95" hidden="1" customHeight="1"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4"/>
      <c r="CY141" s="4"/>
      <c r="CZ141" s="4"/>
      <c r="DA141" s="4"/>
      <c r="DB141" s="4"/>
      <c r="DC141" s="4"/>
      <c r="DD141" s="4"/>
    </row>
    <row r="142" spans="5:108" ht="12.95" hidden="1" customHeight="1"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4"/>
      <c r="CY142" s="4"/>
      <c r="CZ142" s="4"/>
      <c r="DA142" s="4"/>
      <c r="DB142" s="4"/>
      <c r="DC142" s="4"/>
      <c r="DD142" s="4"/>
    </row>
    <row r="143" spans="5:108" ht="12.95" hidden="1" customHeight="1"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4"/>
      <c r="CY143" s="4"/>
      <c r="CZ143" s="4"/>
      <c r="DA143" s="4"/>
      <c r="DB143" s="4"/>
      <c r="DC143" s="4"/>
      <c r="DD143" s="4"/>
    </row>
    <row r="144" spans="5:108" ht="12.95" hidden="1" customHeight="1"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4"/>
      <c r="CY144" s="4"/>
      <c r="CZ144" s="4"/>
      <c r="DA144" s="4"/>
      <c r="DB144" s="4"/>
      <c r="DC144" s="4"/>
      <c r="DD144" s="4"/>
    </row>
    <row r="145" spans="5:108" ht="12.95" hidden="1" customHeight="1"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4"/>
      <c r="CY145" s="4"/>
      <c r="CZ145" s="4"/>
      <c r="DA145" s="4"/>
      <c r="DB145" s="4"/>
      <c r="DC145" s="4"/>
      <c r="DD145" s="4"/>
    </row>
    <row r="146" spans="5:108" ht="12.95" hidden="1" customHeight="1"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4"/>
      <c r="CY146" s="4"/>
      <c r="CZ146" s="4"/>
      <c r="DA146" s="4"/>
      <c r="DB146" s="4"/>
      <c r="DC146" s="4"/>
      <c r="DD146" s="4"/>
    </row>
    <row r="147" spans="5:108" ht="12.95" hidden="1" customHeight="1"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W147" s="26"/>
      <c r="CX147" s="4"/>
      <c r="CY147" s="4"/>
      <c r="CZ147" s="4"/>
      <c r="DA147" s="4"/>
      <c r="DB147" s="4"/>
      <c r="DC147" s="4"/>
      <c r="DD147" s="4"/>
    </row>
    <row r="148" spans="5:108" ht="12.95" hidden="1" customHeight="1"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W148" s="26"/>
      <c r="CY148" s="4"/>
      <c r="CZ148" s="4"/>
      <c r="DA148" s="4"/>
      <c r="DB148" s="4"/>
      <c r="DC148" s="4"/>
      <c r="DD148" s="4"/>
    </row>
    <row r="149" spans="5:108" ht="12.95" hidden="1" customHeight="1"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Z149" s="4"/>
      <c r="DA149" s="4"/>
      <c r="DB149" s="4"/>
      <c r="DC149" s="4"/>
      <c r="DD149" s="4"/>
    </row>
    <row r="150" spans="5:108" ht="12.95" hidden="1" customHeight="1"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Z150" s="4"/>
      <c r="DA150" s="4"/>
      <c r="DB150" s="4"/>
      <c r="DC150" s="4"/>
      <c r="DD150" s="4"/>
    </row>
    <row r="151" spans="5:108" ht="12.95" hidden="1" customHeight="1"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DA151" s="4"/>
      <c r="DB151" s="4"/>
      <c r="DC151" s="4"/>
      <c r="DD151" s="4"/>
    </row>
    <row r="152" spans="5:108" ht="12.95" hidden="1" customHeight="1"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DA152" s="4"/>
      <c r="DB152" s="4"/>
      <c r="DC152" s="4"/>
      <c r="DD152" s="4"/>
    </row>
    <row r="153" spans="5:108" ht="12.95" hidden="1" customHeight="1"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DB153" s="4"/>
    </row>
    <row r="154" spans="5:108" ht="12.95" hidden="1" customHeight="1"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DB154" s="4"/>
    </row>
    <row r="155" spans="5:108" ht="12.95" hidden="1" customHeight="1"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DB155" s="4"/>
    </row>
    <row r="156" spans="5:108" ht="12.95" hidden="1" customHeight="1"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</row>
    <row r="157" spans="5:108" ht="12.95" hidden="1" customHeight="1"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</row>
    <row r="158" spans="5:108" ht="12.95" hidden="1" customHeight="1"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</row>
    <row r="159" spans="5:108" ht="12.95" hidden="1" customHeight="1"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</row>
    <row r="160" spans="5:108" ht="12.95" hidden="1" customHeight="1"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</row>
    <row r="161" spans="5:89" ht="12.95" hidden="1" customHeight="1"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</row>
    <row r="162" spans="5:89" ht="12.95" hidden="1" customHeight="1"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</row>
    <row r="163" spans="5:89" ht="12.95" hidden="1" customHeight="1"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</row>
    <row r="164" spans="5:89" ht="12.95" hidden="1" customHeight="1"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</row>
    <row r="165" spans="5:89" ht="12.95" hidden="1" customHeight="1"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</row>
    <row r="166" spans="5:89" ht="12.95" hidden="1" customHeight="1"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</row>
    <row r="167" spans="5:89" ht="12.95" hidden="1" customHeight="1"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</row>
    <row r="168" spans="5:89" ht="12.95" hidden="1" customHeight="1"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</row>
    <row r="169" spans="5:89" ht="12.95" hidden="1" customHeight="1"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</row>
    <row r="170" spans="5:89" ht="12.95" hidden="1" customHeight="1"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</row>
    <row r="171" spans="5:89" ht="12.95" hidden="1" customHeight="1"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</row>
    <row r="172" spans="5:89" ht="12.95" hidden="1" customHeight="1"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</row>
    <row r="173" spans="5:89" ht="12.95" hidden="1" customHeight="1"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</row>
    <row r="174" spans="5:89" ht="12.95" hidden="1" customHeight="1"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</row>
    <row r="175" spans="5:89" ht="12.95" hidden="1" customHeight="1"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</row>
    <row r="176" spans="5:89" ht="12.95" hidden="1" customHeight="1"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</row>
    <row r="177" spans="5:89" ht="12.95" hidden="1" customHeight="1"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</row>
    <row r="178" spans="5:89" ht="12.95" hidden="1" customHeight="1"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</row>
    <row r="179" spans="5:89" ht="12.95" hidden="1" customHeight="1"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</row>
    <row r="180" spans="5:89" ht="12.95" hidden="1" customHeight="1"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</row>
    <row r="181" spans="5:89" ht="12.95" hidden="1" customHeight="1"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</row>
    <row r="182" spans="5:89" ht="12.95" hidden="1" customHeight="1"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</row>
    <row r="183" spans="5:89" ht="12.95" hidden="1" customHeight="1"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</row>
    <row r="184" spans="5:89" ht="12.95" hidden="1" customHeight="1"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</row>
    <row r="185" spans="5:89" ht="12.95" hidden="1" customHeight="1"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</row>
    <row r="186" spans="5:89" ht="12.95" hidden="1" customHeight="1"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</row>
    <row r="187" spans="5:89" ht="12.95" hidden="1" customHeight="1"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</row>
    <row r="188" spans="5:89" ht="12.95" hidden="1" customHeight="1"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</row>
    <row r="189" spans="5:89" ht="12.95" hidden="1" customHeight="1"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</row>
    <row r="190" spans="5:89" ht="12.95" hidden="1" customHeight="1"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</row>
    <row r="191" spans="5:89" ht="12.95" hidden="1" customHeight="1"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</row>
    <row r="192" spans="5:89" ht="12.95" hidden="1" customHeight="1"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</row>
    <row r="193" spans="5:89" ht="12.95" hidden="1" customHeight="1"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</row>
    <row r="194" spans="5:89" ht="12.95" hidden="1" customHeight="1"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</row>
    <row r="195" spans="5:89" ht="12.95" hidden="1" customHeight="1"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</row>
    <row r="196" spans="5:89" ht="12.95" hidden="1" customHeight="1"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</row>
    <row r="197" spans="5:89" ht="12.95" hidden="1" customHeight="1"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</row>
    <row r="198" spans="5:89" ht="12.95" hidden="1" customHeight="1"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</row>
    <row r="199" spans="5:89" ht="12.95" hidden="1" customHeight="1"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</row>
    <row r="200" spans="5:89" ht="12.95" hidden="1" customHeight="1"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</row>
    <row r="201" spans="5:89" ht="12.95" hidden="1" customHeight="1"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</row>
    <row r="202" spans="5:89" ht="12.95" hidden="1" customHeight="1"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</row>
    <row r="203" spans="5:89" ht="12.95" hidden="1" customHeight="1"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</row>
    <row r="204" spans="5:89" ht="12.95" hidden="1" customHeight="1"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</row>
    <row r="205" spans="5:89" ht="12.95" hidden="1" customHeight="1"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</row>
    <row r="206" spans="5:89" ht="12.95" hidden="1" customHeight="1"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</row>
    <row r="207" spans="5:89" ht="12.95" hidden="1" customHeight="1"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</row>
    <row r="208" spans="5:89" ht="12.95" hidden="1" customHeight="1"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</row>
    <row r="209" spans="5:89" ht="12.95" hidden="1" customHeight="1"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</row>
    <row r="210" spans="5:89" ht="12.95" hidden="1" customHeight="1"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</row>
    <row r="211" spans="5:89" ht="12.95" hidden="1" customHeight="1"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</row>
    <row r="212" spans="5:89" ht="12.95" hidden="1" customHeight="1"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</row>
    <row r="213" spans="5:89" ht="12.95" hidden="1" customHeight="1"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</row>
    <row r="214" spans="5:89" ht="12.95" hidden="1" customHeight="1"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</row>
    <row r="215" spans="5:89" ht="12.95" hidden="1" customHeight="1"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</row>
    <row r="216" spans="5:89" ht="12.95" hidden="1" customHeight="1"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</row>
    <row r="217" spans="5:89" ht="12.95" hidden="1" customHeight="1"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</row>
    <row r="218" spans="5:89" ht="12.95" hidden="1" customHeight="1"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</row>
    <row r="219" spans="5:89" ht="12.95" hidden="1" customHeight="1"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</row>
    <row r="220" spans="5:89" ht="12.95" hidden="1" customHeight="1"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</row>
    <row r="221" spans="5:89" ht="12.95" hidden="1" customHeight="1"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</row>
    <row r="222" spans="5:89" ht="12.95" hidden="1" customHeight="1"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</row>
    <row r="223" spans="5:89" ht="12.95" hidden="1" customHeight="1"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</row>
    <row r="224" spans="5:89" ht="12.95" hidden="1" customHeight="1"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</row>
    <row r="225" spans="5:89" ht="12.95" hidden="1" customHeight="1"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</row>
    <row r="226" spans="5:89" ht="12.95" hidden="1" customHeight="1"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</row>
    <row r="227" spans="5:89" ht="12.95" hidden="1" customHeight="1"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</row>
    <row r="228" spans="5:89" ht="12.95" hidden="1" customHeight="1"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</row>
    <row r="229" spans="5:89" ht="12.95" hidden="1" customHeight="1"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</row>
    <row r="230" spans="5:89" ht="12.95" hidden="1" customHeight="1"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</row>
    <row r="231" spans="5:89" ht="12.95" hidden="1" customHeight="1"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</row>
    <row r="232" spans="5:89" ht="12.95" hidden="1" customHeight="1"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26"/>
      <c r="CD232" s="26"/>
      <c r="CE232" s="26"/>
      <c r="CF232" s="26"/>
      <c r="CG232" s="26"/>
      <c r="CH232" s="26"/>
      <c r="CI232" s="26"/>
      <c r="CJ232" s="26"/>
      <c r="CK232" s="26"/>
    </row>
    <row r="233" spans="5:89" ht="12.95" hidden="1" customHeight="1"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26"/>
      <c r="CD233" s="26"/>
      <c r="CE233" s="26"/>
      <c r="CF233" s="26"/>
      <c r="CG233" s="26"/>
      <c r="CH233" s="26"/>
      <c r="CI233" s="26"/>
      <c r="CJ233" s="26"/>
      <c r="CK233" s="26"/>
    </row>
    <row r="234" spans="5:89" ht="12.95" hidden="1" customHeight="1"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26"/>
      <c r="CD234" s="26"/>
      <c r="CE234" s="26"/>
      <c r="CF234" s="26"/>
      <c r="CG234" s="26"/>
      <c r="CH234" s="26"/>
      <c r="CI234" s="26"/>
      <c r="CJ234" s="26"/>
      <c r="CK234" s="26"/>
    </row>
    <row r="235" spans="5:89" ht="12.95" hidden="1" customHeight="1"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</row>
    <row r="236" spans="5:89" ht="12.95" hidden="1" customHeight="1"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</row>
    <row r="237" spans="5:89" ht="12.95" hidden="1" customHeight="1"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26"/>
      <c r="CD237" s="26"/>
      <c r="CE237" s="26"/>
      <c r="CF237" s="26"/>
      <c r="CG237" s="26"/>
      <c r="CH237" s="26"/>
      <c r="CI237" s="26"/>
      <c r="CJ237" s="26"/>
      <c r="CK237" s="26"/>
    </row>
    <row r="238" spans="5:89" ht="12.95" hidden="1" customHeight="1"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  <c r="CG238" s="26"/>
      <c r="CH238" s="26"/>
      <c r="CI238" s="26"/>
      <c r="CJ238" s="26"/>
      <c r="CK238" s="26"/>
    </row>
    <row r="239" spans="5:89" ht="12.95" hidden="1" customHeight="1"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26"/>
      <c r="CD239" s="26"/>
      <c r="CE239" s="26"/>
      <c r="CF239" s="26"/>
      <c r="CG239" s="26"/>
      <c r="CH239" s="26"/>
      <c r="CI239" s="26"/>
      <c r="CJ239" s="26"/>
      <c r="CK239" s="26"/>
    </row>
    <row r="240" spans="5:89" ht="12.95" hidden="1" customHeight="1"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26"/>
      <c r="CG240" s="26"/>
      <c r="CH240" s="26"/>
      <c r="CI240" s="26"/>
      <c r="CJ240" s="26"/>
      <c r="CK240" s="26"/>
    </row>
    <row r="241" spans="5:89" ht="12.95" hidden="1" customHeight="1"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6"/>
      <c r="CD241" s="26"/>
      <c r="CE241" s="26"/>
      <c r="CF241" s="26"/>
      <c r="CG241" s="26"/>
      <c r="CH241" s="26"/>
      <c r="CI241" s="26"/>
      <c r="CJ241" s="26"/>
      <c r="CK241" s="26"/>
    </row>
    <row r="242" spans="5:89" ht="12.95" hidden="1" customHeight="1"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26"/>
      <c r="CD242" s="26"/>
      <c r="CE242" s="26"/>
      <c r="CF242" s="26"/>
      <c r="CG242" s="26"/>
      <c r="CH242" s="26"/>
      <c r="CI242" s="26"/>
      <c r="CJ242" s="26"/>
      <c r="CK242" s="26"/>
    </row>
    <row r="243" spans="5:89" ht="12.95" hidden="1" customHeight="1"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26"/>
      <c r="CD243" s="26"/>
      <c r="CE243" s="26"/>
      <c r="CF243" s="26"/>
      <c r="CG243" s="26"/>
      <c r="CH243" s="26"/>
      <c r="CI243" s="26"/>
      <c r="CJ243" s="26"/>
      <c r="CK243" s="26"/>
    </row>
    <row r="244" spans="5:89" ht="12.95" hidden="1" customHeight="1"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6"/>
      <c r="CD244" s="26"/>
      <c r="CE244" s="26"/>
      <c r="CF244" s="26"/>
      <c r="CG244" s="26"/>
      <c r="CH244" s="26"/>
      <c r="CI244" s="26"/>
      <c r="CJ244" s="26"/>
      <c r="CK244" s="26"/>
    </row>
    <row r="245" spans="5:89" ht="12.95" hidden="1" customHeight="1"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26"/>
      <c r="CD245" s="26"/>
      <c r="CE245" s="26"/>
      <c r="CF245" s="26"/>
      <c r="CG245" s="26"/>
      <c r="CH245" s="26"/>
      <c r="CI245" s="26"/>
      <c r="CJ245" s="26"/>
      <c r="CK245" s="26"/>
    </row>
    <row r="246" spans="5:89" ht="12.95" hidden="1" customHeight="1"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26"/>
      <c r="CD246" s="26"/>
      <c r="CE246" s="26"/>
      <c r="CF246" s="26"/>
      <c r="CG246" s="26"/>
      <c r="CH246" s="26"/>
      <c r="CI246" s="26"/>
      <c r="CJ246" s="26"/>
      <c r="CK246" s="26"/>
    </row>
    <row r="247" spans="5:89" ht="12.95" hidden="1" customHeight="1"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6"/>
      <c r="CD247" s="26"/>
      <c r="CE247" s="26"/>
      <c r="CF247" s="26"/>
      <c r="CG247" s="26"/>
      <c r="CH247" s="26"/>
      <c r="CI247" s="26"/>
      <c r="CJ247" s="26"/>
      <c r="CK247" s="26"/>
    </row>
    <row r="248" spans="5:89" ht="12.95" hidden="1" customHeight="1"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26"/>
      <c r="CD248" s="26"/>
      <c r="CE248" s="26"/>
      <c r="CF248" s="26"/>
      <c r="CG248" s="26"/>
      <c r="CH248" s="26"/>
      <c r="CI248" s="26"/>
      <c r="CJ248" s="26"/>
      <c r="CK248" s="26"/>
    </row>
    <row r="249" spans="5:89" ht="12.95" hidden="1" customHeight="1"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26"/>
      <c r="CD249" s="26"/>
      <c r="CE249" s="26"/>
      <c r="CF249" s="26"/>
      <c r="CG249" s="26"/>
      <c r="CH249" s="26"/>
      <c r="CI249" s="26"/>
      <c r="CJ249" s="26"/>
      <c r="CK249" s="26"/>
    </row>
    <row r="250" spans="5:89" ht="12.95" hidden="1" customHeight="1"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6"/>
      <c r="CD250" s="26"/>
      <c r="CE250" s="26"/>
      <c r="CF250" s="26"/>
      <c r="CG250" s="26"/>
      <c r="CH250" s="26"/>
      <c r="CI250" s="26"/>
      <c r="CJ250" s="26"/>
      <c r="CK250" s="26"/>
    </row>
    <row r="251" spans="5:89" ht="12.95" hidden="1" customHeight="1"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6"/>
      <c r="CD251" s="26"/>
      <c r="CE251" s="26"/>
      <c r="CF251" s="26"/>
      <c r="CG251" s="26"/>
      <c r="CH251" s="26"/>
      <c r="CI251" s="26"/>
      <c r="CJ251" s="26"/>
      <c r="CK251" s="26"/>
    </row>
    <row r="252" spans="5:89" ht="12.95" hidden="1" customHeight="1"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26"/>
      <c r="CD252" s="26"/>
      <c r="CE252" s="26"/>
      <c r="CF252" s="26"/>
      <c r="CG252" s="26"/>
      <c r="CH252" s="26"/>
      <c r="CI252" s="26"/>
      <c r="CJ252" s="26"/>
      <c r="CK252" s="26"/>
    </row>
    <row r="253" spans="5:89" ht="12.95" hidden="1" customHeight="1"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6"/>
      <c r="CC253" s="26"/>
      <c r="CD253" s="26"/>
      <c r="CE253" s="26"/>
      <c r="CF253" s="26"/>
      <c r="CG253" s="26"/>
      <c r="CH253" s="26"/>
      <c r="CI253" s="26"/>
      <c r="CJ253" s="26"/>
      <c r="CK253" s="26"/>
    </row>
    <row r="254" spans="5:89" ht="12.95" hidden="1" customHeight="1"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6"/>
      <c r="CC254" s="26"/>
      <c r="CD254" s="26"/>
      <c r="CE254" s="26"/>
      <c r="CF254" s="26"/>
      <c r="CG254" s="26"/>
      <c r="CH254" s="26"/>
      <c r="CI254" s="26"/>
      <c r="CJ254" s="26"/>
      <c r="CK254" s="26"/>
    </row>
    <row r="255" spans="5:89" ht="12.95" hidden="1" customHeight="1"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26"/>
      <c r="CD255" s="26"/>
      <c r="CE255" s="26"/>
      <c r="CF255" s="26"/>
      <c r="CG255" s="26"/>
      <c r="CH255" s="26"/>
      <c r="CI255" s="26"/>
      <c r="CJ255" s="26"/>
      <c r="CK255" s="26"/>
    </row>
    <row r="256" spans="5:89" ht="12.95" hidden="1" customHeight="1"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26"/>
      <c r="CD256" s="26"/>
      <c r="CE256" s="26"/>
      <c r="CF256" s="26"/>
      <c r="CG256" s="26"/>
      <c r="CH256" s="26"/>
      <c r="CI256" s="26"/>
      <c r="CJ256" s="26"/>
      <c r="CK256" s="26"/>
    </row>
    <row r="257" spans="5:89" ht="12.95" hidden="1" customHeight="1"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26"/>
      <c r="CG257" s="26"/>
      <c r="CH257" s="26"/>
      <c r="CI257" s="26"/>
      <c r="CJ257" s="26"/>
      <c r="CK257" s="26"/>
    </row>
    <row r="258" spans="5:89" ht="12.95" hidden="1" customHeight="1"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26"/>
      <c r="CG258" s="26"/>
      <c r="CH258" s="26"/>
      <c r="CI258" s="26"/>
      <c r="CJ258" s="26"/>
      <c r="CK258" s="26"/>
    </row>
    <row r="259" spans="5:89" ht="12.95" hidden="1" customHeight="1"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26"/>
      <c r="CD259" s="26"/>
      <c r="CE259" s="26"/>
      <c r="CF259" s="26"/>
      <c r="CG259" s="26"/>
      <c r="CH259" s="26"/>
      <c r="CI259" s="26"/>
      <c r="CJ259" s="26"/>
      <c r="CK259" s="26"/>
    </row>
    <row r="260" spans="5:89" ht="12.95" hidden="1" customHeight="1"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26"/>
      <c r="CD260" s="26"/>
      <c r="CE260" s="26"/>
      <c r="CF260" s="26"/>
      <c r="CG260" s="26"/>
      <c r="CH260" s="26"/>
      <c r="CI260" s="26"/>
      <c r="CJ260" s="26"/>
      <c r="CK260" s="26"/>
    </row>
    <row r="261" spans="5:89" ht="12.95" hidden="1" customHeight="1"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26"/>
      <c r="CD261" s="26"/>
      <c r="CE261" s="26"/>
      <c r="CF261" s="26"/>
      <c r="CG261" s="26"/>
      <c r="CH261" s="26"/>
      <c r="CI261" s="26"/>
      <c r="CJ261" s="26"/>
      <c r="CK261" s="26"/>
    </row>
    <row r="262" spans="5:89" ht="12.95" hidden="1" customHeight="1"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26"/>
      <c r="CG262" s="26"/>
      <c r="CH262" s="26"/>
      <c r="CI262" s="26"/>
      <c r="CJ262" s="26"/>
      <c r="CK262" s="26"/>
    </row>
    <row r="263" spans="5:89" ht="12.95" hidden="1" customHeight="1"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6"/>
      <c r="CD263" s="26"/>
      <c r="CE263" s="26"/>
      <c r="CF263" s="26"/>
      <c r="CG263" s="26"/>
      <c r="CH263" s="26"/>
      <c r="CI263" s="26"/>
      <c r="CJ263" s="26"/>
      <c r="CK263" s="26"/>
    </row>
    <row r="264" spans="5:89" ht="12.95" hidden="1" customHeight="1"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6"/>
      <c r="CD264" s="26"/>
      <c r="CE264" s="26"/>
      <c r="CF264" s="26"/>
      <c r="CG264" s="26"/>
      <c r="CH264" s="26"/>
      <c r="CI264" s="26"/>
      <c r="CJ264" s="26"/>
      <c r="CK264" s="26"/>
    </row>
    <row r="265" spans="5:89" ht="12.95" hidden="1" customHeight="1"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26"/>
      <c r="CD265" s="26"/>
      <c r="CE265" s="26"/>
      <c r="CF265" s="26"/>
      <c r="CG265" s="26"/>
      <c r="CH265" s="26"/>
      <c r="CI265" s="26"/>
      <c r="CJ265" s="26"/>
      <c r="CK265" s="26"/>
    </row>
    <row r="266" spans="5:89" ht="12.95" hidden="1" customHeight="1"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  <c r="BY266" s="26"/>
      <c r="BZ266" s="26"/>
      <c r="CA266" s="26"/>
      <c r="CB266" s="26"/>
      <c r="CC266" s="26"/>
      <c r="CD266" s="26"/>
      <c r="CE266" s="26"/>
      <c r="CF266" s="26"/>
      <c r="CG266" s="26"/>
      <c r="CH266" s="26"/>
      <c r="CI266" s="26"/>
      <c r="CJ266" s="26"/>
      <c r="CK266" s="26"/>
    </row>
    <row r="267" spans="5:89" ht="12.95" hidden="1" customHeight="1"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  <c r="BY267" s="26"/>
      <c r="BZ267" s="26"/>
      <c r="CA267" s="26"/>
      <c r="CB267" s="26"/>
      <c r="CC267" s="26"/>
      <c r="CD267" s="26"/>
      <c r="CE267" s="26"/>
      <c r="CF267" s="26"/>
      <c r="CG267" s="26"/>
      <c r="CH267" s="26"/>
      <c r="CI267" s="26"/>
      <c r="CJ267" s="26"/>
      <c r="CK267" s="26"/>
    </row>
    <row r="268" spans="5:89" ht="12.95" hidden="1" customHeight="1"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6"/>
      <c r="CC268" s="26"/>
      <c r="CD268" s="26"/>
      <c r="CE268" s="26"/>
      <c r="CF268" s="26"/>
      <c r="CG268" s="26"/>
      <c r="CH268" s="26"/>
      <c r="CI268" s="26"/>
      <c r="CJ268" s="26"/>
      <c r="CK268" s="26"/>
    </row>
    <row r="269" spans="5:89" ht="12.95" hidden="1" customHeight="1"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  <c r="BY269" s="26"/>
      <c r="BZ269" s="26"/>
      <c r="CA269" s="26"/>
      <c r="CB269" s="26"/>
      <c r="CC269" s="26"/>
      <c r="CD269" s="26"/>
      <c r="CE269" s="26"/>
      <c r="CF269" s="26"/>
      <c r="CG269" s="26"/>
      <c r="CH269" s="26"/>
      <c r="CI269" s="26"/>
      <c r="CJ269" s="26"/>
      <c r="CK269" s="26"/>
    </row>
    <row r="270" spans="5:89" ht="12.95" hidden="1" customHeight="1"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6"/>
      <c r="CC270" s="26"/>
      <c r="CD270" s="26"/>
      <c r="CE270" s="26"/>
      <c r="CF270" s="26"/>
      <c r="CG270" s="26"/>
      <c r="CH270" s="26"/>
      <c r="CI270" s="26"/>
      <c r="CJ270" s="26"/>
      <c r="CK270" s="26"/>
    </row>
    <row r="271" spans="5:89" ht="12.95" hidden="1" customHeight="1"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6"/>
      <c r="CC271" s="26"/>
      <c r="CD271" s="26"/>
      <c r="CE271" s="26"/>
      <c r="CF271" s="26"/>
      <c r="CG271" s="26"/>
      <c r="CH271" s="26"/>
      <c r="CI271" s="26"/>
      <c r="CJ271" s="26"/>
      <c r="CK271" s="26"/>
    </row>
    <row r="272" spans="5:89" ht="12.95" hidden="1" customHeight="1"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6"/>
      <c r="CC272" s="26"/>
      <c r="CD272" s="26"/>
      <c r="CE272" s="26"/>
      <c r="CF272" s="26"/>
      <c r="CG272" s="26"/>
      <c r="CH272" s="26"/>
      <c r="CI272" s="26"/>
      <c r="CJ272" s="26"/>
      <c r="CK272" s="26"/>
    </row>
    <row r="273" spans="5:89" ht="12.95" hidden="1" customHeight="1"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26"/>
      <c r="CD273" s="26"/>
      <c r="CE273" s="26"/>
      <c r="CF273" s="26"/>
      <c r="CG273" s="26"/>
      <c r="CH273" s="26"/>
      <c r="CI273" s="26"/>
      <c r="CJ273" s="26"/>
      <c r="CK273" s="26"/>
    </row>
    <row r="274" spans="5:89" ht="12.95" hidden="1" customHeight="1"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6"/>
      <c r="CC274" s="26"/>
      <c r="CD274" s="26"/>
      <c r="CE274" s="26"/>
      <c r="CF274" s="26"/>
      <c r="CG274" s="26"/>
      <c r="CH274" s="26"/>
      <c r="CI274" s="26"/>
      <c r="CJ274" s="26"/>
      <c r="CK274" s="26"/>
    </row>
    <row r="275" spans="5:89" ht="12.95" hidden="1" customHeight="1"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  <c r="BY275" s="26"/>
      <c r="BZ275" s="26"/>
      <c r="CA275" s="26"/>
      <c r="CB275" s="26"/>
      <c r="CC275" s="26"/>
      <c r="CD275" s="26"/>
      <c r="CE275" s="26"/>
      <c r="CF275" s="26"/>
      <c r="CG275" s="26"/>
      <c r="CH275" s="26"/>
      <c r="CI275" s="26"/>
      <c r="CJ275" s="26"/>
      <c r="CK275" s="26"/>
    </row>
    <row r="276" spans="5:89" ht="12.95" hidden="1" customHeight="1"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6"/>
      <c r="CC276" s="26"/>
      <c r="CD276" s="26"/>
      <c r="CE276" s="26"/>
      <c r="CF276" s="26"/>
      <c r="CG276" s="26"/>
      <c r="CH276" s="26"/>
      <c r="CI276" s="26"/>
      <c r="CJ276" s="26"/>
      <c r="CK276" s="26"/>
    </row>
    <row r="277" spans="5:89" ht="12.95" hidden="1" customHeight="1"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  <c r="BR277" s="26"/>
      <c r="BS277" s="26"/>
      <c r="BT277" s="26"/>
      <c r="BU277" s="26"/>
      <c r="BV277" s="26"/>
      <c r="BW277" s="26"/>
      <c r="BX277" s="26"/>
      <c r="BY277" s="26"/>
      <c r="BZ277" s="26"/>
      <c r="CA277" s="26"/>
      <c r="CB277" s="26"/>
      <c r="CC277" s="26"/>
      <c r="CD277" s="26"/>
      <c r="CE277" s="26"/>
      <c r="CF277" s="26"/>
      <c r="CG277" s="26"/>
      <c r="CH277" s="26"/>
      <c r="CI277" s="26"/>
      <c r="CJ277" s="26"/>
      <c r="CK277" s="26"/>
    </row>
    <row r="278" spans="5:89" ht="12.95" hidden="1" customHeight="1"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6"/>
      <c r="CD278" s="26"/>
      <c r="CE278" s="26"/>
      <c r="CF278" s="26"/>
      <c r="CG278" s="26"/>
      <c r="CH278" s="26"/>
      <c r="CI278" s="26"/>
      <c r="CJ278" s="26"/>
      <c r="CK278" s="26"/>
    </row>
    <row r="279" spans="5:89" ht="12.95" hidden="1" customHeight="1"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6"/>
      <c r="CD279" s="26"/>
      <c r="CE279" s="26"/>
      <c r="CF279" s="26"/>
      <c r="CG279" s="26"/>
      <c r="CH279" s="26"/>
      <c r="CI279" s="26"/>
      <c r="CJ279" s="26"/>
      <c r="CK279" s="26"/>
    </row>
    <row r="280" spans="5:89" ht="12.95" hidden="1" customHeight="1"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26"/>
      <c r="CD280" s="26"/>
      <c r="CE280" s="26"/>
      <c r="CF280" s="26"/>
      <c r="CG280" s="26"/>
      <c r="CH280" s="26"/>
      <c r="CI280" s="26"/>
      <c r="CJ280" s="26"/>
      <c r="CK280" s="26"/>
    </row>
    <row r="281" spans="5:89" ht="12.95" hidden="1" customHeight="1"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26"/>
      <c r="CD281" s="26"/>
      <c r="CE281" s="26"/>
      <c r="CF281" s="26"/>
      <c r="CG281" s="26"/>
      <c r="CH281" s="26"/>
      <c r="CI281" s="26"/>
      <c r="CJ281" s="26"/>
      <c r="CK281" s="26"/>
    </row>
    <row r="282" spans="5:89" ht="12.95" hidden="1" customHeight="1"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6"/>
      <c r="CD282" s="26"/>
      <c r="CE282" s="26"/>
      <c r="CF282" s="26"/>
      <c r="CG282" s="26"/>
      <c r="CH282" s="26"/>
      <c r="CI282" s="26"/>
      <c r="CJ282" s="26"/>
      <c r="CK282" s="26"/>
    </row>
    <row r="283" spans="5:89" ht="12.95" hidden="1" customHeight="1"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26"/>
      <c r="CD283" s="26"/>
      <c r="CE283" s="26"/>
      <c r="CF283" s="26"/>
      <c r="CG283" s="26"/>
      <c r="CH283" s="26"/>
      <c r="CI283" s="26"/>
      <c r="CJ283" s="26"/>
      <c r="CK283" s="26"/>
    </row>
    <row r="284" spans="5:89" ht="12.95" hidden="1" customHeight="1"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26"/>
      <c r="CD284" s="26"/>
      <c r="CE284" s="26"/>
      <c r="CF284" s="26"/>
      <c r="CG284" s="26"/>
      <c r="CH284" s="26"/>
      <c r="CI284" s="26"/>
      <c r="CJ284" s="26"/>
      <c r="CK284" s="26"/>
    </row>
    <row r="285" spans="5:89" ht="12.95" hidden="1" customHeight="1"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26"/>
      <c r="CD285" s="26"/>
      <c r="CE285" s="26"/>
      <c r="CF285" s="26"/>
      <c r="CG285" s="26"/>
      <c r="CH285" s="26"/>
      <c r="CI285" s="26"/>
      <c r="CJ285" s="26"/>
      <c r="CK285" s="26"/>
    </row>
    <row r="286" spans="5:89" ht="12.95" hidden="1" customHeight="1"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26"/>
      <c r="CD286" s="26"/>
      <c r="CE286" s="26"/>
      <c r="CF286" s="26"/>
      <c r="CG286" s="26"/>
      <c r="CH286" s="26"/>
      <c r="CI286" s="26"/>
      <c r="CJ286" s="26"/>
      <c r="CK286" s="26"/>
    </row>
    <row r="287" spans="5:89" ht="12.95" hidden="1" customHeight="1"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6"/>
      <c r="CD287" s="26"/>
      <c r="CE287" s="26"/>
      <c r="CF287" s="26"/>
      <c r="CG287" s="26"/>
      <c r="CH287" s="26"/>
      <c r="CI287" s="26"/>
      <c r="CJ287" s="26"/>
      <c r="CK287" s="26"/>
    </row>
    <row r="288" spans="5:89" ht="12.95" hidden="1" customHeight="1"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6"/>
      <c r="CD288" s="26"/>
      <c r="CE288" s="26"/>
      <c r="CF288" s="26"/>
      <c r="CG288" s="26"/>
      <c r="CH288" s="26"/>
      <c r="CI288" s="26"/>
      <c r="CJ288" s="26"/>
      <c r="CK288" s="26"/>
    </row>
    <row r="289" spans="5:89" ht="12.95" hidden="1" customHeight="1"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26"/>
      <c r="CD289" s="26"/>
      <c r="CE289" s="26"/>
      <c r="CF289" s="26"/>
      <c r="CG289" s="26"/>
      <c r="CH289" s="26"/>
      <c r="CI289" s="26"/>
      <c r="CJ289" s="26"/>
      <c r="CK289" s="26"/>
    </row>
    <row r="290" spans="5:89" ht="12.95" hidden="1" customHeight="1"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26"/>
      <c r="CD290" s="26"/>
      <c r="CE290" s="26"/>
      <c r="CF290" s="26"/>
      <c r="CG290" s="26"/>
      <c r="CH290" s="26"/>
      <c r="CI290" s="26"/>
      <c r="CJ290" s="26"/>
      <c r="CK290" s="26"/>
    </row>
    <row r="291" spans="5:89" ht="12.95" hidden="1" customHeight="1"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6"/>
      <c r="CC291" s="26"/>
      <c r="CD291" s="26"/>
      <c r="CE291" s="26"/>
      <c r="CF291" s="26"/>
      <c r="CG291" s="26"/>
      <c r="CH291" s="26"/>
      <c r="CI291" s="26"/>
      <c r="CJ291" s="26"/>
      <c r="CK291" s="26"/>
    </row>
    <row r="292" spans="5:89" ht="12.95" hidden="1" customHeight="1"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26"/>
      <c r="CD292" s="26"/>
      <c r="CE292" s="26"/>
      <c r="CF292" s="26"/>
      <c r="CG292" s="26"/>
      <c r="CH292" s="26"/>
      <c r="CI292" s="26"/>
      <c r="CJ292" s="26"/>
      <c r="CK292" s="26"/>
    </row>
  </sheetData>
  <sheetProtection algorithmName="SHA-512" hashValue="o9/dIVKDpx1hTeJhztgXIMVuECVRbHFe39wqD7rAXpHIg4RHBgkybPjgWpaDy4fWACwP6gDn/9PfElLE9R8TaA==" saltValue="gnLK28EmFpQWnzmC0FWF+Q==" spinCount="100000" sheet="1" formatCells="0"/>
  <mergeCells count="291">
    <mergeCell ref="CL17:CV19"/>
    <mergeCell ref="BA92:BC93"/>
    <mergeCell ref="H113:W115"/>
    <mergeCell ref="X113:AJ115"/>
    <mergeCell ref="AK113:BG115"/>
    <mergeCell ref="BH113:CC115"/>
    <mergeCell ref="CD113:CK115"/>
    <mergeCell ref="DB103:DB106"/>
    <mergeCell ref="DB107:DB109"/>
    <mergeCell ref="DB110:DB112"/>
    <mergeCell ref="DB113:DB115"/>
    <mergeCell ref="X103:AJ106"/>
    <mergeCell ref="CD107:CK109"/>
    <mergeCell ref="CD110:CK112"/>
    <mergeCell ref="E96:CK99"/>
    <mergeCell ref="CG89:CK95"/>
    <mergeCell ref="AU92:AZ93"/>
    <mergeCell ref="CD103:CK104"/>
    <mergeCell ref="E107:G109"/>
    <mergeCell ref="H107:W109"/>
    <mergeCell ref="X107:AJ109"/>
    <mergeCell ref="AK107:BG109"/>
    <mergeCell ref="BH107:CC109"/>
    <mergeCell ref="E110:G112"/>
    <mergeCell ref="H110:W112"/>
    <mergeCell ref="Q10:Q11"/>
    <mergeCell ref="Q12:Q13"/>
    <mergeCell ref="R12:AN13"/>
    <mergeCell ref="F10:P11"/>
    <mergeCell ref="F12:P13"/>
    <mergeCell ref="X89:AJ95"/>
    <mergeCell ref="E20:F38"/>
    <mergeCell ref="M89:W95"/>
    <mergeCell ref="E68:F73"/>
    <mergeCell ref="G68:L73"/>
    <mergeCell ref="G74:L95"/>
    <mergeCell ref="M31:W38"/>
    <mergeCell ref="E39:F46"/>
    <mergeCell ref="G39:L46"/>
    <mergeCell ref="E55:F67"/>
    <mergeCell ref="X57:AJ67"/>
    <mergeCell ref="X55:AJ56"/>
    <mergeCell ref="M20:W30"/>
    <mergeCell ref="G20:L38"/>
    <mergeCell ref="X20:AJ30"/>
    <mergeCell ref="M57:W67"/>
    <mergeCell ref="G55:L67"/>
    <mergeCell ref="AL28:AO29"/>
    <mergeCell ref="AL23:AO24"/>
    <mergeCell ref="BW15:CK16"/>
    <mergeCell ref="BW17:CA19"/>
    <mergeCell ref="AQ53:BE54"/>
    <mergeCell ref="BW20:CA30"/>
    <mergeCell ref="CB20:CF30"/>
    <mergeCell ref="AK20:BG22"/>
    <mergeCell ref="AK25:BG27"/>
    <mergeCell ref="BH20:BV22"/>
    <mergeCell ref="BH25:BV27"/>
    <mergeCell ref="AK31:BG32"/>
    <mergeCell ref="AP28:BB29"/>
    <mergeCell ref="BI23:BS24"/>
    <mergeCell ref="AK37:AQ38"/>
    <mergeCell ref="BH31:BV32"/>
    <mergeCell ref="AW43:BF44"/>
    <mergeCell ref="CG51:CK54"/>
    <mergeCell ref="AK51:BG52"/>
    <mergeCell ref="BR52:BT53"/>
    <mergeCell ref="CG47:CK50"/>
    <mergeCell ref="BW42:CA46"/>
    <mergeCell ref="BH47:BV50"/>
    <mergeCell ref="CG20:CK30"/>
    <mergeCell ref="AW12:BF13"/>
    <mergeCell ref="AQ12:AV13"/>
    <mergeCell ref="AL53:AP54"/>
    <mergeCell ref="AP23:BB24"/>
    <mergeCell ref="AK39:BG41"/>
    <mergeCell ref="CB17:CF19"/>
    <mergeCell ref="BW55:CA56"/>
    <mergeCell ref="AX5:BF6"/>
    <mergeCell ref="AL5:AW6"/>
    <mergeCell ref="BU10:CK11"/>
    <mergeCell ref="BB10:BF11"/>
    <mergeCell ref="BG5:BP6"/>
    <mergeCell ref="BB8:BF9"/>
    <mergeCell ref="AQ10:AV11"/>
    <mergeCell ref="AW10:BA11"/>
    <mergeCell ref="AW8:BA9"/>
    <mergeCell ref="R8:AN11"/>
    <mergeCell ref="BH8:BU9"/>
    <mergeCell ref="BH10:BN11"/>
    <mergeCell ref="BO10:BT11"/>
    <mergeCell ref="AQ8:AV9"/>
    <mergeCell ref="CH12:CJ13"/>
    <mergeCell ref="AR37:AS38"/>
    <mergeCell ref="AN43:AR44"/>
    <mergeCell ref="E100:L102"/>
    <mergeCell ref="BH103:CC106"/>
    <mergeCell ref="AK103:BG106"/>
    <mergeCell ref="BW51:CA54"/>
    <mergeCell ref="BS93:BU94"/>
    <mergeCell ref="CB89:CF95"/>
    <mergeCell ref="CD105:CK106"/>
    <mergeCell ref="BN92:BR92"/>
    <mergeCell ref="BS90:BU91"/>
    <mergeCell ref="AK89:BG91"/>
    <mergeCell ref="BW89:CA95"/>
    <mergeCell ref="AP92:AT93"/>
    <mergeCell ref="BN89:BR89"/>
    <mergeCell ref="BH93:BM94"/>
    <mergeCell ref="X68:AJ73"/>
    <mergeCell ref="BH90:BM91"/>
    <mergeCell ref="BN93:BR94"/>
    <mergeCell ref="BN90:BR91"/>
    <mergeCell ref="CB55:CF56"/>
    <mergeCell ref="X74:AJ79"/>
    <mergeCell ref="CG55:CK56"/>
    <mergeCell ref="M80:W83"/>
    <mergeCell ref="BT63:BV64"/>
    <mergeCell ref="AR61:AV62"/>
    <mergeCell ref="X110:AJ112"/>
    <mergeCell ref="AK110:BG112"/>
    <mergeCell ref="BH110:CC112"/>
    <mergeCell ref="E113:G115"/>
    <mergeCell ref="E103:G106"/>
    <mergeCell ref="M39:W41"/>
    <mergeCell ref="BH39:BV41"/>
    <mergeCell ref="M55:W56"/>
    <mergeCell ref="BT59:BV60"/>
    <mergeCell ref="E74:F95"/>
    <mergeCell ref="M42:W46"/>
    <mergeCell ref="X39:AJ41"/>
    <mergeCell ref="H103:W106"/>
    <mergeCell ref="AK63:AQ64"/>
    <mergeCell ref="AK55:BG56"/>
    <mergeCell ref="AY61:BC62"/>
    <mergeCell ref="E47:F54"/>
    <mergeCell ref="G47:L54"/>
    <mergeCell ref="M47:W50"/>
    <mergeCell ref="X47:AJ50"/>
    <mergeCell ref="X51:AJ54"/>
    <mergeCell ref="M51:W54"/>
    <mergeCell ref="X42:AJ46"/>
    <mergeCell ref="BJ52:BQ53"/>
    <mergeCell ref="CL84:CV88"/>
    <mergeCell ref="BD61:BF62"/>
    <mergeCell ref="BD63:BF64"/>
    <mergeCell ref="BW84:CA88"/>
    <mergeCell ref="BM59:BN60"/>
    <mergeCell ref="BH80:BV83"/>
    <mergeCell ref="CG74:CK79"/>
    <mergeCell ref="CB80:CF83"/>
    <mergeCell ref="CG80:CK83"/>
    <mergeCell ref="AK74:BG76"/>
    <mergeCell ref="AK77:BG79"/>
    <mergeCell ref="AR63:AV64"/>
    <mergeCell ref="AK66:AM67"/>
    <mergeCell ref="BJ59:BL60"/>
    <mergeCell ref="AW63:AX64"/>
    <mergeCell ref="AW61:AX62"/>
    <mergeCell ref="CL74:CV79"/>
    <mergeCell ref="AN66:BG67"/>
    <mergeCell ref="AK57:BG60"/>
    <mergeCell ref="CL71:CV73"/>
    <mergeCell ref="BO63:BS64"/>
    <mergeCell ref="BW68:CA70"/>
    <mergeCell ref="CB71:CF73"/>
    <mergeCell ref="BO59:BS60"/>
    <mergeCell ref="CL80:CV83"/>
    <mergeCell ref="CG84:CK88"/>
    <mergeCell ref="AS43:AV44"/>
    <mergeCell ref="BE37:BG38"/>
    <mergeCell ref="AK49:BG50"/>
    <mergeCell ref="CG42:CK46"/>
    <mergeCell ref="CG39:CK41"/>
    <mergeCell ref="AK47:BG48"/>
    <mergeCell ref="BL46:BS46"/>
    <mergeCell ref="CB47:CF50"/>
    <mergeCell ref="BH33:BV38"/>
    <mergeCell ref="AT37:BD38"/>
    <mergeCell ref="BW47:CA50"/>
    <mergeCell ref="BW39:CA41"/>
    <mergeCell ref="CB51:CF54"/>
    <mergeCell ref="AK84:BG88"/>
    <mergeCell ref="BH68:BV70"/>
    <mergeCell ref="BW80:CA83"/>
    <mergeCell ref="BH61:BL62"/>
    <mergeCell ref="AK61:AQ62"/>
    <mergeCell ref="AK80:BG83"/>
    <mergeCell ref="BW71:CA73"/>
    <mergeCell ref="CB68:CF70"/>
    <mergeCell ref="BM63:BN64"/>
    <mergeCell ref="DU27:DU28"/>
    <mergeCell ref="DS31:DS32"/>
    <mergeCell ref="DT31:DT32"/>
    <mergeCell ref="DU31:DU32"/>
    <mergeCell ref="CL20:CV30"/>
    <mergeCell ref="E3:CK4"/>
    <mergeCell ref="AK33:BG36"/>
    <mergeCell ref="E15:L19"/>
    <mergeCell ref="M15:W19"/>
    <mergeCell ref="X15:AJ19"/>
    <mergeCell ref="AK15:BG19"/>
    <mergeCell ref="AA5:AK6"/>
    <mergeCell ref="BJ12:BM13"/>
    <mergeCell ref="CB31:CF32"/>
    <mergeCell ref="BI28:BS29"/>
    <mergeCell ref="BO12:BV13"/>
    <mergeCell ref="BW12:CG13"/>
    <mergeCell ref="X31:AJ38"/>
    <mergeCell ref="CG17:CK19"/>
    <mergeCell ref="BH15:BV19"/>
    <mergeCell ref="DI25:DI26"/>
    <mergeCell ref="DH27:DH28"/>
    <mergeCell ref="DI27:DI28"/>
    <mergeCell ref="DU33:DU34"/>
    <mergeCell ref="CL31:CV32"/>
    <mergeCell ref="CG33:CK38"/>
    <mergeCell ref="CB42:CF46"/>
    <mergeCell ref="BW31:CA32"/>
    <mergeCell ref="BW33:CA38"/>
    <mergeCell ref="CL33:CV38"/>
    <mergeCell ref="CL39:CV41"/>
    <mergeCell ref="CL42:CV46"/>
    <mergeCell ref="CB39:CF41"/>
    <mergeCell ref="CB33:CF38"/>
    <mergeCell ref="CG31:CK32"/>
    <mergeCell ref="DT27:DT28"/>
    <mergeCell ref="DT33:DT34"/>
    <mergeCell ref="DR27:DR28"/>
    <mergeCell ref="DI35:DI36"/>
    <mergeCell ref="DR35:DR36"/>
    <mergeCell ref="DH31:DH32"/>
    <mergeCell ref="DI33:DI34"/>
    <mergeCell ref="DR31:DR32"/>
    <mergeCell ref="DR33:DR34"/>
    <mergeCell ref="DI31:DI32"/>
    <mergeCell ref="DS27:DS28"/>
    <mergeCell ref="DH33:DH34"/>
    <mergeCell ref="DS33:DS34"/>
    <mergeCell ref="DT21:DU21"/>
    <mergeCell ref="DT23:DT24"/>
    <mergeCell ref="DU23:DU24"/>
    <mergeCell ref="DT25:DT26"/>
    <mergeCell ref="DU25:DU26"/>
    <mergeCell ref="DH23:DH24"/>
    <mergeCell ref="DR21:DS21"/>
    <mergeCell ref="DN22:DP22"/>
    <mergeCell ref="DI23:DI24"/>
    <mergeCell ref="DR25:DR26"/>
    <mergeCell ref="DS25:DS26"/>
    <mergeCell ref="DR23:DR24"/>
    <mergeCell ref="DS23:DS24"/>
    <mergeCell ref="DH25:DH26"/>
    <mergeCell ref="CL89:CV95"/>
    <mergeCell ref="BL44:BQ45"/>
    <mergeCell ref="BR44:BT45"/>
    <mergeCell ref="CL47:CV50"/>
    <mergeCell ref="CL51:CV54"/>
    <mergeCell ref="CL68:CV70"/>
    <mergeCell ref="DS35:DS36"/>
    <mergeCell ref="DT35:DT36"/>
    <mergeCell ref="DU35:DU36"/>
    <mergeCell ref="CL57:CV67"/>
    <mergeCell ref="CG71:CK73"/>
    <mergeCell ref="CG68:CK70"/>
    <mergeCell ref="CL55:CV56"/>
    <mergeCell ref="DH35:DH36"/>
    <mergeCell ref="CG57:CK67"/>
    <mergeCell ref="CB57:CF67"/>
    <mergeCell ref="BW57:CA67"/>
    <mergeCell ref="BH66:BV67"/>
    <mergeCell ref="BW74:CA79"/>
    <mergeCell ref="CB74:CF79"/>
    <mergeCell ref="BJ63:BL64"/>
    <mergeCell ref="BH71:BV73"/>
    <mergeCell ref="BN95:BR95"/>
    <mergeCell ref="CB84:CF88"/>
    <mergeCell ref="BH55:BV56"/>
    <mergeCell ref="M71:W73"/>
    <mergeCell ref="M68:W70"/>
    <mergeCell ref="AK71:BG73"/>
    <mergeCell ref="AK68:BG70"/>
    <mergeCell ref="BH84:BV88"/>
    <mergeCell ref="X84:AJ88"/>
    <mergeCell ref="BJ76:BQ77"/>
    <mergeCell ref="M74:W79"/>
    <mergeCell ref="X80:AJ83"/>
    <mergeCell ref="BR76:BT77"/>
    <mergeCell ref="BH57:BL58"/>
    <mergeCell ref="AY63:BC64"/>
    <mergeCell ref="M84:W88"/>
  </mergeCells>
  <phoneticPr fontId="20"/>
  <conditionalFormatting sqref="AU92:AZ93">
    <cfRule type="cellIs" dxfId="0" priority="1" stopIfTrue="1" operator="equal">
      <formula>"設定無"</formula>
    </cfRule>
  </conditionalFormatting>
  <dataValidations count="13">
    <dataValidation imeMode="off" allowBlank="1" showInputMessage="1" showErrorMessage="1" sqref="BN93:BR94 R12 BN90:BR91" xr:uid="{00000000-0002-0000-0000-000001000000}"/>
    <dataValidation type="list" allowBlank="1" showInputMessage="1" showErrorMessage="1" sqref="AW10:BA11" xr:uid="{00000000-0002-0000-0000-000005000000}">
      <formula1>$DF$22:$DF$29</formula1>
    </dataValidation>
    <dataValidation type="list" allowBlank="1" showInputMessage="1" showErrorMessage="1" sqref="AW12:BF13" xr:uid="{00000000-0002-0000-0000-000006000000}">
      <formula1>$DF$82:$DF$89</formula1>
    </dataValidation>
    <dataValidation type="list" allowBlank="1" showInputMessage="1" showErrorMessage="1" sqref="BW47:CA50 CG47:CK50 BW80:CA88 CG80:CK88 CG31:CK41 BW31:CA41 CG68:CK73 BW68:CA73" xr:uid="{00000000-0002-0000-0000-000007000000}">
      <formula1>$CZ$22:$CZ$25</formula1>
    </dataValidation>
    <dataValidation type="list" allowBlank="1" showInputMessage="1" showErrorMessage="1" sqref="AW8:BA9" xr:uid="{00000000-0002-0000-0000-000008000000}">
      <formula1>$DE$22:$DE$30</formula1>
    </dataValidation>
    <dataValidation type="list" allowBlank="1" showInputMessage="1" showErrorMessage="1" sqref="BO10:BT11" xr:uid="{00000000-0002-0000-0000-000009000000}">
      <formula1>$CX$21:$CX$33</formula1>
    </dataValidation>
    <dataValidation type="list" allowBlank="1" showInputMessage="1" showErrorMessage="1" sqref="AL5:AW6" xr:uid="{00000000-0002-0000-0000-00000A000000}">
      <formula1>$DH$22:$DH$37</formula1>
    </dataValidation>
    <dataValidation type="list" allowBlank="1" showInputMessage="1" showErrorMessage="1" sqref="CG55:CK56 BW55:CA56" xr:uid="{00000000-0002-0000-0000-00000B000000}">
      <formula1>$CZ$22:$CZ$24</formula1>
    </dataValidation>
    <dataValidation type="list" allowBlank="1" showInputMessage="1" showErrorMessage="1" sqref="AK66:AM67" xr:uid="{00000000-0002-0000-0000-00000C000000}">
      <formula1>$DB$65:$DB$66</formula1>
    </dataValidation>
    <dataValidation type="list" allowBlank="1" showInputMessage="1" showErrorMessage="1" sqref="E107:G115" xr:uid="{C38D86A5-8113-4C8E-B8B7-455180C25C23}">
      <formula1>$DC$104:$DC$109</formula1>
    </dataValidation>
    <dataValidation type="list" allowBlank="1" showInputMessage="1" showErrorMessage="1" sqref="X107:AJ109" xr:uid="{6A61E973-722C-49AF-A659-B204A358422F}">
      <formula1>$DD$112:$DD$115</formula1>
    </dataValidation>
    <dataValidation type="list" allowBlank="1" showInputMessage="1" showErrorMessage="1" sqref="X110:AJ112" xr:uid="{7ABCD580-887A-493C-854F-3367083233A2}">
      <formula1>$DE$112:$DE$115</formula1>
    </dataValidation>
    <dataValidation type="list" allowBlank="1" showInputMessage="1" showErrorMessage="1" sqref="X113:AJ115" xr:uid="{3787D452-6AC4-46EF-85C5-47147466177D}">
      <formula1>$DF$112:$DF$115</formula1>
    </dataValidation>
  </dataValidations>
  <printOptions horizontalCentered="1"/>
  <pageMargins left="0.51" right="0.31" top="0.31" bottom="0.31" header="0.24" footer="0.1"/>
  <pageSetup paperSize="9" scale="94" fitToHeight="0" orientation="portrait" r:id="rId1"/>
  <headerFooter alignWithMargins="0">
    <oddFooter>&amp;C版権所有：日本オーチス・エレベータ株式会社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2BAFB8339BF843A0965AB38A96074D" ma:contentTypeVersion="13" ma:contentTypeDescription="新しいドキュメントを作成します。" ma:contentTypeScope="" ma:versionID="1343f2c46d74198b1408656a66472531">
  <xsd:schema xmlns:xsd="http://www.w3.org/2001/XMLSchema" xmlns:xs="http://www.w3.org/2001/XMLSchema" xmlns:p="http://schemas.microsoft.com/office/2006/metadata/properties" xmlns:ns2="7a3c49fa-4ed5-477a-b685-890afbe89026" xmlns:ns3="11c1b744-1943-4570-8b3e-53605646af93" targetNamespace="http://schemas.microsoft.com/office/2006/metadata/properties" ma:root="true" ma:fieldsID="6b9057c62217a135b231399c5bf95678" ns2:_="" ns3:_="">
    <xsd:import namespace="7a3c49fa-4ed5-477a-b685-890afbe89026"/>
    <xsd:import namespace="11c1b744-1943-4570-8b3e-53605646a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5951__x7d04_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c49fa-4ed5-477a-b685-890afbe89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x5951__x7d04__x756a__x53f7_" ma:index="20" nillable="true" ma:displayName="契約番号" ma:format="Dropdown" ma:internalName="_x5951__x7d04__x756a__x53f7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b744-1943-4570-8b3e-53605646af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83a0ef-9a60-4d4f-b45a-c7c51452bed2}" ma:internalName="TaxCatchAll" ma:showField="CatchAllData" ma:web="11c1b744-1943-4570-8b3e-53605646a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c1b744-1943-4570-8b3e-53605646af93"/>
    <lcf76f155ced4ddcb4097134ff3c332f xmlns="7a3c49fa-4ed5-477a-b685-890afbe89026">
      <Terms xmlns="http://schemas.microsoft.com/office/infopath/2007/PartnerControls"/>
    </lcf76f155ced4ddcb4097134ff3c332f>
    <_x5951__x7d04__x756a__x53f7_ xmlns="7a3c49fa-4ed5-477a-b685-890afbe890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0D45D8-41A6-4EA3-AD11-FC8744DB2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c49fa-4ed5-477a-b685-890afbe89026"/>
    <ds:schemaRef ds:uri="11c1b744-1943-4570-8b3e-53605646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9DA1D9-30DA-41A4-81C5-978DC1847AF3}">
  <ds:schemaRefs>
    <ds:schemaRef ds:uri="http://schemas.microsoft.com/office/2006/metadata/properties"/>
    <ds:schemaRef ds:uri="http://schemas.microsoft.com/office/infopath/2007/PartnerControls"/>
    <ds:schemaRef ds:uri="11c1b744-1943-4570-8b3e-53605646af93"/>
    <ds:schemaRef ds:uri="7a3c49fa-4ed5-477a-b685-890afbe89026"/>
  </ds:schemaRefs>
</ds:datastoreItem>
</file>

<file path=customXml/itemProps3.xml><?xml version="1.0" encoding="utf-8"?>
<ds:datastoreItem xmlns:ds="http://schemas.openxmlformats.org/officeDocument/2006/customXml" ds:itemID="{F359A40B-6338-4B50-AC1D-EE7442301F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UCMP-BOMCO-LS_Ver.1_K</vt:lpstr>
      <vt:lpstr>'UCMP-BOMCO-LS_Ver.1_K'!Print_Area</vt:lpstr>
      <vt:lpstr>'UCMP-BOMCO-LS_Ver.1_K'!Print_Titles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行政情報システム室</dc:creator>
  <cp:keywords/>
  <dc:description/>
  <cp:lastModifiedBy>Sato, Takayuki</cp:lastModifiedBy>
  <cp:revision/>
  <cp:lastPrinted>2023-11-01T11:18:06Z</cp:lastPrinted>
  <dcterms:created xsi:type="dcterms:W3CDTF">2009-08-17T04:44:12Z</dcterms:created>
  <dcterms:modified xsi:type="dcterms:W3CDTF">2024-08-26T05:16:59Z</dcterms:modified>
  <cp:category/>
  <cp:contentStatus/>
</cp:coreProperties>
</file>