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シート見直し/●BOMCO/"/>
    </mc:Choice>
  </mc:AlternateContent>
  <xr:revisionPtr revIDLastSave="113" documentId="13_ncr:1_{6B1F7FEC-2810-4959-B885-D498F6257E2E}" xr6:coauthVersionLast="47" xr6:coauthVersionMax="47" xr10:uidLastSave="{DACD216F-3099-4C83-8513-F82AC02AAD0B}"/>
  <bookViews>
    <workbookView xWindow="-110" yWindow="-110" windowWidth="19420" windowHeight="11500" xr2:uid="{5DBF86EC-0F0E-4BE1-8D41-220122059674}"/>
  </bookViews>
  <sheets>
    <sheet name="UCMP-BOMCO_Ver.2_K" sheetId="51" r:id="rId1"/>
  </sheets>
  <definedNames>
    <definedName name="_xlnm.Print_Area" localSheetId="0">'UCMP-BOMCO_Ver.2_K'!$E$3:$CK$118</definedName>
    <definedName name="_xlnm.Print_Titles" localSheetId="0">'UCMP-BOMCO_Ver.2_K'!$3:$19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V117" i="51" l="1"/>
  <c r="CW117" i="51"/>
  <c r="CW116" i="51"/>
  <c r="CW115" i="51"/>
  <c r="CW114" i="51"/>
  <c r="CV116" i="51"/>
  <c r="CV115" i="51"/>
  <c r="CV114" i="51"/>
  <c r="CU117" i="51"/>
  <c r="CU116" i="51"/>
  <c r="CU115" i="51"/>
  <c r="CU114" i="51"/>
  <c r="AU66" i="51"/>
  <c r="H116" i="51"/>
  <c r="H113" i="51"/>
  <c r="H110" i="51"/>
  <c r="CX117" i="51"/>
  <c r="CX116" i="51"/>
  <c r="CX115" i="51"/>
  <c r="CX114" i="51"/>
  <c r="CP57" i="51"/>
  <c r="CP56" i="51"/>
  <c r="AK64" i="51"/>
  <c r="BH63" i="51" s="1"/>
  <c r="AK60" i="51"/>
  <c r="BH58" i="51" s="1"/>
  <c r="CQ62" i="51"/>
  <c r="AK66" i="51"/>
  <c r="CP62" i="51"/>
  <c r="AU62" i="51"/>
  <c r="CQ61" i="51"/>
  <c r="AK62" i="51"/>
  <c r="CP61" i="51"/>
  <c r="CP52" i="51"/>
  <c r="CG51" i="51"/>
  <c r="BW51" i="51"/>
  <c r="AT37" i="51"/>
  <c r="AQ53" i="51"/>
  <c r="AP23" i="51"/>
  <c r="CG20" i="51"/>
  <c r="CP53" i="51"/>
  <c r="CP55" i="51"/>
  <c r="CP54" i="51"/>
  <c r="BW91" i="51"/>
  <c r="AS43" i="51"/>
  <c r="AP28" i="51"/>
  <c r="BG5" i="51"/>
  <c r="CB76" i="51"/>
  <c r="BW76" i="51"/>
  <c r="CG76" i="51"/>
  <c r="CG42" i="51"/>
  <c r="CG91" i="51"/>
  <c r="BW42" i="51"/>
  <c r="BW20" i="51"/>
  <c r="CR62" i="51"/>
  <c r="CR61" i="51" l="1"/>
  <c r="CG57" i="51" s="1"/>
  <c r="BW57" i="5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Otis User</author>
    <author>Furuya, Masayoshi</author>
    <author>koyashit</author>
  </authors>
  <commentList>
    <comment ref="AL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R8" authorId="1" shapeId="0" xr:uid="{00000000-0006-0000-0000-000002000000}">
      <text>
        <r>
          <rPr>
            <sz val="8"/>
            <color indexed="81"/>
            <rFont val="ＭＳ Ｐゴシック"/>
            <family val="3"/>
            <charset val="128"/>
          </rPr>
          <t>書式設定変更可
2行となる場合折り返し位置は調整ください</t>
        </r>
      </text>
    </comment>
    <comment ref="AW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AW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AW1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機種を選択
GeN2 P.R (2T)
Gen2 P.R (2.6T)
GeN2 B (2T)
GeN2 B (2.6T)
HT(ﾊｰﾄﾌﾙﾀﾜｰ）
※（）内はマシンタイプ</t>
        </r>
      </text>
    </comment>
    <comment ref="BW12" authorId="2" shapeId="0" xr:uid="{3914F19F-6F18-4623-B20C-646645504F59}">
      <text>
        <r>
          <rPr>
            <b/>
            <sz val="9"/>
            <color indexed="81"/>
            <rFont val="MS P ゴシック"/>
            <family val="3"/>
            <charset val="128"/>
          </rPr>
          <t>手動にて記入</t>
        </r>
      </text>
    </comment>
    <comment ref="X20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基盤の型式若しくはプログラムバージョンを目視又は保守ツールにて確認する
</t>
        </r>
      </text>
    </comment>
    <comment ref="BI2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基盤に記入されている型番を記載する</t>
        </r>
      </text>
    </comment>
    <comment ref="BI28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保守ツールを用いてプログラムVer.を確認する。
</t>
        </r>
      </text>
    </comment>
    <comment ref="BL43" authorId="3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J5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測定値を記入</t>
        </r>
      </text>
    </comment>
    <comment ref="AK68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追加で判定した継電器がある場合は”＋”を表示すると判定が要是正となる。</t>
        </r>
      </text>
    </comment>
    <comment ref="AN68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追加で判定する継電器の名称、判定基準を記載する。</t>
        </r>
      </text>
    </comment>
    <comment ref="BH68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追加で記載した継電器の測定値、確認値を記載する。
</t>
        </r>
      </text>
    </comment>
    <comment ref="BJ78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N92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AU94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銘板に記載されている停止距離を記入</t>
        </r>
      </text>
    </comment>
    <comment ref="BN95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</commentList>
</comments>
</file>

<file path=xl/sharedStrings.xml><?xml version="1.0" encoding="utf-8"?>
<sst xmlns="http://schemas.openxmlformats.org/spreadsheetml/2006/main" count="332" uniqueCount="209">
  <si>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</si>
  <si>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</si>
  <si>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部品</t>
    <rPh sb="0" eb="2">
      <t>ブヒン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</si>
  <si>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</si>
  <si>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</si>
  <si>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</si>
  <si>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</si>
  <si>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</si>
  <si>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目視により確認する｡</t>
    <rPh sb="0" eb="2">
      <t>モクシ</t>
    </rPh>
    <rPh sb="5" eb="7">
      <t>カクニン</t>
    </rPh>
    <phoneticPr fontId="20"/>
  </si>
  <si>
    <t>長さ</t>
    <rPh sb="0" eb="1">
      <t>ナガ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</si>
  <si>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</si>
  <si>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動作確認</t>
    <rPh sb="0" eb="2">
      <t>ドウサ</t>
    </rPh>
    <rPh sb="2" eb="4">
      <t>カクニン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</si>
  <si>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</si>
  <si>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</si>
  <si>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</si>
  <si>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(2)</t>
  </si>
  <si>
    <t>昇降機番号 :</t>
    <rPh sb="0" eb="3">
      <t>ショウコウキ</t>
    </rPh>
    <rPh sb="3" eb="5">
      <t>バンゴウ</t>
    </rPh>
    <phoneticPr fontId="20"/>
  </si>
  <si>
    <t>制動距離:</t>
    <rPh sb="0" eb="2">
      <t>セイドウ</t>
    </rPh>
    <rPh sb="2" eb="4">
      <t>キョリ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</si>
  <si>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</si>
  <si>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</si>
  <si>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</si>
  <si>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規定値 :</t>
    <rPh sb="0" eb="2">
      <t>キテイ</t>
    </rPh>
    <rPh sb="2" eb="3">
      <t>チ</t>
    </rPh>
    <phoneticPr fontId="20"/>
  </si>
  <si>
    <t>(1)</t>
    <phoneticPr fontId="20"/>
  </si>
  <si>
    <t>(4)</t>
    <phoneticPr fontId="20"/>
  </si>
  <si>
    <t>(5)</t>
    <phoneticPr fontId="20"/>
  </si>
  <si>
    <t>mm</t>
    <phoneticPr fontId="20"/>
  </si>
  <si>
    <t>mm</t>
    <phoneticPr fontId="20"/>
  </si>
  <si>
    <t>(3)</t>
    <phoneticPr fontId="20"/>
  </si>
  <si>
    <t>号機</t>
    <rPh sb="0" eb="2">
      <t>ゴウキ</t>
    </rPh>
    <phoneticPr fontId="20"/>
  </si>
  <si>
    <t>mm</t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</si>
  <si>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</si>
  <si>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</si>
  <si>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</si>
  <si>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要重点点検</t>
    <rPh sb="0" eb="1">
      <t>ヨウ</t>
    </rPh>
    <rPh sb="1" eb="3">
      <t>ジュウテン</t>
    </rPh>
    <rPh sb="3" eb="5">
      <t>テンケン</t>
    </rPh>
    <phoneticPr fontId="20"/>
  </si>
  <si>
    <t>巻上機</t>
    <rPh sb="0" eb="2">
      <t>マキアゲ</t>
    </rPh>
    <rPh sb="2" eb="3">
      <t>キ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</si>
  <si>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</si>
  <si>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ー</t>
    <phoneticPr fontId="20"/>
  </si>
  <si>
    <t>ー</t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</si>
  <si>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</si>
  <si>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規定値:</t>
    <rPh sb="0" eb="3">
      <t>キテイチ</t>
    </rPh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</si>
  <si>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</si>
  <si>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過度の変形があること。</t>
    <rPh sb="0" eb="2">
      <t>カド</t>
    </rPh>
    <rPh sb="3" eb="5">
      <t>ヘンケイ</t>
    </rPh>
    <phoneticPr fontId="20"/>
  </si>
  <si>
    <t>型式</t>
    <rPh sb="0" eb="2">
      <t>カタシキ</t>
    </rPh>
    <phoneticPr fontId="20"/>
  </si>
  <si>
    <t>作動の状況</t>
    <rPh sb="0" eb="2">
      <t>サドウ</t>
    </rPh>
    <rPh sb="3" eb="5">
      <t>ジョウキョウ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</si>
  <si>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</si>
  <si>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</si>
  <si>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</si>
  <si>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</si>
  <si>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</si>
  <si>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停止距離が規定距離を超えていること。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phoneticPr fontId="20"/>
  </si>
  <si>
    <r>
      <t>m</t>
    </r>
    <r>
      <rPr>
        <sz val="11"/>
        <rFont val="ＭＳ Ｐゴシック"/>
        <family val="3"/>
        <charset val="128"/>
      </rPr>
      <t>/min</t>
    </r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</si>
  <si>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</si>
  <si>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r>
      <t>E</t>
    </r>
    <r>
      <rPr>
        <sz val="11"/>
        <rFont val="ＭＳ Ｐゴシック"/>
        <family val="3"/>
        <charset val="128"/>
      </rPr>
      <t>NNNUN-1577</t>
    </r>
    <phoneticPr fontId="20"/>
  </si>
  <si>
    <r>
      <t>E</t>
    </r>
    <r>
      <rPr>
        <sz val="11"/>
        <rFont val="ＭＳ Ｐゴシック"/>
        <family val="3"/>
        <charset val="128"/>
      </rPr>
      <t>NNNUN-1579</t>
    </r>
    <phoneticPr fontId="20"/>
  </si>
  <si>
    <r>
      <t>E</t>
    </r>
    <r>
      <rPr>
        <sz val="11"/>
        <rFont val="ＭＳ Ｐゴシック"/>
        <family val="3"/>
        <charset val="128"/>
      </rPr>
      <t>NNNUN-1652</t>
    </r>
    <phoneticPr fontId="20"/>
  </si>
  <si>
    <r>
      <t>E</t>
    </r>
    <r>
      <rPr>
        <sz val="11"/>
        <rFont val="ＭＳ Ｐゴシック"/>
        <family val="3"/>
        <charset val="128"/>
      </rPr>
      <t>NNNUN-1653</t>
    </r>
    <phoneticPr fontId="20"/>
  </si>
  <si>
    <r>
      <t>E</t>
    </r>
    <r>
      <rPr>
        <sz val="11"/>
        <rFont val="ＭＳ Ｐゴシック"/>
        <family val="3"/>
        <charset val="128"/>
      </rPr>
      <t>NNNUN-1654</t>
    </r>
    <phoneticPr fontId="20"/>
  </si>
  <si>
    <r>
      <t>E</t>
    </r>
    <r>
      <rPr>
        <sz val="11"/>
        <rFont val="ＭＳ Ｐゴシック"/>
        <family val="3"/>
        <charset val="128"/>
      </rPr>
      <t>NNNUN-1655</t>
    </r>
    <phoneticPr fontId="20"/>
  </si>
  <si>
    <r>
      <t>E</t>
    </r>
    <r>
      <rPr>
        <sz val="11"/>
        <rFont val="ＭＳ Ｐゴシック"/>
        <family val="3"/>
        <charset val="128"/>
      </rPr>
      <t>NNNUN-1656</t>
    </r>
    <phoneticPr fontId="20"/>
  </si>
  <si>
    <r>
      <t>D</t>
    </r>
    <r>
      <rPr>
        <sz val="11"/>
        <rFont val="ＭＳ Ｐゴシック"/>
        <family val="3"/>
        <charset val="128"/>
      </rPr>
      <t>BGPR-1</t>
    </r>
    <phoneticPr fontId="20"/>
  </si>
  <si>
    <r>
      <t>D</t>
    </r>
    <r>
      <rPr>
        <sz val="11"/>
        <rFont val="ＭＳ Ｐゴシック"/>
        <family val="3"/>
        <charset val="128"/>
      </rPr>
      <t>BGPR-3</t>
    </r>
    <phoneticPr fontId="20"/>
  </si>
  <si>
    <r>
      <t>D</t>
    </r>
    <r>
      <rPr>
        <sz val="11"/>
        <rFont val="ＭＳ Ｐゴシック"/>
        <family val="3"/>
        <charset val="128"/>
      </rPr>
      <t>BGJP-1</t>
    </r>
    <phoneticPr fontId="20"/>
  </si>
  <si>
    <r>
      <t>D</t>
    </r>
    <r>
      <rPr>
        <sz val="11"/>
        <rFont val="ＭＳ Ｐゴシック"/>
        <family val="3"/>
        <charset val="128"/>
      </rPr>
      <t>BGJP-2</t>
    </r>
    <phoneticPr fontId="20"/>
  </si>
  <si>
    <r>
      <t>D</t>
    </r>
    <r>
      <rPr>
        <sz val="11"/>
        <rFont val="ＭＳ Ｐゴシック"/>
        <family val="3"/>
        <charset val="128"/>
      </rPr>
      <t>BGJP-3</t>
    </r>
    <phoneticPr fontId="20"/>
  </si>
  <si>
    <r>
      <t>D</t>
    </r>
    <r>
      <rPr>
        <sz val="11"/>
        <rFont val="ＭＳ Ｐゴシック"/>
        <family val="3"/>
        <charset val="128"/>
      </rPr>
      <t>BGJP-4</t>
    </r>
    <phoneticPr fontId="20"/>
  </si>
  <si>
    <r>
      <t>D</t>
    </r>
    <r>
      <rPr>
        <sz val="11"/>
        <rFont val="ＭＳ Ｐゴシック"/>
        <family val="3"/>
        <charset val="128"/>
      </rPr>
      <t>BGJP-5</t>
    </r>
    <phoneticPr fontId="20"/>
  </si>
  <si>
    <t>UCMP型式</t>
    <rPh sb="4" eb="6">
      <t>カタシキ</t>
    </rPh>
    <phoneticPr fontId="20"/>
  </si>
  <si>
    <t>ｋｇ</t>
    <phoneticPr fontId="20"/>
  </si>
  <si>
    <r>
      <t>H</t>
    </r>
    <r>
      <rPr>
        <sz val="11"/>
        <rFont val="ＭＳ Ｐゴシック"/>
        <family val="3"/>
        <charset val="128"/>
      </rPr>
      <t>T</t>
    </r>
    <phoneticPr fontId="20"/>
  </si>
  <si>
    <t>積載量 :</t>
    <rPh sb="0" eb="3">
      <t>セキサイリョウ</t>
    </rPh>
    <phoneticPr fontId="20"/>
  </si>
  <si>
    <t>定格速度 :</t>
    <rPh sb="0" eb="2">
      <t>テイカク</t>
    </rPh>
    <rPh sb="2" eb="4">
      <t>ソクド</t>
    </rPh>
    <phoneticPr fontId="20"/>
  </si>
  <si>
    <t>認定番号</t>
    <rPh sb="0" eb="2">
      <t>ニンテイ</t>
    </rPh>
    <rPh sb="2" eb="4">
      <t>バンゴウ</t>
    </rPh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</si>
  <si>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</si>
  <si>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型式：</t>
    <rPh sb="0" eb="2">
      <t>カタシキ</t>
    </rPh>
    <phoneticPr fontId="20"/>
  </si>
  <si>
    <t>プログラム</t>
    <phoneticPr fontId="20"/>
  </si>
  <si>
    <r>
      <t>J</t>
    </r>
    <r>
      <rPr>
        <sz val="11"/>
        <rFont val="ＭＳ Ｐゴシック"/>
        <family val="3"/>
        <charset val="128"/>
      </rPr>
      <t>AA31477CAA</t>
    </r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</si>
  <si>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</si>
  <si>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規定値：</t>
    <rPh sb="0" eb="3">
      <t>キテイチ</t>
    </rPh>
    <phoneticPr fontId="20"/>
  </si>
  <si>
    <t>特定距離</t>
    <rPh sb="0" eb="2">
      <t>トクテイ</t>
    </rPh>
    <rPh sb="2" eb="4">
      <t>キョリ</t>
    </rPh>
    <phoneticPr fontId="20"/>
  </si>
  <si>
    <t>±60mm±10mm</t>
    <phoneticPr fontId="20"/>
  </si>
  <si>
    <t>±60mm±15mm</t>
    <phoneticPr fontId="20"/>
  </si>
  <si>
    <t>隙間が 0.45mmを超えること。（要是正）</t>
    <rPh sb="0" eb="2">
      <t>スキマ</t>
    </rPh>
    <rPh sb="11" eb="12">
      <t>コ</t>
    </rPh>
    <phoneticPr fontId="20"/>
  </si>
  <si>
    <t>mm</t>
    <phoneticPr fontId="20"/>
  </si>
  <si>
    <t>ENNNUN-1578</t>
    <phoneticPr fontId="20"/>
  </si>
  <si>
    <t>DBGPR-2</t>
    <phoneticPr fontId="20"/>
  </si>
  <si>
    <t>JAA31477CAA</t>
    <phoneticPr fontId="20"/>
  </si>
  <si>
    <t>-</t>
    <phoneticPr fontId="20"/>
  </si>
  <si>
    <t>-</t>
    <phoneticPr fontId="20"/>
  </si>
  <si>
    <t>-</t>
    <phoneticPr fontId="20"/>
  </si>
  <si>
    <t>-</t>
    <phoneticPr fontId="20"/>
  </si>
  <si>
    <r>
      <t>G</t>
    </r>
    <r>
      <rPr>
        <sz val="11"/>
        <rFont val="ＭＳ Ｐゴシック"/>
        <family val="3"/>
        <charset val="128"/>
      </rPr>
      <t>eN2 Life</t>
    </r>
    <phoneticPr fontId="20"/>
  </si>
  <si>
    <t>〇</t>
    <phoneticPr fontId="20"/>
  </si>
  <si>
    <t>ー</t>
    <phoneticPr fontId="20"/>
  </si>
  <si>
    <r>
      <t>E</t>
    </r>
    <r>
      <rPr>
        <sz val="11"/>
        <rFont val="ＭＳ Ｐゴシック"/>
        <family val="3"/>
        <charset val="128"/>
      </rPr>
      <t>NNNUN-1881</t>
    </r>
    <phoneticPr fontId="20"/>
  </si>
  <si>
    <r>
      <t>E</t>
    </r>
    <r>
      <rPr>
        <sz val="11"/>
        <rFont val="ＭＳ Ｐゴシック"/>
        <family val="3"/>
        <charset val="128"/>
      </rPr>
      <t>NNNUN-1882</t>
    </r>
    <phoneticPr fontId="20"/>
  </si>
  <si>
    <r>
      <t>D</t>
    </r>
    <r>
      <rPr>
        <sz val="11"/>
        <rFont val="ＭＳ Ｐゴシック"/>
        <family val="3"/>
        <charset val="128"/>
      </rPr>
      <t>BGJP-4-A</t>
    </r>
    <phoneticPr fontId="20"/>
  </si>
  <si>
    <r>
      <t>D</t>
    </r>
    <r>
      <rPr>
        <sz val="11"/>
        <rFont val="ＭＳ Ｐゴシック"/>
        <family val="3"/>
        <charset val="128"/>
      </rPr>
      <t>BGJP-5-A</t>
    </r>
    <phoneticPr fontId="20"/>
  </si>
  <si>
    <t>リレー</t>
    <phoneticPr fontId="20"/>
  </si>
  <si>
    <t>（</t>
    <phoneticPr fontId="20"/>
  </si>
  <si>
    <t>）</t>
    <phoneticPr fontId="20"/>
  </si>
  <si>
    <t>機　種 :</t>
    <rPh sb="0" eb="1">
      <t>キ</t>
    </rPh>
    <rPh sb="2" eb="3">
      <t>シュ</t>
    </rPh>
    <phoneticPr fontId="20"/>
  </si>
  <si>
    <t>前　回:</t>
    <rPh sb="0" eb="1">
      <t>マエ</t>
    </rPh>
    <rPh sb="2" eb="3">
      <t>カイ</t>
    </rPh>
    <phoneticPr fontId="20"/>
  </si>
  <si>
    <r>
      <t>J</t>
    </r>
    <r>
      <rPr>
        <sz val="11"/>
        <rFont val="ＭＳ Ｐゴシック"/>
        <family val="3"/>
        <charset val="128"/>
      </rPr>
      <t>A</t>
    </r>
    <r>
      <rPr>
        <sz val="11"/>
        <rFont val="ＭＳ Ｐゴシック"/>
        <family val="3"/>
        <charset val="128"/>
      </rPr>
      <t>A</t>
    </r>
    <r>
      <rPr>
        <sz val="11"/>
        <rFont val="ＭＳ Ｐゴシック"/>
        <family val="3"/>
        <charset val="128"/>
      </rPr>
      <t>31414KAA</t>
    </r>
    <phoneticPr fontId="20"/>
  </si>
  <si>
    <r>
      <t>JA</t>
    </r>
    <r>
      <rPr>
        <sz val="11"/>
        <rFont val="ＭＳ Ｐゴシック"/>
        <family val="3"/>
        <charset val="128"/>
      </rPr>
      <t>A31414KAA</t>
    </r>
    <phoneticPr fontId="20"/>
  </si>
  <si>
    <t>mm未満であること｡</t>
    <rPh sb="2" eb="4">
      <t>ミマン</t>
    </rPh>
    <phoneticPr fontId="20"/>
  </si>
  <si>
    <t>-</t>
    <phoneticPr fontId="20"/>
  </si>
  <si>
    <t>-</t>
    <phoneticPr fontId="20"/>
  </si>
  <si>
    <t>GeN2 P.R(2T)</t>
    <phoneticPr fontId="20"/>
  </si>
  <si>
    <t>GeN2 B(2T)</t>
    <phoneticPr fontId="20"/>
  </si>
  <si>
    <t>GeN2 B(2.6T)</t>
    <phoneticPr fontId="20"/>
  </si>
  <si>
    <t>GeN2 P.R(2.6T)</t>
    <phoneticPr fontId="20"/>
  </si>
  <si>
    <t>R.P(2T)</t>
    <phoneticPr fontId="20"/>
  </si>
  <si>
    <t>R.P(2.6T)</t>
    <phoneticPr fontId="20"/>
  </si>
  <si>
    <t>B(2T)</t>
    <phoneticPr fontId="20"/>
  </si>
  <si>
    <t>B(2.6T)</t>
    <phoneticPr fontId="20"/>
  </si>
  <si>
    <t>-</t>
    <phoneticPr fontId="20"/>
  </si>
  <si>
    <t>-</t>
    <phoneticPr fontId="20"/>
  </si>
  <si>
    <t>-</t>
    <phoneticPr fontId="20"/>
  </si>
  <si>
    <t>型式：</t>
    <rPh sb="0" eb="2">
      <t>カタシキ</t>
    </rPh>
    <phoneticPr fontId="20"/>
  </si>
  <si>
    <t>●</t>
    <phoneticPr fontId="20"/>
  </si>
  <si>
    <t>JAA26807CEZ144</t>
    <phoneticPr fontId="20"/>
  </si>
  <si>
    <t>JAA26807CEZ144</t>
    <phoneticPr fontId="20"/>
  </si>
  <si>
    <t>JAA26807CEZ144</t>
    <phoneticPr fontId="20"/>
  </si>
  <si>
    <t>JAA26807CEZ144</t>
    <phoneticPr fontId="20"/>
  </si>
  <si>
    <t>JAA26807CEZ144</t>
    <phoneticPr fontId="20"/>
  </si>
  <si>
    <t>基板の型式</t>
    <rPh sb="0" eb="2">
      <t>キバン</t>
    </rPh>
    <rPh sb="3" eb="5">
      <t>カタシキ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</si>
  <si>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4">
      <t>ドウ</t>
    </rPh>
    <rPh sb="14" eb="15">
      <t>イツ</t>
    </rPh>
    <phoneticPr fontId="20"/>
  </si>
  <si>
    <t>ﾌﾟﾛｸﾞﾗﾑが大臣認定を受けた型式と同一でないこと。</t>
    <rPh sb="8" eb="10">
      <t>ダイジン</t>
    </rPh>
    <rPh sb="10" eb="12">
      <t>ニンテイ</t>
    </rPh>
    <rPh sb="13" eb="14">
      <t>ウ</t>
    </rPh>
    <rPh sb="16" eb="18">
      <t>カタシキ</t>
    </rPh>
    <rPh sb="19" eb="21">
      <t>ドウイツ</t>
    </rPh>
    <phoneticPr fontId="20"/>
  </si>
  <si>
    <t>(6)</t>
    <phoneticPr fontId="20"/>
  </si>
  <si>
    <t>ブレーキ</t>
    <phoneticPr fontId="20"/>
  </si>
  <si>
    <r>
      <t>S</t>
    </r>
    <r>
      <rPr>
        <sz val="11"/>
        <rFont val="ＭＳ Ｐゴシック"/>
        <family val="3"/>
        <charset val="128"/>
      </rPr>
      <t>W</t>
    </r>
    <phoneticPr fontId="20"/>
  </si>
  <si>
    <t>BY</t>
    <phoneticPr fontId="20"/>
  </si>
  <si>
    <r>
      <t>S</t>
    </r>
    <r>
      <rPr>
        <sz val="11"/>
        <rFont val="ＭＳ Ｐゴシック"/>
        <family val="3"/>
        <charset val="128"/>
      </rPr>
      <t>1,S3</t>
    </r>
    <phoneticPr fontId="20"/>
  </si>
  <si>
    <r>
      <t>U</t>
    </r>
    <r>
      <rPr>
        <sz val="11"/>
        <rFont val="ＭＳ Ｐゴシック"/>
        <family val="3"/>
        <charset val="128"/>
      </rPr>
      <t>DX</t>
    </r>
    <phoneticPr fontId="20"/>
  </si>
  <si>
    <t>UDX</t>
    <phoneticPr fontId="20"/>
  </si>
  <si>
    <t>規定部品の動作回数又は経過時間が
規定値を超えていること｡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7" eb="19">
      <t>キテイ</t>
    </rPh>
    <rPh sb="19" eb="20">
      <t>チ</t>
    </rPh>
    <rPh sb="21" eb="22">
      <t>コ</t>
    </rPh>
    <phoneticPr fontId="20"/>
  </si>
  <si>
    <t>年経過</t>
    <rPh sb="0" eb="1">
      <t>ネン</t>
    </rPh>
    <rPh sb="1" eb="3">
      <t>ケイカ</t>
    </rPh>
    <phoneticPr fontId="20"/>
  </si>
  <si>
    <t>万回到達</t>
    <rPh sb="0" eb="2">
      <t>マンカイ</t>
    </rPh>
    <rPh sb="2" eb="4">
      <t>トウタツ</t>
    </rPh>
    <phoneticPr fontId="20"/>
  </si>
  <si>
    <t>万回</t>
    <rPh sb="0" eb="2">
      <t>マンカイ</t>
    </rPh>
    <phoneticPr fontId="20"/>
  </si>
  <si>
    <t>年</t>
    <rPh sb="0" eb="1">
      <t>ネン</t>
    </rPh>
    <phoneticPr fontId="20"/>
  </si>
  <si>
    <r>
      <t>S</t>
    </r>
    <r>
      <rPr>
        <sz val="11"/>
        <rFont val="ＭＳ Ｐゴシック"/>
        <family val="3"/>
        <charset val="128"/>
      </rPr>
      <t>W,BY</t>
    </r>
    <phoneticPr fontId="20"/>
  </si>
  <si>
    <r>
      <t>S</t>
    </r>
    <r>
      <rPr>
        <sz val="11"/>
        <rFont val="ＭＳ Ｐゴシック"/>
        <family val="3"/>
        <charset val="128"/>
      </rPr>
      <t>1,S3,UDX</t>
    </r>
    <phoneticPr fontId="20"/>
  </si>
  <si>
    <t>電源</t>
    <rPh sb="0" eb="2">
      <t>デンゲン</t>
    </rPh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</si>
  <si>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</si>
  <si>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</si>
  <si>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つま先保護板</t>
    <rPh sb="2" eb="3">
      <t>サキ</t>
    </rPh>
    <rPh sb="3" eb="5">
      <t>ホゴ</t>
    </rPh>
    <rPh sb="5" eb="6">
      <t>バン</t>
    </rPh>
    <phoneticPr fontId="20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</si>
  <si>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0"/>
  </si>
  <si>
    <t>規定部品の型式</t>
    <rPh sb="0" eb="2">
      <t>キテイ</t>
    </rPh>
    <rPh sb="2" eb="4">
      <t>ブヒン</t>
    </rPh>
    <rPh sb="5" eb="7">
      <t>カタシキ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</si>
  <si>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</si>
  <si>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</si>
  <si>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</si>
  <si>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HT</t>
    <phoneticPr fontId="20"/>
  </si>
  <si>
    <t>GeN2 Life</t>
    <phoneticPr fontId="20"/>
  </si>
  <si>
    <t>+</t>
    <phoneticPr fontId="20"/>
  </si>
  <si>
    <t>安全制御ﾌﾟﾛｸﾞﾗﾑ</t>
    <rPh sb="0" eb="2">
      <t>アンゼン</t>
    </rPh>
    <rPh sb="2" eb="4">
      <t>セイギョ</t>
    </rPh>
    <phoneticPr fontId="20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</si>
  <si>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0"/>
  </si>
  <si>
    <t>ﾄﾞｱｿﾞｰﾝ外で走行中に戸開状態にして模擬した場合の動作を確認する。</t>
    <rPh sb="7" eb="8">
      <t>ガイ</t>
    </rPh>
    <rPh sb="9" eb="12">
      <t>ソウコウチュウ</t>
    </rPh>
    <rPh sb="13" eb="14">
      <t>ト</t>
    </rPh>
    <rPh sb="14" eb="15">
      <t>カイ</t>
    </rPh>
    <rPh sb="15" eb="17">
      <t>ジョウタイ</t>
    </rPh>
    <rPh sb="20" eb="22">
      <t>モギ</t>
    </rPh>
    <rPh sb="24" eb="26">
      <t>バアイ</t>
    </rPh>
    <rPh sb="27" eb="29">
      <t>ドウサ</t>
    </rPh>
    <rPh sb="30" eb="32">
      <t>カクニン</t>
    </rPh>
    <phoneticPr fontId="20"/>
  </si>
  <si>
    <t>ﾌﾟﾛｸﾞﾗﾑﾊﾞｰｼﾞｮﾝ</t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</si>
  <si>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</si>
  <si>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ﾘﾚｰ</t>
    <phoneticPr fontId="20"/>
  </si>
  <si>
    <t>ﾌﾞﾚｰｷ</t>
    <phoneticPr fontId="20"/>
  </si>
  <si>
    <t>ﾊﾟｯﾄﾞの厚さの状況</t>
    <rPh sb="6" eb="7">
      <t>アツ</t>
    </rPh>
    <rPh sb="9" eb="11">
      <t>ジョウキョウ</t>
    </rPh>
    <phoneticPr fontId="20"/>
  </si>
  <si>
    <t>ﾊﾟｯﾄﾞの状況</t>
    <rPh sb="6" eb="8">
      <t>ジョウキョウ</t>
    </rPh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</si>
  <si>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</si>
  <si>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可動制動板とｺｲﾙｹｰｽの隙間を測定する。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</si>
  <si>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ﾌﾞﾚｰｷ開放時及び締結時の動作感知装置の接点信号を確認する。</t>
    <rPh sb="5" eb="7">
      <t>カイホウ</t>
    </rPh>
    <rPh sb="7" eb="8">
      <t>ジ</t>
    </rPh>
    <rPh sb="8" eb="9">
      <t>オヨ</t>
    </rPh>
    <rPh sb="10" eb="12">
      <t>テイケツ</t>
    </rPh>
    <rPh sb="12" eb="13">
      <t>ジ</t>
    </rPh>
    <rPh sb="14" eb="16">
      <t>ドウサ</t>
    </rPh>
    <rPh sb="16" eb="18">
      <t>カンチ</t>
    </rPh>
    <rPh sb="18" eb="20">
      <t>ソウチ</t>
    </rPh>
    <rPh sb="21" eb="23">
      <t>セッテン</t>
    </rPh>
    <rPh sb="23" eb="25">
      <t>シンゴウ</t>
    </rPh>
    <rPh sb="26" eb="28">
      <t>カクニン</t>
    </rPh>
    <phoneticPr fontId="20"/>
  </si>
  <si>
    <t>ﾌﾞﾚｰｷ両側制動を確認する｡（定格速度）</t>
    <rPh sb="5" eb="7">
      <t>リョウガワ</t>
    </rPh>
    <rPh sb="7" eb="9">
      <t>セイドウ</t>
    </rPh>
    <rPh sb="10" eb="12">
      <t>カクニン</t>
    </rPh>
    <rPh sb="16" eb="18">
      <t>テイカク</t>
    </rPh>
    <rPh sb="18" eb="20">
      <t>ソクド</t>
    </rPh>
    <phoneticPr fontId="20"/>
  </si>
  <si>
    <t>ﾌﾞﾚｰｷの開閉と接点信号が一致していないこと。</t>
    <rPh sb="6" eb="8">
      <t>カイヘイ</t>
    </rPh>
    <rPh sb="9" eb="11">
      <t>セッテン</t>
    </rPh>
    <rPh sb="11" eb="13">
      <t>シンゴウ</t>
    </rPh>
    <rPh sb="14" eb="16">
      <t>イッチ</t>
    </rPh>
    <phoneticPr fontId="20"/>
  </si>
  <si>
    <t>ﾊﾟｯﾄﾞに欠損､割れがあること。又は剥離していること｡</t>
    <rPh sb="6" eb="8">
      <t>ケッソン</t>
    </rPh>
    <rPh sb="9" eb="10">
      <t>ワ</t>
    </rPh>
    <rPh sb="17" eb="18">
      <t>マタ</t>
    </rPh>
    <rPh sb="19" eb="21">
      <t>ハクリ</t>
    </rPh>
    <phoneticPr fontId="20"/>
  </si>
  <si>
    <t>ｼｰﾙ部から油が流出していること</t>
    <rPh sb="3" eb="4">
      <t>ブ</t>
    </rPh>
    <rPh sb="6" eb="7">
      <t>アブラ</t>
    </rPh>
    <rPh sb="8" eb="10">
      <t>リュウシュツ</t>
    </rPh>
    <phoneticPr fontId="20"/>
  </si>
  <si>
    <t>改善（予定）　年月</t>
    <rPh sb="0" eb="2">
      <t>カイゼン</t>
    </rPh>
    <rPh sb="3" eb="5">
      <t>ヨテイ</t>
    </rPh>
    <rPh sb="7" eb="9">
      <t>ネンゲツ</t>
    </rPh>
    <phoneticPr fontId="20"/>
  </si>
  <si>
    <t>S1,S3,UDX</t>
    <phoneticPr fontId="20"/>
  </si>
  <si>
    <t>S1,S3</t>
    <phoneticPr fontId="20"/>
  </si>
  <si>
    <t>通番</t>
    <rPh sb="0" eb="2">
      <t>ツウバン</t>
    </rPh>
    <phoneticPr fontId="33"/>
  </si>
  <si>
    <t>■番号■</t>
    <rPh sb="1" eb="3">
      <t>バンゴウ</t>
    </rPh>
    <phoneticPr fontId="20"/>
  </si>
  <si>
    <t>検査項目</t>
    <phoneticPr fontId="20"/>
  </si>
  <si>
    <t>検査事項1</t>
    <phoneticPr fontId="20"/>
  </si>
  <si>
    <t>検査事項2</t>
  </si>
  <si>
    <t>検査事項3</t>
  </si>
  <si>
    <t>検査事項4</t>
  </si>
  <si>
    <t>安全制御ﾌﾟﾛｸﾞﾗﾑ</t>
    <phoneticPr fontId="20"/>
  </si>
  <si>
    <t>型式</t>
  </si>
  <si>
    <t>作動の状況</t>
  </si>
  <si>
    <t>なし</t>
    <phoneticPr fontId="20"/>
  </si>
  <si>
    <t>つま先保護板</t>
    <phoneticPr fontId="20"/>
  </si>
  <si>
    <t>取付けの状況</t>
    <phoneticPr fontId="20"/>
  </si>
  <si>
    <t>長さ</t>
    <phoneticPr fontId="20"/>
  </si>
  <si>
    <t>特定距離感知装置</t>
    <phoneticPr fontId="20"/>
  </si>
  <si>
    <t>動作確認</t>
    <phoneticPr fontId="20"/>
  </si>
  <si>
    <t>(4)</t>
  </si>
  <si>
    <t>部品</t>
    <phoneticPr fontId="20"/>
  </si>
  <si>
    <t>規定部品の形式</t>
    <phoneticPr fontId="20"/>
  </si>
  <si>
    <t>規定部品の交換基準</t>
    <phoneticPr fontId="20"/>
  </si>
  <si>
    <t>(5)</t>
  </si>
  <si>
    <t>巻上機</t>
    <phoneticPr fontId="20"/>
  </si>
  <si>
    <t>制動面の油の流出状況</t>
  </si>
  <si>
    <t>油排出場所の油の流出状況</t>
  </si>
  <si>
    <t>(6)</t>
  </si>
  <si>
    <t>ﾊﾟｯﾄﾞの厚さの状況</t>
  </si>
  <si>
    <t>ﾊﾟｯﾄﾞの状況</t>
  </si>
  <si>
    <t>ﾌﾞﾚｰｷﾊﾟｯﾄﾞの動作感知装置</t>
  </si>
  <si>
    <t>制動力の状況</t>
  </si>
  <si>
    <t>検査項目プルダウン(1)</t>
    <phoneticPr fontId="20"/>
  </si>
  <si>
    <t>検査項目プルダウン(2)</t>
  </si>
  <si>
    <t>検査項目プルダウン(3)</t>
  </si>
  <si>
    <t>検査項目プルダウン(4)</t>
  </si>
  <si>
    <t>上記(1)～(6)の検査結果で｢要是正｣又は｢要重点点検｣および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32" eb="34">
      <t>ベッキ</t>
    </rPh>
    <rPh sb="34" eb="35">
      <t>ダイ</t>
    </rPh>
    <rPh sb="35" eb="37">
      <t>イチゴウ</t>
    </rPh>
    <rPh sb="57" eb="59">
      <t>ケンサ</t>
    </rPh>
    <rPh sb="59" eb="61">
      <t>ケッカ</t>
    </rPh>
    <rPh sb="63" eb="64">
      <t>ヨウ</t>
    </rPh>
    <rPh sb="64" eb="66">
      <t>ゼセイ</t>
    </rPh>
    <rPh sb="67" eb="68">
      <t>マタ</t>
    </rPh>
    <rPh sb="70" eb="71">
      <t>ヨウ</t>
    </rPh>
    <rPh sb="71" eb="73">
      <t>ジュウテン</t>
    </rPh>
    <rPh sb="73" eb="75">
      <t>テンケン</t>
    </rPh>
    <rPh sb="77" eb="79">
      <t>ハンテイ</t>
    </rPh>
    <rPh sb="82" eb="84">
      <t>バアイ</t>
    </rPh>
    <rPh sb="86" eb="88">
      <t>ベッキ</t>
    </rPh>
    <rPh sb="88" eb="89">
      <t>ダイ</t>
    </rPh>
    <rPh sb="89" eb="91">
      <t>イチゴウ</t>
    </rPh>
    <rPh sb="97" eb="98">
      <t>ト</t>
    </rPh>
    <rPh sb="98" eb="99">
      <t>カイ</t>
    </rPh>
    <rPh sb="99" eb="101">
      <t>ソウコウ</t>
    </rPh>
    <rPh sb="101" eb="103">
      <t>ホゴ</t>
    </rPh>
    <rPh sb="103" eb="105">
      <t>ソウチ</t>
    </rPh>
    <rPh sb="107" eb="109">
      <t>ケンサ</t>
    </rPh>
    <rPh sb="109" eb="111">
      <t>ケッカ</t>
    </rPh>
    <rPh sb="113" eb="114">
      <t>ヨウ</t>
    </rPh>
    <rPh sb="114" eb="116">
      <t>ゼセイ</t>
    </rPh>
    <rPh sb="117" eb="118">
      <t>マタ</t>
    </rPh>
    <rPh sb="120" eb="121">
      <t>ヨウ</t>
    </rPh>
    <rPh sb="121" eb="123">
      <t>ジュウテン</t>
    </rPh>
    <rPh sb="123" eb="125">
      <t>テンケン</t>
    </rPh>
    <rPh sb="127" eb="129">
      <t>ハンテイ</t>
    </rPh>
    <phoneticPr fontId="20"/>
  </si>
  <si>
    <t>発行 :令和　3年　1月　6日Ver.2K</t>
    <rPh sb="4" eb="6">
      <t>レイワ</t>
    </rPh>
    <phoneticPr fontId="20"/>
  </si>
  <si>
    <t>隙間が 0.40mmを超えること。（要重点点検）</t>
    <rPh sb="0" eb="2">
      <t>スキマ</t>
    </rPh>
    <rPh sb="11" eb="12">
      <t>コ</t>
    </rPh>
    <rPh sb="18" eb="19">
      <t>ヨウ</t>
    </rPh>
    <rPh sb="19" eb="21">
      <t>ジュウテン</t>
    </rPh>
    <rPh sb="21" eb="23">
      <t>テンケン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</si>
</sst>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4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0" borderId="0"/>
    <xf numFmtId="0" fontId="32" fillId="0" borderId="0"/>
  </cellStyleXfs>
  <cellXfs count="402">
    <xf numFmtId="0" fontId="0" fillId="0" borderId="0" xfId="0">
      <alignment vertical="center"/>
    </xf>
    <xf numFmtId="0" fontId="0" fillId="0" borderId="21" xfId="0" applyBorder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3" fontId="1" fillId="0" borderId="0" xfId="0" applyNumberFormat="1" applyFont="1">
      <alignment vertical="center"/>
    </xf>
    <xf numFmtId="0" fontId="21" fillId="0" borderId="0" xfId="0" applyFont="1">
      <alignment vertical="center"/>
    </xf>
    <xf numFmtId="0" fontId="1" fillId="0" borderId="21" xfId="0" applyFont="1" applyBorder="1">
      <alignment vertical="center"/>
    </xf>
    <xf numFmtId="3" fontId="0" fillId="0" borderId="21" xfId="0" applyNumberFormat="1" applyBorder="1">
      <alignment vertical="center"/>
    </xf>
    <xf numFmtId="0" fontId="21" fillId="0" borderId="21" xfId="0" applyFont="1" applyBorder="1">
      <alignment vertical="center"/>
    </xf>
    <xf numFmtId="3" fontId="1" fillId="0" borderId="21" xfId="0" applyNumberFormat="1" applyFont="1" applyBorder="1">
      <alignment vertical="center"/>
    </xf>
    <xf numFmtId="0" fontId="20" fillId="0" borderId="21" xfId="0" applyFont="1" applyBorder="1">
      <alignment vertical="center"/>
    </xf>
    <xf numFmtId="49" fontId="34" fillId="0" borderId="21" xfId="0" applyNumberFormat="1" applyFont="1" applyBorder="1">
      <alignment vertical="center"/>
    </xf>
    <xf numFmtId="0" fontId="34" fillId="0" borderId="21" xfId="0" applyFont="1" applyBorder="1">
      <alignment vertical="center"/>
    </xf>
    <xf numFmtId="0" fontId="34" fillId="0" borderId="0" xfId="0" applyFont="1">
      <alignment vertical="center"/>
    </xf>
    <xf numFmtId="0" fontId="20" fillId="0" borderId="0" xfId="0" applyFont="1">
      <alignment vertical="center"/>
    </xf>
    <xf numFmtId="0" fontId="1" fillId="0" borderId="0" xfId="0" applyFont="1" applyProtection="1">
      <alignment vertical="center"/>
      <protection hidden="1"/>
    </xf>
    <xf numFmtId="0" fontId="25" fillId="0" borderId="0" xfId="0" applyFont="1" applyProtection="1">
      <alignment vertical="center"/>
      <protection hidden="1"/>
    </xf>
    <xf numFmtId="0" fontId="28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7" fillId="0" borderId="0" xfId="0" applyFont="1" applyAlignment="1" applyProtection="1">
      <protection hidden="1"/>
    </xf>
    <xf numFmtId="0" fontId="25" fillId="0" borderId="0" xfId="0" applyFont="1" applyAlignment="1" applyProtection="1">
      <protection hidden="1"/>
    </xf>
    <xf numFmtId="0" fontId="1" fillId="0" borderId="0" xfId="0" applyFont="1" applyAlignment="1" applyProtection="1">
      <protection locked="0" hidden="1"/>
    </xf>
    <xf numFmtId="0" fontId="21" fillId="0" borderId="16" xfId="0" applyFont="1" applyBorder="1" applyAlignment="1" applyProtection="1">
      <protection hidden="1"/>
    </xf>
    <xf numFmtId="0" fontId="1" fillId="0" borderId="12" xfId="0" applyFont="1" applyBorder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20" xfId="0" applyFont="1" applyBorder="1" applyProtection="1">
      <alignment vertical="center"/>
      <protection hidden="1"/>
    </xf>
    <xf numFmtId="0" fontId="21" fillId="0" borderId="18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23" fillId="0" borderId="0" xfId="0" applyFont="1" applyProtection="1">
      <alignment vertical="center"/>
      <protection hidden="1"/>
    </xf>
    <xf numFmtId="0" fontId="23" fillId="0" borderId="13" xfId="0" applyFont="1" applyBorder="1" applyProtection="1">
      <alignment vertical="center"/>
      <protection hidden="1"/>
    </xf>
    <xf numFmtId="0" fontId="21" fillId="0" borderId="20" xfId="0" applyFont="1" applyBorder="1" applyProtection="1">
      <alignment vertical="center"/>
      <protection hidden="1"/>
    </xf>
    <xf numFmtId="0" fontId="23" fillId="0" borderId="18" xfId="0" applyFont="1" applyBorder="1" applyProtection="1">
      <alignment vertical="center"/>
      <protection hidden="1"/>
    </xf>
    <xf numFmtId="0" fontId="23" fillId="0" borderId="19" xfId="0" applyFont="1" applyBorder="1" applyProtection="1">
      <alignment vertical="center"/>
      <protection hidden="1"/>
    </xf>
    <xf numFmtId="0" fontId="21" fillId="0" borderId="12" xfId="0" applyFont="1" applyBorder="1" applyAlignment="1" applyProtection="1">
      <alignment vertical="center" wrapText="1"/>
      <protection hidden="1"/>
    </xf>
    <xf numFmtId="0" fontId="21" fillId="0" borderId="14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2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3" fillId="0" borderId="13" xfId="0" applyFont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22" fillId="0" borderId="16" xfId="0" applyFont="1" applyBorder="1" applyAlignment="1" applyProtection="1">
      <alignment horizont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Protection="1">
      <alignment vertical="center"/>
      <protection hidden="1"/>
    </xf>
    <xf numFmtId="0" fontId="1" fillId="0" borderId="17" xfId="0" applyFont="1" applyBorder="1" applyProtection="1">
      <alignment vertical="center"/>
      <protection hidden="1"/>
    </xf>
    <xf numFmtId="0" fontId="1" fillId="0" borderId="14" xfId="0" applyFont="1" applyBorder="1" applyProtection="1">
      <alignment vertical="center"/>
      <protection hidden="1"/>
    </xf>
    <xf numFmtId="0" fontId="21" fillId="0" borderId="10" xfId="0" applyFont="1" applyBorder="1" applyAlignment="1" applyProtection="1">
      <protection locked="0" hidden="1"/>
    </xf>
    <xf numFmtId="0" fontId="22" fillId="0" borderId="10" xfId="0" applyFont="1" applyBorder="1" applyAlignment="1" applyProtection="1"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center"/>
      <protection locked="0" hidden="1"/>
    </xf>
    <xf numFmtId="0" fontId="22" fillId="0" borderId="22" xfId="0" applyFont="1" applyBorder="1" applyAlignment="1" applyProtection="1">
      <alignment horizontal="center"/>
      <protection hidden="1"/>
    </xf>
    <xf numFmtId="0" fontId="21" fillId="0" borderId="12" xfId="0" applyFont="1" applyBorder="1" applyAlignment="1" applyProtection="1">
      <alignment vertical="top"/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Alignment="1" applyProtection="1">
      <alignment vertical="top"/>
      <protection hidden="1"/>
    </xf>
    <xf numFmtId="0" fontId="21" fillId="0" borderId="13" xfId="0" applyFont="1" applyBorder="1" applyAlignment="1" applyProtection="1">
      <alignment vertical="top"/>
      <protection hidden="1"/>
    </xf>
    <xf numFmtId="0" fontId="21" fillId="0" borderId="20" xfId="0" applyFont="1" applyBorder="1" applyAlignment="1" applyProtection="1">
      <alignment vertical="top"/>
      <protection hidden="1"/>
    </xf>
    <xf numFmtId="0" fontId="21" fillId="0" borderId="18" xfId="0" applyFont="1" applyBorder="1" applyAlignment="1" applyProtection="1">
      <alignment vertical="top"/>
      <protection hidden="1"/>
    </xf>
    <xf numFmtId="0" fontId="21" fillId="0" borderId="19" xfId="0" applyFont="1" applyBorder="1" applyAlignment="1" applyProtection="1">
      <alignment vertical="top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Protection="1">
      <alignment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7" fillId="0" borderId="0" xfId="0" applyFont="1" applyProtection="1">
      <alignment vertical="center"/>
      <protection hidden="1"/>
    </xf>
    <xf numFmtId="0" fontId="24" fillId="0" borderId="0" xfId="0" applyFont="1" applyProtection="1">
      <alignment vertical="center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18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2" fillId="0" borderId="16" xfId="0" applyFont="1" applyBorder="1" applyAlignment="1" applyProtection="1">
      <alignment horizontal="center"/>
      <protection hidden="1"/>
    </xf>
    <xf numFmtId="0" fontId="21" fillId="0" borderId="23" xfId="0" applyFont="1" applyBorder="1" applyAlignment="1" applyProtection="1">
      <alignment horizontal="left" vertical="center" shrinkToFit="1"/>
      <protection hidden="1"/>
    </xf>
    <xf numFmtId="0" fontId="21" fillId="0" borderId="22" xfId="0" applyFont="1" applyBorder="1" applyAlignment="1" applyProtection="1">
      <alignment horizontal="left" vertical="center" shrinkToFit="1"/>
      <protection hidden="1"/>
    </xf>
    <xf numFmtId="0" fontId="21" fillId="0" borderId="24" xfId="0" applyFont="1" applyBorder="1" applyAlignment="1" applyProtection="1">
      <alignment horizontal="left" vertical="center" shrinkToFit="1"/>
      <protection hidden="1"/>
    </xf>
    <xf numFmtId="0" fontId="21" fillId="0" borderId="12" xfId="0" applyFont="1" applyBorder="1" applyAlignment="1" applyProtection="1">
      <alignment horizontal="left" vertical="center" shrinkToFit="1"/>
      <protection hidden="1"/>
    </xf>
    <xf numFmtId="0" fontId="21" fillId="0" borderId="0" xfId="0" applyFont="1" applyAlignment="1" applyProtection="1">
      <alignment horizontal="left" vertical="center" shrinkToFit="1"/>
      <protection hidden="1"/>
    </xf>
    <xf numFmtId="0" fontId="21" fillId="0" borderId="13" xfId="0" applyFont="1" applyBorder="1" applyAlignment="1" applyProtection="1">
      <alignment horizontal="left" vertical="center" shrinkToFit="1"/>
      <protection hidden="1"/>
    </xf>
    <xf numFmtId="0" fontId="21" fillId="0" borderId="15" xfId="0" applyFont="1" applyBorder="1" applyAlignment="1" applyProtection="1">
      <alignment horizontal="left" vertical="center" shrinkToFit="1"/>
      <protection hidden="1"/>
    </xf>
    <xf numFmtId="0" fontId="21" fillId="0" borderId="16" xfId="0" applyFont="1" applyBorder="1" applyAlignment="1" applyProtection="1">
      <alignment horizontal="left" vertical="center" shrinkToFit="1"/>
      <protection hidden="1"/>
    </xf>
    <xf numFmtId="0" fontId="21" fillId="0" borderId="17" xfId="0" applyFont="1" applyBorder="1" applyAlignment="1" applyProtection="1">
      <alignment horizontal="left" vertical="center" shrinkToFit="1"/>
      <protection hidden="1"/>
    </xf>
    <xf numFmtId="0" fontId="1" fillId="0" borderId="22" xfId="0" applyFont="1" applyBorder="1" applyAlignment="1" applyProtection="1">
      <alignment horizontal="left"/>
      <protection locked="0" hidden="1"/>
    </xf>
    <xf numFmtId="0" fontId="1" fillId="0" borderId="16" xfId="0" applyFont="1" applyBorder="1" applyAlignment="1" applyProtection="1">
      <alignment horizontal="left"/>
      <protection locked="0" hidden="1"/>
    </xf>
    <xf numFmtId="0" fontId="7" fillId="0" borderId="0" xfId="0" applyFont="1" applyAlignment="1" applyProtection="1">
      <alignment horizontal="left" wrapText="1"/>
      <protection locked="0" hidden="1"/>
    </xf>
    <xf numFmtId="0" fontId="7" fillId="0" borderId="16" xfId="0" applyFont="1" applyBorder="1" applyAlignment="1" applyProtection="1">
      <alignment horizontal="left" wrapText="1"/>
      <protection locked="0" hidden="1"/>
    </xf>
    <xf numFmtId="0" fontId="25" fillId="0" borderId="0" xfId="0" applyFont="1" applyAlignment="1" applyProtection="1">
      <alignment horizontal="center"/>
      <protection hidden="1"/>
    </xf>
    <xf numFmtId="0" fontId="25" fillId="0" borderId="16" xfId="0" applyFont="1" applyBorder="1" applyAlignment="1" applyProtection="1">
      <alignment horizontal="center"/>
      <protection hidden="1"/>
    </xf>
    <xf numFmtId="0" fontId="21" fillId="0" borderId="23" xfId="0" applyFont="1" applyBorder="1" applyProtection="1">
      <alignment vertical="center"/>
      <protection hidden="1"/>
    </xf>
    <xf numFmtId="0" fontId="21" fillId="0" borderId="22" xfId="0" applyFont="1" applyBorder="1" applyProtection="1">
      <alignment vertical="center"/>
      <protection hidden="1"/>
    </xf>
    <xf numFmtId="0" fontId="21" fillId="0" borderId="24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21" fillId="0" borderId="15" xfId="0" applyFont="1" applyBorder="1" applyProtection="1">
      <alignment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21" fillId="0" borderId="17" xfId="0" applyFont="1" applyBorder="1" applyProtection="1">
      <alignment vertical="center"/>
      <protection hidden="1"/>
    </xf>
    <xf numFmtId="49" fontId="21" fillId="0" borderId="23" xfId="0" applyNumberFormat="1" applyFont="1" applyBorder="1" applyAlignment="1" applyProtection="1">
      <alignment horizontal="center" vertical="center"/>
      <protection hidden="1"/>
    </xf>
    <xf numFmtId="49" fontId="21" fillId="0" borderId="24" xfId="0" applyNumberFormat="1" applyFont="1" applyBorder="1" applyAlignment="1" applyProtection="1">
      <alignment horizontal="center" vertical="center"/>
      <protection hidden="1"/>
    </xf>
    <xf numFmtId="49" fontId="21" fillId="0" borderId="12" xfId="0" applyNumberFormat="1" applyFont="1" applyBorder="1" applyAlignment="1" applyProtection="1">
      <alignment horizontal="center" vertical="center"/>
      <protection hidden="1"/>
    </xf>
    <xf numFmtId="49" fontId="21" fillId="0" borderId="13" xfId="0" applyNumberFormat="1" applyFont="1" applyBorder="1" applyAlignment="1" applyProtection="1">
      <alignment horizontal="center" vertical="center"/>
      <protection hidden="1"/>
    </xf>
    <xf numFmtId="49" fontId="21" fillId="0" borderId="15" xfId="0" applyNumberFormat="1" applyFont="1" applyBorder="1" applyAlignment="1" applyProtection="1">
      <alignment horizontal="center" vertical="center"/>
      <protection hidden="1"/>
    </xf>
    <xf numFmtId="49" fontId="21" fillId="0" borderId="17" xfId="0" applyNumberFormat="1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1" fillId="0" borderId="24" xfId="0" applyFont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15" xfId="0" applyFont="1" applyBorder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1" fillId="0" borderId="17" xfId="0" applyFont="1" applyBorder="1" applyProtection="1">
      <alignment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Protection="1">
      <alignment vertical="center"/>
      <protection hidden="1"/>
    </xf>
    <xf numFmtId="0" fontId="1" fillId="0" borderId="26" xfId="0" applyFont="1" applyBorder="1" applyProtection="1">
      <alignment vertical="center"/>
      <protection hidden="1"/>
    </xf>
    <xf numFmtId="0" fontId="1" fillId="0" borderId="27" xfId="0" applyFont="1" applyBorder="1" applyProtection="1">
      <alignment vertical="center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0" fillId="0" borderId="16" xfId="0" applyBorder="1" applyAlignment="1" applyProtection="1">
      <protection hidden="1"/>
    </xf>
    <xf numFmtId="0" fontId="21" fillId="0" borderId="25" xfId="0" applyFont="1" applyBorder="1" applyAlignment="1" applyProtection="1">
      <alignment horizontal="left" vertical="center" wrapText="1"/>
      <protection hidden="1"/>
    </xf>
    <xf numFmtId="0" fontId="21" fillId="0" borderId="25" xfId="0" applyFont="1" applyBorder="1" applyAlignment="1" applyProtection="1">
      <alignment horizontal="left" vertical="center"/>
      <protection hidden="1"/>
    </xf>
    <xf numFmtId="0" fontId="21" fillId="0" borderId="26" xfId="0" applyFont="1" applyBorder="1" applyAlignment="1" applyProtection="1">
      <alignment horizontal="left" vertical="center" wrapText="1"/>
      <protection hidden="1"/>
    </xf>
    <xf numFmtId="0" fontId="21" fillId="0" borderId="26" xfId="0" applyFont="1" applyBorder="1" applyAlignment="1" applyProtection="1">
      <alignment horizontal="left" vertical="center"/>
      <protection hidden="1"/>
    </xf>
    <xf numFmtId="0" fontId="21" fillId="0" borderId="14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15" xfId="0" applyFont="1" applyBorder="1" applyAlignment="1" applyProtection="1">
      <alignment horizontal="left" vertical="center" wrapText="1"/>
      <protection hidden="1"/>
    </xf>
    <xf numFmtId="0" fontId="21" fillId="0" borderId="16" xfId="0" applyFont="1" applyBorder="1" applyAlignment="1" applyProtection="1">
      <alignment horizontal="left" vertical="center" wrapText="1"/>
      <protection hidden="1"/>
    </xf>
    <xf numFmtId="0" fontId="21" fillId="0" borderId="17" xfId="0" applyFont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horizontal="right"/>
      <protection hidden="1"/>
    </xf>
    <xf numFmtId="0" fontId="22" fillId="0" borderId="0" xfId="0" applyFont="1" applyProtection="1">
      <alignment vertical="center"/>
      <protection hidden="1"/>
    </xf>
    <xf numFmtId="0" fontId="22" fillId="0" borderId="16" xfId="0" applyFont="1" applyBorder="1" applyProtection="1">
      <alignment vertical="center"/>
      <protection hidden="1"/>
    </xf>
    <xf numFmtId="0" fontId="21" fillId="0" borderId="23" xfId="0" applyFont="1" applyBorder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horizontal="left" vertical="center"/>
      <protection hidden="1"/>
    </xf>
    <xf numFmtId="0" fontId="21" fillId="0" borderId="20" xfId="0" applyFont="1" applyBorder="1" applyAlignment="1" applyProtection="1">
      <alignment horizontal="left" vertical="center"/>
      <protection hidden="1"/>
    </xf>
    <xf numFmtId="0" fontId="21" fillId="0" borderId="18" xfId="0" applyFont="1" applyBorder="1" applyAlignment="1" applyProtection="1">
      <alignment horizontal="left" vertical="center"/>
      <protection hidden="1"/>
    </xf>
    <xf numFmtId="0" fontId="21" fillId="0" borderId="24" xfId="0" applyFont="1" applyBorder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0" fontId="21" fillId="0" borderId="15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23" xfId="0" applyFont="1" applyBorder="1" applyAlignment="1" applyProtection="1">
      <alignment horizontal="center" vertical="center" wrapText="1"/>
      <protection hidden="1"/>
    </xf>
    <xf numFmtId="0" fontId="21" fillId="0" borderId="22" xfId="0" applyFont="1" applyBorder="1" applyAlignment="1" applyProtection="1">
      <alignment horizontal="center" vertical="center" wrapText="1"/>
      <protection hidden="1"/>
    </xf>
    <xf numFmtId="0" fontId="21" fillId="0" borderId="24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1" fillId="0" borderId="13" xfId="0" applyFont="1" applyBorder="1" applyAlignment="1" applyProtection="1">
      <alignment horizontal="center" vertical="center" wrapText="1"/>
      <protection hidden="1"/>
    </xf>
    <xf numFmtId="0" fontId="21" fillId="0" borderId="15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1" fillId="0" borderId="24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Alignment="1" applyProtection="1">
      <alignment horizontal="left" vertical="center" wrapText="1"/>
      <protection hidden="1"/>
    </xf>
    <xf numFmtId="0" fontId="21" fillId="0" borderId="18" xfId="0" applyFont="1" applyBorder="1" applyAlignment="1" applyProtection="1">
      <alignment horizontal="left" vertical="center" wrapText="1"/>
      <protection hidden="1"/>
    </xf>
    <xf numFmtId="0" fontId="21" fillId="0" borderId="19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Alignment="1" applyProtection="1">
      <alignment horizontal="center" vertical="center" wrapText="1"/>
      <protection hidden="1"/>
    </xf>
    <xf numFmtId="0" fontId="21" fillId="0" borderId="18" xfId="0" applyFont="1" applyBorder="1" applyAlignment="1" applyProtection="1">
      <alignment horizontal="center" vertical="center" wrapText="1"/>
      <protection hidden="1"/>
    </xf>
    <xf numFmtId="0" fontId="21" fillId="0" borderId="19" xfId="0" applyFont="1" applyBorder="1" applyAlignment="1" applyProtection="1">
      <alignment horizontal="center" vertical="center" wrapText="1"/>
      <protection hidden="1"/>
    </xf>
    <xf numFmtId="0" fontId="22" fillId="0" borderId="23" xfId="0" applyFont="1" applyBorder="1" applyAlignment="1" applyProtection="1">
      <alignment vertical="center" shrinkToFit="1"/>
      <protection hidden="1"/>
    </xf>
    <xf numFmtId="0" fontId="22" fillId="0" borderId="22" xfId="0" applyFont="1" applyBorder="1" applyAlignment="1" applyProtection="1">
      <alignment vertical="center" shrinkToFit="1"/>
      <protection hidden="1"/>
    </xf>
    <xf numFmtId="0" fontId="22" fillId="0" borderId="24" xfId="0" applyFont="1" applyBorder="1" applyAlignment="1" applyProtection="1">
      <alignment vertical="center" shrinkToFit="1"/>
      <protection hidden="1"/>
    </xf>
    <xf numFmtId="0" fontId="22" fillId="0" borderId="12" xfId="0" applyFont="1" applyBorder="1" applyAlignment="1" applyProtection="1">
      <alignment vertical="center" shrinkToFit="1"/>
      <protection hidden="1"/>
    </xf>
    <xf numFmtId="0" fontId="22" fillId="0" borderId="0" xfId="0" applyFont="1" applyAlignment="1" applyProtection="1">
      <alignment vertical="center" shrinkToFit="1"/>
      <protection hidden="1"/>
    </xf>
    <xf numFmtId="0" fontId="22" fillId="0" borderId="13" xfId="0" applyFont="1" applyBorder="1" applyAlignment="1" applyProtection="1">
      <alignment vertical="center" shrinkToFit="1"/>
      <protection hidden="1"/>
    </xf>
    <xf numFmtId="0" fontId="21" fillId="0" borderId="24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2" fillId="0" borderId="20" xfId="0" applyFont="1" applyBorder="1" applyAlignment="1" applyProtection="1">
      <alignment vertical="center" shrinkToFit="1"/>
      <protection hidden="1"/>
    </xf>
    <xf numFmtId="0" fontId="22" fillId="0" borderId="18" xfId="0" applyFont="1" applyBorder="1" applyAlignment="1" applyProtection="1">
      <alignment vertical="center" shrinkToFit="1"/>
      <protection hidden="1"/>
    </xf>
    <xf numFmtId="0" fontId="22" fillId="0" borderId="19" xfId="0" applyFont="1" applyBorder="1" applyAlignment="1" applyProtection="1">
      <alignment vertical="center" shrinkToFit="1"/>
      <protection hidden="1"/>
    </xf>
    <xf numFmtId="176" fontId="29" fillId="0" borderId="0" xfId="0" applyNumberFormat="1" applyFont="1" applyAlignment="1" applyProtection="1">
      <alignment horizontal="right"/>
      <protection locked="0" hidden="1"/>
    </xf>
    <xf numFmtId="0" fontId="29" fillId="0" borderId="0" xfId="0" applyFont="1" applyAlignment="1" applyProtection="1">
      <alignment horizontal="right"/>
      <protection locked="0" hidden="1"/>
    </xf>
    <xf numFmtId="0" fontId="29" fillId="0" borderId="0" xfId="0" applyFont="1" applyProtection="1">
      <alignment vertical="center"/>
      <protection locked="0" hidden="1"/>
    </xf>
    <xf numFmtId="0" fontId="29" fillId="0" borderId="16" xfId="0" applyFont="1" applyBorder="1" applyAlignment="1" applyProtection="1">
      <alignment horizontal="right"/>
      <protection locked="0" hidden="1"/>
    </xf>
    <xf numFmtId="0" fontId="29" fillId="0" borderId="16" xfId="0" applyFont="1" applyBorder="1" applyProtection="1">
      <alignment vertical="center"/>
      <protection locked="0" hidden="1"/>
    </xf>
    <xf numFmtId="0" fontId="21" fillId="0" borderId="18" xfId="0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0" borderId="51" xfId="0" applyBorder="1" applyAlignment="1" applyProtection="1">
      <alignment horizontal="center" vertical="center"/>
      <protection hidden="1"/>
    </xf>
    <xf numFmtId="0" fontId="0" fillId="0" borderId="52" xfId="0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locked="0" hidden="1"/>
    </xf>
    <xf numFmtId="0" fontId="0" fillId="0" borderId="36" xfId="0" applyBorder="1" applyAlignment="1" applyProtection="1">
      <alignment horizontal="center" vertical="center"/>
      <protection locked="0" hidden="1"/>
    </xf>
    <xf numFmtId="0" fontId="0" fillId="0" borderId="40" xfId="0" applyBorder="1" applyAlignment="1" applyProtection="1">
      <alignment horizontal="center" vertical="center"/>
      <protection locked="0" hidden="1"/>
    </xf>
    <xf numFmtId="0" fontId="0" fillId="0" borderId="35" xfId="0" applyBorder="1" applyAlignment="1" applyProtection="1">
      <alignment horizontal="center" vertical="center"/>
      <protection locked="0" hidden="1"/>
    </xf>
    <xf numFmtId="0" fontId="0" fillId="0" borderId="41" xfId="0" applyBorder="1" applyAlignment="1" applyProtection="1">
      <alignment horizontal="center" vertical="center"/>
      <protection locked="0" hidden="1"/>
    </xf>
    <xf numFmtId="0" fontId="0" fillId="0" borderId="42" xfId="0" applyBorder="1" applyAlignment="1" applyProtection="1">
      <alignment horizontal="center" vertical="center"/>
      <protection locked="0" hidden="1"/>
    </xf>
    <xf numFmtId="176" fontId="21" fillId="0" borderId="0" xfId="0" applyNumberFormat="1" applyFont="1" applyAlignment="1" applyProtection="1">
      <alignment horizontal="right"/>
      <protection locked="0" hidden="1"/>
    </xf>
    <xf numFmtId="176" fontId="21" fillId="0" borderId="16" xfId="0" applyNumberFormat="1" applyFont="1" applyBorder="1" applyAlignment="1" applyProtection="1">
      <alignment horizontal="right"/>
      <protection locked="0" hidden="1"/>
    </xf>
    <xf numFmtId="176" fontId="21" fillId="0" borderId="0" xfId="0" applyNumberFormat="1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0" fontId="21" fillId="0" borderId="16" xfId="0" applyFont="1" applyBorder="1" applyAlignment="1" applyProtection="1">
      <alignment horizontal="left"/>
      <protection hidden="1"/>
    </xf>
    <xf numFmtId="0" fontId="21" fillId="0" borderId="14" xfId="0" applyFont="1" applyBorder="1" applyAlignment="1" applyProtection="1">
      <alignment horizontal="center" vertical="top"/>
      <protection hidden="1"/>
    </xf>
    <xf numFmtId="0" fontId="21" fillId="0" borderId="10" xfId="0" applyFont="1" applyBorder="1" applyAlignment="1" applyProtection="1">
      <alignment horizontal="center" vertical="top"/>
      <protection hidden="1"/>
    </xf>
    <xf numFmtId="0" fontId="21" fillId="0" borderId="11" xfId="0" applyFont="1" applyBorder="1" applyAlignment="1" applyProtection="1">
      <alignment horizontal="center" vertical="top"/>
      <protection hidden="1"/>
    </xf>
    <xf numFmtId="0" fontId="21" fillId="0" borderId="12" xfId="0" applyFont="1" applyBorder="1" applyAlignment="1" applyProtection="1">
      <alignment horizontal="center" vertical="top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21" fillId="0" borderId="13" xfId="0" applyFont="1" applyBorder="1" applyAlignment="1" applyProtection="1">
      <alignment horizontal="center" vertical="top"/>
      <protection hidden="1"/>
    </xf>
    <xf numFmtId="0" fontId="21" fillId="0" borderId="20" xfId="0" applyFont="1" applyBorder="1" applyAlignment="1" applyProtection="1">
      <alignment horizontal="center" vertical="top"/>
      <protection hidden="1"/>
    </xf>
    <xf numFmtId="0" fontId="21" fillId="0" borderId="18" xfId="0" applyFont="1" applyBorder="1" applyAlignment="1" applyProtection="1">
      <alignment horizontal="center" vertical="top"/>
      <protection hidden="1"/>
    </xf>
    <xf numFmtId="0" fontId="21" fillId="0" borderId="19" xfId="0" applyFont="1" applyBorder="1" applyAlignment="1" applyProtection="1">
      <alignment horizontal="center" vertical="top"/>
      <protection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38" xfId="0" applyBorder="1" applyAlignment="1" applyProtection="1">
      <alignment horizontal="center" vertical="center"/>
      <protection locked="0" hidden="1"/>
    </xf>
    <xf numFmtId="0" fontId="21" fillId="0" borderId="39" xfId="0" applyFont="1" applyBorder="1" applyAlignment="1" applyProtection="1">
      <alignment horizontal="center" vertical="center"/>
      <protection hidden="1"/>
    </xf>
    <xf numFmtId="0" fontId="21" fillId="0" borderId="40" xfId="0" applyFont="1" applyBorder="1" applyAlignment="1" applyProtection="1">
      <alignment horizontal="center" vertical="center"/>
      <protection hidden="1"/>
    </xf>
    <xf numFmtId="0" fontId="21" fillId="0" borderId="41" xfId="0" applyFont="1" applyBorder="1" applyAlignment="1" applyProtection="1">
      <alignment horizontal="center" vertical="center"/>
      <protection hidden="1"/>
    </xf>
    <xf numFmtId="176" fontId="22" fillId="0" borderId="0" xfId="0" applyNumberFormat="1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left"/>
      <protection hidden="1"/>
    </xf>
    <xf numFmtId="0" fontId="22" fillId="0" borderId="16" xfId="0" applyFont="1" applyBorder="1" applyAlignment="1" applyProtection="1">
      <alignment horizontal="left"/>
      <protection hidden="1"/>
    </xf>
    <xf numFmtId="0" fontId="21" fillId="0" borderId="31" xfId="0" applyFont="1" applyBorder="1" applyAlignment="1" applyProtection="1">
      <alignment vertical="center" wrapText="1"/>
      <protection hidden="1"/>
    </xf>
    <xf numFmtId="0" fontId="1" fillId="0" borderId="32" xfId="0" applyFont="1" applyBorder="1" applyProtection="1">
      <alignment vertical="center"/>
      <protection hidden="1"/>
    </xf>
    <xf numFmtId="0" fontId="1" fillId="0" borderId="33" xfId="0" applyFont="1" applyBorder="1" applyProtection="1">
      <alignment vertical="center"/>
      <protection hidden="1"/>
    </xf>
    <xf numFmtId="0" fontId="1" fillId="0" borderId="14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21" fillId="0" borderId="14" xfId="0" applyFont="1" applyBorder="1" applyAlignment="1" applyProtection="1">
      <alignment vertical="center" wrapText="1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11" xfId="0" applyFont="1" applyBorder="1" applyAlignment="1" applyProtection="1">
      <alignment vertical="center" wrapText="1"/>
      <protection hidden="1"/>
    </xf>
    <xf numFmtId="0" fontId="21" fillId="0" borderId="12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13" xfId="0" applyFont="1" applyBorder="1" applyAlignment="1" applyProtection="1">
      <alignment vertical="center" wrapText="1"/>
      <protection hidden="1"/>
    </xf>
    <xf numFmtId="0" fontId="21" fillId="0" borderId="20" xfId="0" applyFont="1" applyBorder="1" applyAlignment="1" applyProtection="1">
      <alignment vertical="center" wrapText="1"/>
      <protection hidden="1"/>
    </xf>
    <xf numFmtId="0" fontId="21" fillId="0" borderId="18" xfId="0" applyFont="1" applyBorder="1" applyAlignment="1" applyProtection="1">
      <alignment vertical="center" wrapText="1"/>
      <protection hidden="1"/>
    </xf>
    <xf numFmtId="0" fontId="21" fillId="0" borderId="19" xfId="0" applyFont="1" applyBorder="1" applyAlignment="1" applyProtection="1">
      <alignment vertical="center" wrapText="1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1" fillId="0" borderId="49" xfId="0" applyFont="1" applyBorder="1" applyAlignment="1" applyProtection="1">
      <alignment horizontal="center" vertical="center"/>
      <protection hidden="1"/>
    </xf>
    <xf numFmtId="0" fontId="1" fillId="0" borderId="40" xfId="0" applyFont="1" applyBorder="1" applyAlignment="1" applyProtection="1">
      <alignment horizontal="center" vertical="center"/>
      <protection hidden="1"/>
    </xf>
    <xf numFmtId="0" fontId="1" fillId="0" borderId="41" xfId="0" applyFont="1" applyBorder="1" applyAlignment="1" applyProtection="1">
      <alignment horizontal="center" vertical="center"/>
      <protection hidden="1"/>
    </xf>
    <xf numFmtId="0" fontId="1" fillId="0" borderId="39" xfId="0" applyFont="1" applyBorder="1" applyAlignment="1" applyProtection="1">
      <alignment horizontal="center" vertical="center"/>
      <protection hidden="1"/>
    </xf>
    <xf numFmtId="0" fontId="0" fillId="0" borderId="50" xfId="0" applyBorder="1" applyAlignment="1" applyProtection="1">
      <alignment horizontal="center" vertical="center"/>
      <protection hidden="1"/>
    </xf>
    <xf numFmtId="0" fontId="21" fillId="0" borderId="15" xfId="0" applyFont="1" applyBorder="1" applyAlignment="1" applyProtection="1">
      <alignment vertical="center" wrapText="1"/>
      <protection hidden="1"/>
    </xf>
    <xf numFmtId="0" fontId="21" fillId="0" borderId="16" xfId="0" applyFont="1" applyBorder="1" applyAlignment="1" applyProtection="1">
      <alignment vertical="center" wrapText="1"/>
      <protection hidden="1"/>
    </xf>
    <xf numFmtId="0" fontId="21" fillId="0" borderId="17" xfId="0" applyFont="1" applyBorder="1" applyAlignment="1" applyProtection="1">
      <alignment vertical="center" wrapText="1"/>
      <protection hidden="1"/>
    </xf>
    <xf numFmtId="0" fontId="21" fillId="0" borderId="12" xfId="0" applyFont="1" applyBorder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1" fillId="0" borderId="15" xfId="0" applyFont="1" applyBorder="1" applyAlignment="1" applyProtection="1">
      <alignment horizontal="center" vertical="center"/>
      <protection locked="0" hidden="1"/>
    </xf>
    <xf numFmtId="0" fontId="21" fillId="0" borderId="16" xfId="0" applyFont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left" vertical="center"/>
      <protection hidden="1"/>
    </xf>
    <xf numFmtId="0" fontId="21" fillId="0" borderId="11" xfId="0" applyFont="1" applyBorder="1" applyAlignment="1" applyProtection="1">
      <alignment horizontal="left" vertical="center"/>
      <protection hidden="1"/>
    </xf>
    <xf numFmtId="0" fontId="21" fillId="0" borderId="19" xfId="0" applyFont="1" applyBorder="1" applyAlignment="1" applyProtection="1">
      <alignment horizontal="left"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21" fillId="0" borderId="20" xfId="0" applyFont="1" applyBorder="1" applyProtection="1">
      <alignment vertical="center"/>
      <protection hidden="1"/>
    </xf>
    <xf numFmtId="0" fontId="21" fillId="0" borderId="18" xfId="0" applyFont="1" applyBorder="1" applyProtection="1">
      <alignment vertical="center"/>
      <protection hidden="1"/>
    </xf>
    <xf numFmtId="0" fontId="21" fillId="0" borderId="19" xfId="0" applyFont="1" applyBorder="1" applyProtection="1">
      <alignment vertical="center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49" xfId="0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29" fillId="0" borderId="12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center" vertical="center"/>
      <protection hidden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 hidden="1"/>
    </xf>
    <xf numFmtId="0" fontId="0" fillId="0" borderId="21" xfId="0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0" borderId="17" xfId="0" applyFont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left" vertical="center"/>
      <protection hidden="1"/>
    </xf>
    <xf numFmtId="0" fontId="21" fillId="0" borderId="25" xfId="0" applyFont="1" applyBorder="1" applyProtection="1">
      <alignment vertical="center"/>
      <protection hidden="1"/>
    </xf>
    <xf numFmtId="0" fontId="21" fillId="0" borderId="26" xfId="0" applyFont="1" applyBorder="1" applyProtection="1">
      <alignment vertical="center"/>
      <protection hidden="1"/>
    </xf>
    <xf numFmtId="0" fontId="21" fillId="0" borderId="0" xfId="0" applyFont="1" applyAlignment="1" applyProtection="1">
      <protection locked="0" hidden="1"/>
    </xf>
    <xf numFmtId="0" fontId="21" fillId="0" borderId="16" xfId="0" applyFont="1" applyBorder="1" applyAlignment="1" applyProtection="1">
      <protection locked="0"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0" fillId="0" borderId="51" xfId="0" applyBorder="1" applyAlignment="1" applyProtection="1">
      <alignment horizontal="center" vertical="center"/>
      <protection locked="0" hidden="1"/>
    </xf>
    <xf numFmtId="0" fontId="0" fillId="0" borderId="52" xfId="0" applyBorder="1" applyAlignment="1" applyProtection="1">
      <alignment horizontal="center" vertical="center"/>
      <protection locked="0"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49" fontId="1" fillId="0" borderId="24" xfId="0" applyNumberFormat="1" applyFont="1" applyBorder="1" applyAlignment="1" applyProtection="1">
      <alignment horizontal="center" vertical="center"/>
      <protection hidden="1"/>
    </xf>
    <xf numFmtId="49" fontId="1" fillId="0" borderId="13" xfId="0" applyNumberFormat="1" applyFont="1" applyBorder="1" applyAlignment="1" applyProtection="1">
      <alignment horizontal="center" vertical="center"/>
      <protection hidden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left" vertical="center"/>
      <protection hidden="1"/>
    </xf>
    <xf numFmtId="0" fontId="21" fillId="0" borderId="28" xfId="0" applyFont="1" applyBorder="1" applyAlignment="1" applyProtection="1">
      <alignment horizontal="left" vertical="center" wrapText="1"/>
      <protection hidden="1"/>
    </xf>
    <xf numFmtId="0" fontId="21" fillId="0" borderId="28" xfId="0" applyFont="1" applyBorder="1" applyAlignment="1" applyProtection="1">
      <alignment horizontal="left" vertical="center"/>
      <protection hidden="1"/>
    </xf>
    <xf numFmtId="0" fontId="1" fillId="0" borderId="28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21" fillId="0" borderId="16" xfId="0" applyFont="1" applyBorder="1" applyAlignment="1" applyProtection="1">
      <alignment horizontal="center"/>
      <protection locked="0" hidden="1"/>
    </xf>
    <xf numFmtId="0" fontId="29" fillId="0" borderId="0" xfId="0" applyFont="1" applyAlignment="1" applyProtection="1">
      <alignment horizontal="center"/>
      <protection hidden="1"/>
    </xf>
    <xf numFmtId="0" fontId="29" fillId="0" borderId="16" xfId="0" applyFont="1" applyBorder="1" applyAlignment="1" applyProtection="1">
      <alignment horizontal="center"/>
      <protection hidden="1"/>
    </xf>
    <xf numFmtId="0" fontId="21" fillId="0" borderId="23" xfId="0" applyFont="1" applyBorder="1" applyAlignment="1" applyProtection="1">
      <alignment horizontal="left" vertical="center" shrinkToFit="1"/>
      <protection locked="0" hidden="1"/>
    </xf>
    <xf numFmtId="0" fontId="21" fillId="0" borderId="22" xfId="0" applyFont="1" applyBorder="1" applyAlignment="1" applyProtection="1">
      <alignment horizontal="left" vertical="center" shrinkToFit="1"/>
      <protection locked="0" hidden="1"/>
    </xf>
    <xf numFmtId="0" fontId="21" fillId="0" borderId="24" xfId="0" applyFont="1" applyBorder="1" applyAlignment="1" applyProtection="1">
      <alignment horizontal="left" vertical="center" shrinkToFit="1"/>
      <protection locked="0" hidden="1"/>
    </xf>
    <xf numFmtId="0" fontId="21" fillId="0" borderId="12" xfId="0" applyFont="1" applyBorder="1" applyAlignment="1" applyProtection="1">
      <alignment horizontal="left" vertical="center" shrinkToFit="1"/>
      <protection locked="0" hidden="1"/>
    </xf>
    <xf numFmtId="0" fontId="21" fillId="0" borderId="0" xfId="0" applyFont="1" applyAlignment="1" applyProtection="1">
      <alignment horizontal="left" vertical="center" shrinkToFit="1"/>
      <protection locked="0" hidden="1"/>
    </xf>
    <xf numFmtId="0" fontId="21" fillId="0" borderId="13" xfId="0" applyFont="1" applyBorder="1" applyAlignment="1" applyProtection="1">
      <alignment horizontal="left" vertical="center" shrinkToFit="1"/>
      <protection locked="0" hidden="1"/>
    </xf>
    <xf numFmtId="0" fontId="21" fillId="0" borderId="15" xfId="0" applyFont="1" applyBorder="1" applyAlignment="1" applyProtection="1">
      <alignment horizontal="left" vertical="center" shrinkToFit="1"/>
      <protection locked="0" hidden="1"/>
    </xf>
    <xf numFmtId="0" fontId="21" fillId="0" borderId="16" xfId="0" applyFont="1" applyBorder="1" applyAlignment="1" applyProtection="1">
      <alignment horizontal="left" vertical="center" shrinkToFit="1"/>
      <protection locked="0" hidden="1"/>
    </xf>
    <xf numFmtId="0" fontId="21" fillId="0" borderId="17" xfId="0" applyFont="1" applyBorder="1" applyAlignment="1" applyProtection="1">
      <alignment horizontal="left" vertical="center" shrinkToFit="1"/>
      <protection locked="0" hidden="1"/>
    </xf>
    <xf numFmtId="0" fontId="21" fillId="0" borderId="21" xfId="0" applyFont="1" applyBorder="1" applyAlignment="1" applyProtection="1">
      <alignment horizontal="center" vertical="center"/>
      <protection hidden="1"/>
    </xf>
    <xf numFmtId="38" fontId="0" fillId="0" borderId="29" xfId="33" applyFont="1" applyFill="1" applyBorder="1" applyAlignment="1" applyProtection="1">
      <alignment horizontal="center" vertical="center"/>
      <protection hidden="1"/>
    </xf>
    <xf numFmtId="38" fontId="0" fillId="0" borderId="39" xfId="33" applyFont="1" applyFill="1" applyBorder="1" applyAlignment="1" applyProtection="1">
      <alignment horizontal="center" vertical="center"/>
      <protection hidden="1"/>
    </xf>
    <xf numFmtId="38" fontId="0" fillId="0" borderId="30" xfId="33" applyFont="1" applyFill="1" applyBorder="1" applyAlignment="1" applyProtection="1">
      <alignment horizontal="center" vertical="center"/>
      <protection hidden="1"/>
    </xf>
    <xf numFmtId="38" fontId="0" fillId="0" borderId="40" xfId="33" applyFont="1" applyFill="1" applyBorder="1" applyAlignment="1" applyProtection="1">
      <alignment horizontal="center" vertical="center"/>
      <protection hidden="1"/>
    </xf>
    <xf numFmtId="38" fontId="0" fillId="0" borderId="50" xfId="33" applyFont="1" applyFill="1" applyBorder="1" applyAlignment="1" applyProtection="1">
      <alignment horizontal="center" vertical="center"/>
      <protection hidden="1"/>
    </xf>
    <xf numFmtId="38" fontId="0" fillId="0" borderId="51" xfId="33" applyFont="1" applyFill="1" applyBorder="1" applyAlignment="1" applyProtection="1">
      <alignment horizontal="center" vertical="center"/>
      <protection hidden="1"/>
    </xf>
    <xf numFmtId="177" fontId="21" fillId="0" borderId="0" xfId="0" applyNumberFormat="1" applyFont="1" applyAlignment="1" applyProtection="1">
      <alignment horizontal="center"/>
      <protection locked="0" hidden="1"/>
    </xf>
    <xf numFmtId="177" fontId="21" fillId="0" borderId="16" xfId="0" applyNumberFormat="1" applyFont="1" applyBorder="1" applyAlignment="1" applyProtection="1">
      <alignment horizontal="center"/>
      <protection locked="0" hidden="1"/>
    </xf>
    <xf numFmtId="0" fontId="0" fillId="0" borderId="50" xfId="0" applyBorder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hidden="1"/>
    </xf>
    <xf numFmtId="0" fontId="21" fillId="0" borderId="15" xfId="0" applyFont="1" applyBorder="1" applyAlignment="1" applyProtection="1">
      <alignment horizontal="right"/>
      <protection hidden="1"/>
    </xf>
    <xf numFmtId="0" fontId="21" fillId="0" borderId="16" xfId="0" applyFont="1" applyBorder="1" applyAlignment="1" applyProtection="1">
      <alignment horizontal="right"/>
      <protection hidden="1"/>
    </xf>
    <xf numFmtId="0" fontId="21" fillId="0" borderId="31" xfId="0" applyFont="1" applyBorder="1" applyAlignment="1" applyProtection="1">
      <alignment horizontal="left" vertical="center"/>
      <protection hidden="1"/>
    </xf>
    <xf numFmtId="0" fontId="21" fillId="0" borderId="32" xfId="0" applyFont="1" applyBorder="1" applyAlignment="1" applyProtection="1">
      <alignment horizontal="left" vertical="center"/>
      <protection hidden="1"/>
    </xf>
    <xf numFmtId="0" fontId="21" fillId="0" borderId="33" xfId="0" applyFont="1" applyBorder="1" applyAlignment="1" applyProtection="1">
      <alignment horizontal="left" vertical="center"/>
      <protection hidden="1"/>
    </xf>
    <xf numFmtId="0" fontId="21" fillId="0" borderId="23" xfId="0" applyFont="1" applyBorder="1" applyAlignment="1" applyProtection="1">
      <alignment horizontal="center" vertical="center" shrinkToFit="1"/>
      <protection locked="0" hidden="1"/>
    </xf>
    <xf numFmtId="0" fontId="21" fillId="0" borderId="22" xfId="0" applyFont="1" applyBorder="1" applyAlignment="1" applyProtection="1">
      <alignment horizontal="center" vertical="center" shrinkToFit="1"/>
      <protection locked="0" hidden="1"/>
    </xf>
    <xf numFmtId="0" fontId="21" fillId="0" borderId="24" xfId="0" applyFont="1" applyBorder="1" applyAlignment="1" applyProtection="1">
      <alignment horizontal="center" vertical="center" shrinkToFit="1"/>
      <protection locked="0" hidden="1"/>
    </xf>
    <xf numFmtId="0" fontId="21" fillId="0" borderId="12" xfId="0" applyFont="1" applyBorder="1" applyAlignment="1" applyProtection="1">
      <alignment horizontal="center" vertical="center" shrinkToFit="1"/>
      <protection locked="0" hidden="1"/>
    </xf>
    <xf numFmtId="0" fontId="21" fillId="0" borderId="0" xfId="0" applyFont="1" applyAlignment="1" applyProtection="1">
      <alignment horizontal="center" vertical="center" shrinkToFit="1"/>
      <protection locked="0" hidden="1"/>
    </xf>
    <xf numFmtId="0" fontId="21" fillId="0" borderId="13" xfId="0" applyFont="1" applyBorder="1" applyAlignment="1" applyProtection="1">
      <alignment horizontal="center" vertical="center" shrinkToFit="1"/>
      <protection locked="0" hidden="1"/>
    </xf>
    <xf numFmtId="0" fontId="21" fillId="0" borderId="15" xfId="0" applyFont="1" applyBorder="1" applyAlignment="1" applyProtection="1">
      <alignment horizontal="center" vertical="center" shrinkToFit="1"/>
      <protection locked="0" hidden="1"/>
    </xf>
    <xf numFmtId="0" fontId="21" fillId="0" borderId="16" xfId="0" applyFont="1" applyBorder="1" applyAlignment="1" applyProtection="1">
      <alignment horizontal="center" vertical="center" shrinkToFit="1"/>
      <protection locked="0" hidden="1"/>
    </xf>
    <xf numFmtId="0" fontId="21" fillId="0" borderId="17" xfId="0" applyFont="1" applyBorder="1" applyAlignment="1" applyProtection="1">
      <alignment horizontal="center" vertical="center" shrinkToFit="1"/>
      <protection locked="0" hidden="1"/>
    </xf>
    <xf numFmtId="0" fontId="1" fillId="0" borderId="51" xfId="0" applyFont="1" applyBorder="1" applyAlignment="1" applyProtection="1">
      <alignment horizontal="center" vertical="center"/>
      <protection hidden="1"/>
    </xf>
    <xf numFmtId="0" fontId="29" fillId="0" borderId="16" xfId="0" applyFont="1" applyBorder="1" applyAlignment="1" applyProtection="1">
      <alignment horizontal="center" vertical="center"/>
      <protection hidden="1"/>
    </xf>
    <xf numFmtId="0" fontId="21" fillId="0" borderId="22" xfId="0" applyFont="1" applyBorder="1" applyAlignment="1" applyProtection="1">
      <alignment horizontal="center"/>
      <protection locked="0" hidden="1"/>
    </xf>
    <xf numFmtId="0" fontId="28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locked="0" hidden="1"/>
    </xf>
    <xf numFmtId="0" fontId="0" fillId="0" borderId="16" xfId="0" applyBorder="1" applyAlignment="1" applyProtection="1">
      <alignment horizontal="center"/>
      <protection locked="0" hidden="1"/>
    </xf>
    <xf numFmtId="0" fontId="21" fillId="0" borderId="22" xfId="0" applyFont="1" applyBorder="1" applyAlignment="1" applyProtection="1">
      <alignment vertical="center" wrapText="1" shrinkToFit="1"/>
      <protection hidden="1"/>
    </xf>
    <xf numFmtId="0" fontId="21" fillId="0" borderId="24" xfId="0" applyFont="1" applyBorder="1" applyAlignment="1" applyProtection="1">
      <alignment vertical="center" wrapText="1" shrinkToFit="1"/>
      <protection hidden="1"/>
    </xf>
    <xf numFmtId="0" fontId="21" fillId="0" borderId="0" xfId="0" applyFont="1" applyAlignment="1" applyProtection="1">
      <alignment vertical="center" wrapText="1" shrinkToFit="1"/>
      <protection hidden="1"/>
    </xf>
    <xf numFmtId="0" fontId="21" fillId="0" borderId="13" xfId="0" applyFont="1" applyBorder="1" applyAlignment="1" applyProtection="1">
      <alignment vertical="center" wrapText="1" shrinkToFit="1"/>
      <protection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Protection="1">
      <alignment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16" xfId="0" applyFont="1" applyBorder="1" applyAlignment="1" applyProtection="1">
      <alignment horizontal="center" vertical="center"/>
      <protection locked="0"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50" xfId="0" applyFont="1" applyBorder="1" applyAlignment="1" applyProtection="1">
      <alignment horizontal="center" vertical="center"/>
      <protection hidden="1"/>
    </xf>
    <xf numFmtId="0" fontId="1" fillId="0" borderId="52" xfId="0" applyFont="1" applyBorder="1" applyAlignment="1" applyProtection="1">
      <alignment horizontal="center" vertical="center"/>
      <protection hidden="1"/>
    </xf>
    <xf numFmtId="0" fontId="21" fillId="0" borderId="49" xfId="0" applyFont="1" applyBorder="1" applyAlignment="1" applyProtection="1">
      <alignment horizontal="center" vertical="center" wrapText="1"/>
      <protection hidden="1"/>
    </xf>
    <xf numFmtId="0" fontId="21" fillId="0" borderId="40" xfId="0" applyFont="1" applyBorder="1" applyAlignment="1" applyProtection="1">
      <alignment horizontal="center" vertical="center" wrapText="1"/>
      <protection hidden="1"/>
    </xf>
    <xf numFmtId="0" fontId="21" fillId="0" borderId="51" xfId="0" applyFont="1" applyBorder="1" applyAlignment="1" applyProtection="1">
      <alignment horizontal="center" vertical="center" wrapText="1"/>
      <protection hidden="1"/>
    </xf>
    <xf numFmtId="0" fontId="21" fillId="0" borderId="43" xfId="0" applyFont="1" applyBorder="1" applyAlignment="1" applyProtection="1">
      <alignment horizontal="center" vertical="center"/>
      <protection hidden="1"/>
    </xf>
    <xf numFmtId="0" fontId="21" fillId="0" borderId="44" xfId="0" applyFont="1" applyBorder="1" applyProtection="1">
      <alignment vertical="center"/>
      <protection hidden="1"/>
    </xf>
    <xf numFmtId="0" fontId="21" fillId="0" borderId="43" xfId="0" applyFont="1" applyBorder="1" applyProtection="1">
      <alignment vertical="center"/>
      <protection hidden="1"/>
    </xf>
    <xf numFmtId="0" fontId="21" fillId="0" borderId="44" xfId="0" applyFont="1" applyBorder="1" applyAlignment="1" applyProtection="1">
      <alignment horizontal="center" vertical="center"/>
      <protection hidden="1"/>
    </xf>
    <xf numFmtId="0" fontId="21" fillId="0" borderId="45" xfId="0" applyFont="1" applyBorder="1" applyProtection="1">
      <alignment vertical="center"/>
      <protection hidden="1"/>
    </xf>
    <xf numFmtId="0" fontId="20" fillId="0" borderId="21" xfId="0" applyFont="1" applyBorder="1">
      <alignment vertical="center"/>
    </xf>
    <xf numFmtId="0" fontId="21" fillId="0" borderId="23" xfId="0" applyFont="1" applyBorder="1" applyAlignment="1" applyProtection="1">
      <alignment vertical="center" wrapText="1"/>
      <protection hidden="1"/>
    </xf>
    <xf numFmtId="0" fontId="21" fillId="0" borderId="22" xfId="0" applyFont="1" applyBorder="1" applyAlignment="1" applyProtection="1">
      <alignment vertical="center" wrapText="1"/>
      <protection hidden="1"/>
    </xf>
    <xf numFmtId="0" fontId="21" fillId="0" borderId="24" xfId="0" applyFont="1" applyBorder="1" applyAlignment="1" applyProtection="1">
      <alignment vertical="center" wrapText="1"/>
      <protection hidden="1"/>
    </xf>
    <xf numFmtId="0" fontId="21" fillId="0" borderId="14" xfId="0" applyFont="1" applyBorder="1" applyProtection="1">
      <alignment vertical="center"/>
      <protection hidden="1"/>
    </xf>
    <xf numFmtId="0" fontId="21" fillId="0" borderId="10" xfId="0" applyFont="1" applyBorder="1" applyAlignment="1" applyProtection="1">
      <alignment vertical="center" wrapText="1" shrinkToFit="1"/>
      <protection hidden="1"/>
    </xf>
    <xf numFmtId="0" fontId="21" fillId="0" borderId="11" xfId="0" applyFont="1" applyBorder="1" applyAlignment="1" applyProtection="1">
      <alignment vertical="center" wrapText="1" shrinkToFit="1"/>
      <protection hidden="1"/>
    </xf>
    <xf numFmtId="0" fontId="29" fillId="0" borderId="16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shrinkToFit="1"/>
      <protection hidden="1"/>
    </xf>
    <xf numFmtId="0" fontId="7" fillId="0" borderId="16" xfId="0" applyFont="1" applyBorder="1" applyAlignment="1" applyProtection="1">
      <alignment shrinkToFit="1"/>
      <protection hidden="1"/>
    </xf>
    <xf numFmtId="0" fontId="7" fillId="0" borderId="22" xfId="0" applyFont="1" applyBorder="1" applyAlignment="1" applyProtection="1">
      <alignment shrinkToFit="1"/>
      <protection hidden="1"/>
    </xf>
    <xf numFmtId="0" fontId="21" fillId="0" borderId="0" xfId="0" applyFont="1" applyAlignment="1" applyProtection="1">
      <alignment horizontal="right" shrinkToFit="1"/>
      <protection hidden="1"/>
    </xf>
    <xf numFmtId="0" fontId="21" fillId="0" borderId="16" xfId="0" applyFont="1" applyBorder="1" applyAlignment="1" applyProtection="1">
      <alignment horizontal="right" shrinkToFit="1"/>
      <protection hidden="1"/>
    </xf>
    <xf numFmtId="0" fontId="21" fillId="0" borderId="0" xfId="0" applyFont="1" applyAlignment="1" applyProtection="1">
      <alignment horizontal="right" vertical="center" shrinkToFit="1"/>
      <protection hidden="1"/>
    </xf>
    <xf numFmtId="0" fontId="21" fillId="0" borderId="16" xfId="0" applyFont="1" applyBorder="1" applyAlignment="1" applyProtection="1">
      <alignment horizontal="right" vertical="center" shrinkToFit="1"/>
      <protection hidden="1"/>
    </xf>
    <xf numFmtId="0" fontId="21" fillId="0" borderId="22" xfId="0" applyFont="1" applyBorder="1" applyAlignment="1" applyProtection="1">
      <alignment horizontal="right" shrinkToFit="1"/>
      <protection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3" xr:uid="{02750764-16B4-45B5-9491-DB741014B75A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CC844BD3-8600-45DD-95DF-D9A6907F5EB7}"/>
    <cellStyle name="良い" xfId="42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995"/>
  <sheetViews>
    <sheetView tabSelected="1" view="pageBreakPreview" topLeftCell="D1" zoomScale="130" zoomScaleNormal="100" zoomScaleSheetLayoutView="130" workbookViewId="0">
      <selection activeCell="AW43" sqref="AW43:BF45"/>
    </sheetView>
  </sheetViews>
  <sheetFormatPr defaultColWidth="0" defaultRowHeight="13" zeroHeight="1"/>
  <cols>
    <col min="1" max="3" width="1.6328125" style="15" hidden="1" customWidth="1"/>
    <col min="4" max="4" width="1.6328125" style="15" customWidth="1"/>
    <col min="5" max="89" width="1.26953125" style="15" customWidth="1"/>
    <col min="90" max="90" width="1.36328125" style="15" customWidth="1"/>
    <col min="91" max="119" width="5.6328125" style="2" hidden="1" customWidth="1"/>
    <col min="120" max="16384" width="9" style="2" hidden="1"/>
  </cols>
  <sheetData>
    <row r="1" spans="5:89" ht="8.15" customHeight="1"/>
    <row r="2" spans="5:89" ht="8.15" customHeight="1"/>
    <row r="3" spans="5:89" ht="8.15" customHeight="1">
      <c r="E3" s="292" t="s">
        <v>12</v>
      </c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93"/>
      <c r="AW3" s="293"/>
      <c r="AX3" s="293"/>
      <c r="AY3" s="293"/>
      <c r="AZ3" s="293"/>
      <c r="BA3" s="293"/>
      <c r="BB3" s="293"/>
      <c r="BC3" s="293"/>
      <c r="BD3" s="293"/>
      <c r="BE3" s="293"/>
      <c r="BF3" s="293"/>
      <c r="BG3" s="293"/>
      <c r="BH3" s="293"/>
      <c r="BI3" s="293"/>
      <c r="BJ3" s="293"/>
      <c r="BK3" s="293"/>
      <c r="BL3" s="293"/>
      <c r="BM3" s="293"/>
      <c r="BN3" s="293"/>
      <c r="BO3" s="293"/>
      <c r="BP3" s="293"/>
      <c r="BQ3" s="293"/>
      <c r="BR3" s="293"/>
      <c r="BS3" s="293"/>
      <c r="BT3" s="293"/>
      <c r="BU3" s="293"/>
      <c r="BV3" s="293"/>
      <c r="BW3" s="293"/>
      <c r="BX3" s="293"/>
      <c r="BY3" s="293"/>
      <c r="BZ3" s="293"/>
      <c r="CA3" s="293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5:89" ht="8.15" customHeight="1"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293"/>
      <c r="AO4" s="293"/>
      <c r="AP4" s="293"/>
      <c r="AQ4" s="293"/>
      <c r="AR4" s="293"/>
      <c r="AS4" s="293"/>
      <c r="AT4" s="293"/>
      <c r="AU4" s="293"/>
      <c r="AV4" s="293"/>
      <c r="AW4" s="293"/>
      <c r="AX4" s="293"/>
      <c r="AY4" s="293"/>
      <c r="AZ4" s="293"/>
      <c r="BA4" s="293"/>
      <c r="BB4" s="293"/>
      <c r="BC4" s="293"/>
      <c r="BD4" s="293"/>
      <c r="BE4" s="293"/>
      <c r="BF4" s="293"/>
      <c r="BG4" s="293"/>
      <c r="BH4" s="293"/>
      <c r="BI4" s="293"/>
      <c r="BJ4" s="293"/>
      <c r="BK4" s="293"/>
      <c r="BL4" s="293"/>
      <c r="BM4" s="293"/>
      <c r="BN4" s="293"/>
      <c r="BO4" s="293"/>
      <c r="BP4" s="293"/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5:89" ht="8.15" customHeight="1">
      <c r="E5" s="16"/>
      <c r="T5" s="17"/>
      <c r="U5" s="17"/>
      <c r="V5" s="17"/>
      <c r="W5" s="17"/>
      <c r="X5" s="17"/>
      <c r="Y5" s="17"/>
      <c r="Z5" s="17"/>
      <c r="AA5" s="360" t="s">
        <v>51</v>
      </c>
      <c r="AB5" s="360"/>
      <c r="AC5" s="360"/>
      <c r="AD5" s="360"/>
      <c r="AE5" s="360"/>
      <c r="AF5" s="360"/>
      <c r="AG5" s="360"/>
      <c r="AH5" s="360"/>
      <c r="AI5" s="360"/>
      <c r="AJ5" s="360"/>
      <c r="AK5" s="360"/>
      <c r="AL5" s="367" t="s">
        <v>71</v>
      </c>
      <c r="AM5" s="367"/>
      <c r="AN5" s="367"/>
      <c r="AO5" s="367"/>
      <c r="AP5" s="367"/>
      <c r="AQ5" s="367"/>
      <c r="AR5" s="367"/>
      <c r="AS5" s="367"/>
      <c r="AT5" s="367"/>
      <c r="AU5" s="367"/>
      <c r="AV5" s="367"/>
      <c r="AW5" s="367"/>
      <c r="AX5" s="360" t="s">
        <v>66</v>
      </c>
      <c r="AY5" s="360"/>
      <c r="AZ5" s="360"/>
      <c r="BA5" s="360"/>
      <c r="BB5" s="360"/>
      <c r="BC5" s="360"/>
      <c r="BD5" s="360"/>
      <c r="BE5" s="360"/>
      <c r="BF5" s="360"/>
      <c r="BG5" s="360" t="str">
        <f>IF(OR(AL5="認定番号",AL5=""),"？",VLOOKUP(AL5,CY27:CZ36,2,FALSE))</f>
        <v>？</v>
      </c>
      <c r="BH5" s="360"/>
      <c r="BI5" s="360"/>
      <c r="BJ5" s="360"/>
      <c r="BK5" s="360"/>
      <c r="BL5" s="360"/>
      <c r="BM5" s="360"/>
      <c r="BN5" s="360"/>
      <c r="BO5" s="360"/>
      <c r="BP5" s="360"/>
      <c r="BQ5" s="17"/>
      <c r="BR5" s="17"/>
      <c r="BS5" s="17"/>
      <c r="BT5" s="17"/>
    </row>
    <row r="6" spans="5:89" ht="8.15" customHeight="1">
      <c r="R6" s="17"/>
      <c r="S6" s="17"/>
      <c r="T6" s="17"/>
      <c r="U6" s="17"/>
      <c r="V6" s="17"/>
      <c r="W6" s="17"/>
      <c r="X6" s="17"/>
      <c r="Y6" s="17"/>
      <c r="Z6" s="17"/>
      <c r="AA6" s="360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7"/>
      <c r="AM6" s="367"/>
      <c r="AN6" s="367"/>
      <c r="AO6" s="367"/>
      <c r="AP6" s="367"/>
      <c r="AQ6" s="367"/>
      <c r="AR6" s="367"/>
      <c r="AS6" s="367"/>
      <c r="AT6" s="367"/>
      <c r="AU6" s="367"/>
      <c r="AV6" s="367"/>
      <c r="AW6" s="367"/>
      <c r="AX6" s="360"/>
      <c r="AY6" s="360"/>
      <c r="AZ6" s="360"/>
      <c r="BA6" s="360"/>
      <c r="BB6" s="360"/>
      <c r="BC6" s="360"/>
      <c r="BD6" s="360"/>
      <c r="BE6" s="360"/>
      <c r="BF6" s="360"/>
      <c r="BG6" s="360"/>
      <c r="BH6" s="360"/>
      <c r="BI6" s="360"/>
      <c r="BJ6" s="360"/>
      <c r="BK6" s="360"/>
      <c r="BL6" s="360"/>
      <c r="BM6" s="360"/>
      <c r="BN6" s="360"/>
      <c r="BO6" s="360"/>
      <c r="BP6" s="360"/>
      <c r="BQ6" s="17"/>
      <c r="BR6" s="17"/>
      <c r="BS6" s="17"/>
      <c r="BT6" s="17"/>
    </row>
    <row r="7" spans="5:89" ht="8.15" customHeight="1"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</row>
    <row r="8" spans="5:89" ht="8.15" customHeight="1"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18"/>
      <c r="AP8" s="18"/>
      <c r="AQ8" s="397" t="s">
        <v>69</v>
      </c>
      <c r="AR8" s="397"/>
      <c r="AS8" s="397"/>
      <c r="AT8" s="397"/>
      <c r="AU8" s="397"/>
      <c r="AV8" s="397"/>
      <c r="AW8" s="262"/>
      <c r="AX8" s="262"/>
      <c r="AY8" s="262"/>
      <c r="AZ8" s="262"/>
      <c r="BA8" s="262"/>
      <c r="BB8" s="132" t="s">
        <v>67</v>
      </c>
      <c r="BC8" s="132"/>
      <c r="BD8" s="132"/>
      <c r="BE8" s="132"/>
      <c r="BF8" s="132"/>
      <c r="BG8" s="18"/>
      <c r="BH8" s="18"/>
      <c r="BI8" s="18"/>
      <c r="BJ8" s="18"/>
      <c r="BK8" s="18"/>
      <c r="BL8" s="18"/>
      <c r="BM8" s="18"/>
      <c r="BN8" s="372" t="s">
        <v>207</v>
      </c>
      <c r="BO8" s="372"/>
      <c r="BP8" s="372"/>
      <c r="BQ8" s="372"/>
      <c r="BR8" s="372"/>
      <c r="BS8" s="372"/>
      <c r="BT8" s="372"/>
      <c r="BU8" s="372"/>
      <c r="BV8" s="372"/>
      <c r="BW8" s="372"/>
      <c r="BX8" s="372"/>
      <c r="BY8" s="372"/>
      <c r="BZ8" s="372"/>
      <c r="CA8" s="372"/>
      <c r="CB8" s="372"/>
      <c r="CC8" s="372"/>
      <c r="CD8" s="372"/>
      <c r="CE8" s="372"/>
      <c r="CF8" s="372"/>
      <c r="CG8" s="372"/>
      <c r="CH8" s="372"/>
      <c r="CI8" s="372"/>
      <c r="CJ8" s="372"/>
      <c r="CK8" s="372"/>
    </row>
    <row r="9" spans="5:89" ht="8.15" customHeight="1"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18"/>
      <c r="AP9" s="18"/>
      <c r="AQ9" s="398"/>
      <c r="AR9" s="398"/>
      <c r="AS9" s="398"/>
      <c r="AT9" s="398"/>
      <c r="AU9" s="398"/>
      <c r="AV9" s="398"/>
      <c r="AW9" s="264"/>
      <c r="AX9" s="264"/>
      <c r="AY9" s="264"/>
      <c r="AZ9" s="264"/>
      <c r="BA9" s="264"/>
      <c r="BB9" s="133"/>
      <c r="BC9" s="133"/>
      <c r="BD9" s="133"/>
      <c r="BE9" s="133"/>
      <c r="BF9" s="133"/>
      <c r="BG9" s="18"/>
      <c r="BH9" s="18"/>
      <c r="BI9" s="18"/>
      <c r="BJ9" s="18"/>
      <c r="BK9" s="18"/>
      <c r="BL9" s="18"/>
      <c r="BM9" s="18"/>
      <c r="BN9" s="372"/>
      <c r="BO9" s="372"/>
      <c r="BP9" s="372"/>
      <c r="BQ9" s="372"/>
      <c r="BR9" s="372"/>
      <c r="BS9" s="372"/>
      <c r="BT9" s="372"/>
      <c r="BU9" s="372"/>
      <c r="BV9" s="372"/>
      <c r="BW9" s="372"/>
      <c r="BX9" s="372"/>
      <c r="BY9" s="372"/>
      <c r="BZ9" s="372"/>
      <c r="CA9" s="372"/>
      <c r="CB9" s="372"/>
      <c r="CC9" s="372"/>
      <c r="CD9" s="372"/>
      <c r="CE9" s="372"/>
      <c r="CF9" s="372"/>
      <c r="CG9" s="372"/>
      <c r="CH9" s="372"/>
      <c r="CI9" s="372"/>
      <c r="CJ9" s="372"/>
      <c r="CK9" s="372"/>
    </row>
    <row r="10" spans="5:89" ht="8.15" customHeight="1">
      <c r="F10" s="394" t="s">
        <v>19</v>
      </c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100" t="s">
        <v>20</v>
      </c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Q10" s="397" t="s">
        <v>70</v>
      </c>
      <c r="AR10" s="399"/>
      <c r="AS10" s="399"/>
      <c r="AT10" s="399"/>
      <c r="AU10" s="399"/>
      <c r="AV10" s="399"/>
      <c r="AW10" s="318"/>
      <c r="AX10" s="318"/>
      <c r="AY10" s="318"/>
      <c r="AZ10" s="318"/>
      <c r="BA10" s="318"/>
      <c r="BB10" s="361" t="s">
        <v>50</v>
      </c>
      <c r="BC10" s="361"/>
      <c r="BD10" s="361"/>
      <c r="BE10" s="361"/>
      <c r="BF10" s="361"/>
      <c r="BG10" s="18"/>
      <c r="BH10" s="18"/>
      <c r="BI10" s="18"/>
      <c r="BJ10" s="18"/>
      <c r="BK10" s="18"/>
      <c r="BL10" s="18"/>
      <c r="BM10" s="18"/>
    </row>
    <row r="11" spans="5:89" ht="8.15" customHeight="1"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395"/>
      <c r="Q11" s="101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Q11" s="400"/>
      <c r="AR11" s="400"/>
      <c r="AS11" s="400"/>
      <c r="AT11" s="400"/>
      <c r="AU11" s="400"/>
      <c r="AV11" s="400"/>
      <c r="AW11" s="319"/>
      <c r="AX11" s="319"/>
      <c r="AY11" s="319"/>
      <c r="AZ11" s="319"/>
      <c r="BA11" s="319"/>
      <c r="BB11" s="362"/>
      <c r="BC11" s="362"/>
      <c r="BD11" s="362"/>
      <c r="BE11" s="362"/>
      <c r="BF11" s="362"/>
      <c r="BG11" s="18"/>
      <c r="BH11" s="18"/>
      <c r="BI11" s="18"/>
      <c r="BJ11" s="18"/>
      <c r="BK11" s="18"/>
      <c r="BL11" s="18"/>
      <c r="BM11" s="18"/>
    </row>
    <row r="12" spans="5:89" ht="8.15" customHeight="1">
      <c r="F12" s="396" t="s">
        <v>18</v>
      </c>
      <c r="G12" s="396"/>
      <c r="H12" s="396"/>
      <c r="I12" s="396"/>
      <c r="J12" s="396"/>
      <c r="K12" s="396"/>
      <c r="L12" s="396"/>
      <c r="M12" s="396"/>
      <c r="N12" s="396"/>
      <c r="O12" s="396"/>
      <c r="P12" s="396"/>
      <c r="Q12" s="100" t="s">
        <v>20</v>
      </c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Q12" s="401" t="s">
        <v>100</v>
      </c>
      <c r="AR12" s="401"/>
      <c r="AS12" s="401"/>
      <c r="AT12" s="401"/>
      <c r="AU12" s="401"/>
      <c r="AV12" s="401"/>
      <c r="AW12" s="359"/>
      <c r="AX12" s="359"/>
      <c r="AY12" s="359"/>
      <c r="AZ12" s="359"/>
      <c r="BA12" s="359"/>
      <c r="BB12" s="359"/>
      <c r="BC12" s="359"/>
      <c r="BD12" s="359"/>
      <c r="BE12" s="359"/>
      <c r="BF12" s="359"/>
      <c r="BG12" s="18"/>
      <c r="BH12" s="18"/>
      <c r="BI12" s="18"/>
      <c r="BJ12" s="18"/>
      <c r="BK12" s="18"/>
      <c r="BL12" s="18"/>
      <c r="BM12" s="18"/>
      <c r="BO12" s="84" t="s">
        <v>16</v>
      </c>
      <c r="BP12" s="84"/>
      <c r="BQ12" s="84"/>
      <c r="BR12" s="84"/>
      <c r="BS12" s="84"/>
      <c r="BT12" s="84"/>
      <c r="BU12" s="84"/>
      <c r="BV12" s="84"/>
      <c r="BW12" s="373"/>
      <c r="BX12" s="373"/>
      <c r="BY12" s="373"/>
      <c r="BZ12" s="373"/>
      <c r="CA12" s="373"/>
      <c r="CB12" s="373"/>
      <c r="CC12" s="373"/>
      <c r="CD12" s="373"/>
      <c r="CE12" s="373"/>
      <c r="CF12" s="373"/>
      <c r="CG12" s="373"/>
      <c r="CH12" s="373"/>
      <c r="CI12" s="84" t="s">
        <v>28</v>
      </c>
      <c r="CJ12" s="84"/>
      <c r="CK12" s="84"/>
    </row>
    <row r="13" spans="5:89" ht="8.15" customHeight="1">
      <c r="F13" s="395"/>
      <c r="G13" s="395"/>
      <c r="H13" s="395"/>
      <c r="I13" s="395"/>
      <c r="J13" s="395"/>
      <c r="K13" s="395"/>
      <c r="L13" s="395"/>
      <c r="M13" s="395"/>
      <c r="N13" s="395"/>
      <c r="O13" s="395"/>
      <c r="P13" s="395"/>
      <c r="Q13" s="101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Q13" s="398"/>
      <c r="AR13" s="398"/>
      <c r="AS13" s="398"/>
      <c r="AT13" s="398"/>
      <c r="AU13" s="398"/>
      <c r="AV13" s="398"/>
      <c r="AW13" s="319"/>
      <c r="AX13" s="319"/>
      <c r="AY13" s="319"/>
      <c r="AZ13" s="319"/>
      <c r="BA13" s="319"/>
      <c r="BB13" s="319"/>
      <c r="BC13" s="319"/>
      <c r="BD13" s="319"/>
      <c r="BE13" s="319"/>
      <c r="BF13" s="319"/>
      <c r="BG13" s="18"/>
      <c r="BH13" s="18"/>
      <c r="BI13" s="18"/>
      <c r="BJ13" s="18"/>
      <c r="BK13" s="18"/>
      <c r="BL13" s="18"/>
      <c r="BM13" s="18"/>
      <c r="BO13" s="295"/>
      <c r="BP13" s="295"/>
      <c r="BQ13" s="295"/>
      <c r="BR13" s="295"/>
      <c r="BS13" s="295"/>
      <c r="BT13" s="295"/>
      <c r="BU13" s="295"/>
      <c r="BV13" s="295"/>
      <c r="BW13" s="374"/>
      <c r="BX13" s="374"/>
      <c r="BY13" s="374"/>
      <c r="BZ13" s="374"/>
      <c r="CA13" s="374"/>
      <c r="CB13" s="374"/>
      <c r="CC13" s="374"/>
      <c r="CD13" s="374"/>
      <c r="CE13" s="374"/>
      <c r="CF13" s="374"/>
      <c r="CG13" s="374"/>
      <c r="CH13" s="374"/>
      <c r="CI13" s="295"/>
      <c r="CJ13" s="295"/>
      <c r="CK13" s="295"/>
    </row>
    <row r="14" spans="5:89" ht="8.15" customHeight="1"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1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</row>
    <row r="15" spans="5:89" ht="8.15" customHeight="1">
      <c r="E15" s="117" t="s">
        <v>0</v>
      </c>
      <c r="F15" s="118"/>
      <c r="G15" s="118"/>
      <c r="H15" s="118"/>
      <c r="I15" s="118"/>
      <c r="J15" s="118"/>
      <c r="K15" s="118"/>
      <c r="L15" s="119"/>
      <c r="M15" s="126" t="s">
        <v>1</v>
      </c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6" t="s">
        <v>4</v>
      </c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6" t="s">
        <v>3</v>
      </c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368" t="s">
        <v>5</v>
      </c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  <c r="BW15" s="274" t="s">
        <v>6</v>
      </c>
      <c r="BX15" s="253"/>
      <c r="BY15" s="253"/>
      <c r="BZ15" s="253"/>
      <c r="CA15" s="253"/>
      <c r="CB15" s="253"/>
      <c r="CC15" s="253"/>
      <c r="CD15" s="253"/>
      <c r="CE15" s="253"/>
      <c r="CF15" s="253"/>
      <c r="CG15" s="253"/>
      <c r="CH15" s="253"/>
      <c r="CI15" s="253"/>
      <c r="CJ15" s="253"/>
      <c r="CK15" s="375"/>
    </row>
    <row r="16" spans="5:89" ht="8.15" customHeight="1">
      <c r="E16" s="120"/>
      <c r="F16" s="121"/>
      <c r="G16" s="121"/>
      <c r="H16" s="121"/>
      <c r="I16" s="121"/>
      <c r="J16" s="121"/>
      <c r="K16" s="121"/>
      <c r="L16" s="122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369"/>
      <c r="BI16" s="369"/>
      <c r="BJ16" s="369"/>
      <c r="BK16" s="369"/>
      <c r="BL16" s="369"/>
      <c r="BM16" s="369"/>
      <c r="BN16" s="369"/>
      <c r="BO16" s="369"/>
      <c r="BP16" s="369"/>
      <c r="BQ16" s="369"/>
      <c r="BR16" s="369"/>
      <c r="BS16" s="369"/>
      <c r="BT16" s="369"/>
      <c r="BU16" s="369"/>
      <c r="BV16" s="369"/>
      <c r="BW16" s="376"/>
      <c r="BX16" s="357"/>
      <c r="BY16" s="357"/>
      <c r="BZ16" s="357"/>
      <c r="CA16" s="357"/>
      <c r="CB16" s="357"/>
      <c r="CC16" s="357"/>
      <c r="CD16" s="357"/>
      <c r="CE16" s="357"/>
      <c r="CF16" s="357"/>
      <c r="CG16" s="357"/>
      <c r="CH16" s="357"/>
      <c r="CI16" s="357"/>
      <c r="CJ16" s="357"/>
      <c r="CK16" s="377"/>
    </row>
    <row r="17" spans="5:118" ht="8.15" customHeight="1">
      <c r="E17" s="120"/>
      <c r="F17" s="121"/>
      <c r="G17" s="121"/>
      <c r="H17" s="121"/>
      <c r="I17" s="121"/>
      <c r="J17" s="121"/>
      <c r="K17" s="121"/>
      <c r="L17" s="122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81" t="s">
        <v>13</v>
      </c>
      <c r="BX17" s="382"/>
      <c r="BY17" s="382"/>
      <c r="BZ17" s="382"/>
      <c r="CA17" s="382"/>
      <c r="CB17" s="378" t="s">
        <v>33</v>
      </c>
      <c r="CC17" s="378"/>
      <c r="CD17" s="378"/>
      <c r="CE17" s="378"/>
      <c r="CF17" s="378"/>
      <c r="CG17" s="384" t="s">
        <v>14</v>
      </c>
      <c r="CH17" s="382"/>
      <c r="CI17" s="382"/>
      <c r="CJ17" s="382"/>
      <c r="CK17" s="385"/>
    </row>
    <row r="18" spans="5:118" ht="8.15" customHeight="1">
      <c r="E18" s="120"/>
      <c r="F18" s="121"/>
      <c r="G18" s="121"/>
      <c r="H18" s="121"/>
      <c r="I18" s="121"/>
      <c r="J18" s="121"/>
      <c r="K18" s="121"/>
      <c r="L18" s="122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369"/>
      <c r="BI18" s="369"/>
      <c r="BJ18" s="369"/>
      <c r="BK18" s="369"/>
      <c r="BL18" s="369"/>
      <c r="BM18" s="369"/>
      <c r="BN18" s="369"/>
      <c r="BO18" s="369"/>
      <c r="BP18" s="369"/>
      <c r="BQ18" s="369"/>
      <c r="BR18" s="369"/>
      <c r="BS18" s="369"/>
      <c r="BT18" s="369"/>
      <c r="BU18" s="369"/>
      <c r="BV18" s="369"/>
      <c r="BW18" s="381"/>
      <c r="BX18" s="382"/>
      <c r="BY18" s="382"/>
      <c r="BZ18" s="382"/>
      <c r="CA18" s="382"/>
      <c r="CB18" s="379"/>
      <c r="CC18" s="379"/>
      <c r="CD18" s="379"/>
      <c r="CE18" s="379"/>
      <c r="CF18" s="379"/>
      <c r="CG18" s="384"/>
      <c r="CH18" s="382"/>
      <c r="CI18" s="382"/>
      <c r="CJ18" s="382"/>
      <c r="CK18" s="385"/>
      <c r="CU18" s="3"/>
      <c r="CV18" s="3"/>
    </row>
    <row r="19" spans="5:118" ht="8.15" customHeight="1">
      <c r="E19" s="123"/>
      <c r="F19" s="124"/>
      <c r="G19" s="124"/>
      <c r="H19" s="124"/>
      <c r="I19" s="124"/>
      <c r="J19" s="124"/>
      <c r="K19" s="124"/>
      <c r="L19" s="125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  <c r="BW19" s="383"/>
      <c r="BX19" s="382"/>
      <c r="BY19" s="382"/>
      <c r="BZ19" s="382"/>
      <c r="CA19" s="382"/>
      <c r="CB19" s="380"/>
      <c r="CC19" s="380"/>
      <c r="CD19" s="380"/>
      <c r="CE19" s="380"/>
      <c r="CF19" s="380"/>
      <c r="CG19" s="382"/>
      <c r="CH19" s="382"/>
      <c r="CI19" s="382"/>
      <c r="CJ19" s="382"/>
      <c r="CK19" s="385"/>
      <c r="CX19"/>
    </row>
    <row r="20" spans="5:118" ht="8.15" customHeight="1">
      <c r="E20" s="111" t="s">
        <v>22</v>
      </c>
      <c r="F20" s="112"/>
      <c r="G20" s="387" t="s">
        <v>154</v>
      </c>
      <c r="H20" s="388"/>
      <c r="I20" s="388"/>
      <c r="J20" s="388"/>
      <c r="K20" s="388"/>
      <c r="L20" s="389"/>
      <c r="M20" s="387" t="s">
        <v>42</v>
      </c>
      <c r="N20" s="388"/>
      <c r="O20" s="388"/>
      <c r="P20" s="388"/>
      <c r="Q20" s="388"/>
      <c r="R20" s="388"/>
      <c r="S20" s="388"/>
      <c r="T20" s="388"/>
      <c r="U20" s="388"/>
      <c r="V20" s="388"/>
      <c r="W20" s="389"/>
      <c r="X20" s="387" t="s">
        <v>155</v>
      </c>
      <c r="Y20" s="388"/>
      <c r="Z20" s="388"/>
      <c r="AA20" s="388"/>
      <c r="AB20" s="388"/>
      <c r="AC20" s="388"/>
      <c r="AD20" s="388"/>
      <c r="AE20" s="388"/>
      <c r="AF20" s="388"/>
      <c r="AG20" s="388"/>
      <c r="AH20" s="388"/>
      <c r="AI20" s="388"/>
      <c r="AJ20" s="389"/>
      <c r="AK20" s="370"/>
      <c r="AL20" s="371"/>
      <c r="AM20" s="363" t="s">
        <v>126</v>
      </c>
      <c r="AN20" s="363"/>
      <c r="AO20" s="363"/>
      <c r="AP20" s="363"/>
      <c r="AQ20" s="363"/>
      <c r="AR20" s="363"/>
      <c r="AS20" s="363"/>
      <c r="AT20" s="363"/>
      <c r="AU20" s="363"/>
      <c r="AV20" s="363"/>
      <c r="AW20" s="363"/>
      <c r="AX20" s="363"/>
      <c r="AY20" s="363"/>
      <c r="AZ20" s="363"/>
      <c r="BA20" s="363"/>
      <c r="BB20" s="363"/>
      <c r="BC20" s="363"/>
      <c r="BD20" s="363"/>
      <c r="BE20" s="363"/>
      <c r="BF20" s="363"/>
      <c r="BG20" s="364"/>
      <c r="BH20" s="102" t="s">
        <v>125</v>
      </c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4"/>
      <c r="BW20" s="274" t="str">
        <f>IF(AND(BI28="",BI23=""),"",(IF(OR(BI28=AP28,BI23=AP23),"○","")))</f>
        <v/>
      </c>
      <c r="BX20" s="170"/>
      <c r="BY20" s="170"/>
      <c r="BZ20" s="170"/>
      <c r="CA20" s="170"/>
      <c r="CB20" s="170" t="s">
        <v>36</v>
      </c>
      <c r="CC20" s="170"/>
      <c r="CD20" s="170"/>
      <c r="CE20" s="170"/>
      <c r="CF20" s="170"/>
      <c r="CG20" s="170" t="str">
        <f>IF(AND(BI28="",BI23=""),"",(IF(NOT(OR(BI28=AP28,BI23=AP23)),"○","")))</f>
        <v/>
      </c>
      <c r="CH20" s="170"/>
      <c r="CI20" s="170"/>
      <c r="CJ20" s="170"/>
      <c r="CK20" s="173"/>
      <c r="CZ20" s="4"/>
    </row>
    <row r="21" spans="5:118" ht="8.15" customHeight="1">
      <c r="E21" s="113"/>
      <c r="F21" s="114"/>
      <c r="G21" s="245"/>
      <c r="H21" s="246"/>
      <c r="I21" s="246"/>
      <c r="J21" s="246"/>
      <c r="K21" s="246"/>
      <c r="L21" s="247"/>
      <c r="M21" s="245"/>
      <c r="N21" s="246"/>
      <c r="O21" s="246"/>
      <c r="P21" s="246"/>
      <c r="Q21" s="246"/>
      <c r="R21" s="246"/>
      <c r="S21" s="246"/>
      <c r="T21" s="246"/>
      <c r="U21" s="246"/>
      <c r="V21" s="246"/>
      <c r="W21" s="247"/>
      <c r="X21" s="245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7"/>
      <c r="AK21" s="307"/>
      <c r="AL21" s="293"/>
      <c r="AM21" s="365"/>
      <c r="AN21" s="365"/>
      <c r="AO21" s="365"/>
      <c r="AP21" s="365"/>
      <c r="AQ21" s="365"/>
      <c r="AR21" s="365"/>
      <c r="AS21" s="365"/>
      <c r="AT21" s="365"/>
      <c r="AU21" s="365"/>
      <c r="AV21" s="365"/>
      <c r="AW21" s="365"/>
      <c r="AX21" s="365"/>
      <c r="AY21" s="365"/>
      <c r="AZ21" s="365"/>
      <c r="BA21" s="365"/>
      <c r="BB21" s="365"/>
      <c r="BC21" s="365"/>
      <c r="BD21" s="365"/>
      <c r="BE21" s="365"/>
      <c r="BF21" s="365"/>
      <c r="BG21" s="366"/>
      <c r="BH21" s="105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7"/>
      <c r="BW21" s="252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1"/>
      <c r="CI21" s="171"/>
      <c r="CJ21" s="171"/>
      <c r="CK21" s="174"/>
      <c r="CX21"/>
      <c r="CZ21" s="4"/>
    </row>
    <row r="22" spans="5:118" ht="8.15" customHeight="1">
      <c r="E22" s="113"/>
      <c r="F22" s="114"/>
      <c r="G22" s="245"/>
      <c r="H22" s="246"/>
      <c r="I22" s="246"/>
      <c r="J22" s="246"/>
      <c r="K22" s="246"/>
      <c r="L22" s="247"/>
      <c r="M22" s="245"/>
      <c r="N22" s="246"/>
      <c r="O22" s="246"/>
      <c r="P22" s="246"/>
      <c r="Q22" s="246"/>
      <c r="R22" s="246"/>
      <c r="S22" s="246"/>
      <c r="T22" s="246"/>
      <c r="U22" s="246"/>
      <c r="V22" s="246"/>
      <c r="W22" s="247"/>
      <c r="X22" s="245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7"/>
      <c r="AK22" s="307"/>
      <c r="AL22" s="293"/>
      <c r="AM22" s="365"/>
      <c r="AN22" s="365"/>
      <c r="AO22" s="365"/>
      <c r="AP22" s="365"/>
      <c r="AQ22" s="365"/>
      <c r="AR22" s="365"/>
      <c r="AS22" s="365"/>
      <c r="AT22" s="365"/>
      <c r="AU22" s="365"/>
      <c r="AV22" s="365"/>
      <c r="AW22" s="365"/>
      <c r="AX22" s="365"/>
      <c r="AY22" s="365"/>
      <c r="AZ22" s="365"/>
      <c r="BA22" s="365"/>
      <c r="BB22" s="365"/>
      <c r="BC22" s="365"/>
      <c r="BD22" s="365"/>
      <c r="BE22" s="365"/>
      <c r="BF22" s="365"/>
      <c r="BG22" s="366"/>
      <c r="BH22" s="105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7"/>
      <c r="BW22" s="252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4"/>
      <c r="CX22"/>
      <c r="CZ22" s="4"/>
    </row>
    <row r="23" spans="5:118" ht="8.15" customHeight="1">
      <c r="E23" s="113"/>
      <c r="F23" s="114"/>
      <c r="G23" s="245"/>
      <c r="H23" s="246"/>
      <c r="I23" s="246"/>
      <c r="J23" s="246"/>
      <c r="K23" s="246"/>
      <c r="L23" s="247"/>
      <c r="M23" s="245"/>
      <c r="N23" s="246"/>
      <c r="O23" s="246"/>
      <c r="P23" s="246"/>
      <c r="Q23" s="246"/>
      <c r="R23" s="246"/>
      <c r="S23" s="246"/>
      <c r="T23" s="246"/>
      <c r="U23" s="246"/>
      <c r="V23" s="246"/>
      <c r="W23" s="247"/>
      <c r="X23" s="245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7"/>
      <c r="AK23" s="24"/>
      <c r="AL23" s="84" t="s">
        <v>118</v>
      </c>
      <c r="AM23" s="84"/>
      <c r="AN23" s="84"/>
      <c r="AO23" s="84"/>
      <c r="AP23" s="279" t="str">
        <f>IF(OR(AL5="認定番号",AL5=""),"?",VLOOKUP(AL5,CY27:DN36,5,FALSE))</f>
        <v>?</v>
      </c>
      <c r="AQ23" s="279"/>
      <c r="AR23" s="279"/>
      <c r="AS23" s="279"/>
      <c r="AT23" s="279"/>
      <c r="AU23" s="279"/>
      <c r="AV23" s="279"/>
      <c r="AW23" s="279"/>
      <c r="AX23" s="279"/>
      <c r="AY23" s="279"/>
      <c r="AZ23" s="279"/>
      <c r="BA23" s="279"/>
      <c r="BB23" s="279"/>
      <c r="BC23" s="25"/>
      <c r="BG23" s="26"/>
      <c r="BI23" s="262"/>
      <c r="BJ23" s="262"/>
      <c r="BK23" s="262"/>
      <c r="BL23" s="262"/>
      <c r="BM23" s="262"/>
      <c r="BN23" s="262"/>
      <c r="BO23" s="262"/>
      <c r="BP23" s="262"/>
      <c r="BQ23" s="262"/>
      <c r="BR23" s="262"/>
      <c r="BS23" s="262"/>
      <c r="BW23" s="252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4"/>
      <c r="CX23"/>
      <c r="CZ23" s="4"/>
    </row>
    <row r="24" spans="5:118" ht="8.15" customHeight="1">
      <c r="E24" s="113"/>
      <c r="F24" s="114"/>
      <c r="G24" s="245"/>
      <c r="H24" s="246"/>
      <c r="I24" s="246"/>
      <c r="J24" s="246"/>
      <c r="K24" s="246"/>
      <c r="L24" s="247"/>
      <c r="M24" s="245"/>
      <c r="N24" s="246"/>
      <c r="O24" s="246"/>
      <c r="P24" s="246"/>
      <c r="Q24" s="246"/>
      <c r="R24" s="246"/>
      <c r="S24" s="246"/>
      <c r="T24" s="246"/>
      <c r="U24" s="246"/>
      <c r="V24" s="246"/>
      <c r="W24" s="247"/>
      <c r="X24" s="245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7"/>
      <c r="AK24" s="27"/>
      <c r="AL24" s="202"/>
      <c r="AM24" s="202"/>
      <c r="AN24" s="202"/>
      <c r="AO24" s="202"/>
      <c r="AP24" s="358"/>
      <c r="AQ24" s="358"/>
      <c r="AR24" s="358"/>
      <c r="AS24" s="358"/>
      <c r="AT24" s="358"/>
      <c r="AU24" s="358"/>
      <c r="AV24" s="358"/>
      <c r="AW24" s="358"/>
      <c r="AX24" s="358"/>
      <c r="AY24" s="358"/>
      <c r="AZ24" s="358"/>
      <c r="BA24" s="358"/>
      <c r="BB24" s="358"/>
      <c r="BC24" s="28"/>
      <c r="BG24" s="26"/>
      <c r="BI24" s="264"/>
      <c r="BJ24" s="264"/>
      <c r="BK24" s="264"/>
      <c r="BL24" s="264"/>
      <c r="BM24" s="264"/>
      <c r="BN24" s="264"/>
      <c r="BO24" s="264"/>
      <c r="BP24" s="264"/>
      <c r="BQ24" s="264"/>
      <c r="BR24" s="264"/>
      <c r="BS24" s="264"/>
      <c r="BW24" s="252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4"/>
      <c r="CX24"/>
      <c r="CZ24" s="4"/>
    </row>
    <row r="25" spans="5:118" ht="8.15" customHeight="1">
      <c r="E25" s="113"/>
      <c r="F25" s="114"/>
      <c r="G25" s="245"/>
      <c r="H25" s="246"/>
      <c r="I25" s="246"/>
      <c r="J25" s="246"/>
      <c r="K25" s="246"/>
      <c r="L25" s="247"/>
      <c r="M25" s="245"/>
      <c r="N25" s="246"/>
      <c r="O25" s="246"/>
      <c r="P25" s="246"/>
      <c r="Q25" s="246"/>
      <c r="R25" s="246"/>
      <c r="S25" s="246"/>
      <c r="T25" s="246"/>
      <c r="U25" s="246"/>
      <c r="V25" s="246"/>
      <c r="W25" s="247"/>
      <c r="X25" s="245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7"/>
      <c r="AK25" s="307"/>
      <c r="AL25" s="293"/>
      <c r="AM25" s="365" t="s">
        <v>127</v>
      </c>
      <c r="AN25" s="365"/>
      <c r="AO25" s="365"/>
      <c r="AP25" s="365"/>
      <c r="AQ25" s="365"/>
      <c r="AR25" s="365"/>
      <c r="AS25" s="365"/>
      <c r="AT25" s="365"/>
      <c r="AU25" s="365"/>
      <c r="AV25" s="365"/>
      <c r="AW25" s="365"/>
      <c r="AX25" s="365"/>
      <c r="AY25" s="365"/>
      <c r="AZ25" s="365"/>
      <c r="BA25" s="365"/>
      <c r="BB25" s="365"/>
      <c r="BC25" s="391"/>
      <c r="BD25" s="391"/>
      <c r="BE25" s="391"/>
      <c r="BF25" s="391"/>
      <c r="BG25" s="392"/>
      <c r="BH25" s="390" t="s">
        <v>157</v>
      </c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268"/>
      <c r="BU25" s="268"/>
      <c r="BV25" s="269"/>
      <c r="BW25" s="252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4"/>
      <c r="CX25"/>
      <c r="CZ25" s="4"/>
    </row>
    <row r="26" spans="5:118" ht="8.15" customHeight="1">
      <c r="E26" s="113"/>
      <c r="F26" s="114"/>
      <c r="G26" s="245"/>
      <c r="H26" s="246"/>
      <c r="I26" s="246"/>
      <c r="J26" s="246"/>
      <c r="K26" s="246"/>
      <c r="L26" s="247"/>
      <c r="M26" s="245"/>
      <c r="N26" s="246"/>
      <c r="O26" s="246"/>
      <c r="P26" s="246"/>
      <c r="Q26" s="246"/>
      <c r="R26" s="246"/>
      <c r="S26" s="246"/>
      <c r="T26" s="246"/>
      <c r="U26" s="246"/>
      <c r="V26" s="246"/>
      <c r="W26" s="247"/>
      <c r="X26" s="245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7"/>
      <c r="AK26" s="307"/>
      <c r="AL26" s="293"/>
      <c r="AM26" s="365"/>
      <c r="AN26" s="365"/>
      <c r="AO26" s="365"/>
      <c r="AP26" s="365"/>
      <c r="AQ26" s="365"/>
      <c r="AR26" s="365"/>
      <c r="AS26" s="365"/>
      <c r="AT26" s="365"/>
      <c r="AU26" s="365"/>
      <c r="AV26" s="365"/>
      <c r="AW26" s="365"/>
      <c r="AX26" s="365"/>
      <c r="AY26" s="365"/>
      <c r="AZ26" s="365"/>
      <c r="BA26" s="365"/>
      <c r="BB26" s="365"/>
      <c r="BC26" s="365"/>
      <c r="BD26" s="365"/>
      <c r="BE26" s="365"/>
      <c r="BF26" s="365"/>
      <c r="BG26" s="366"/>
      <c r="BH26" s="105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7"/>
      <c r="BW26" s="252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4"/>
      <c r="CR26" s="6"/>
      <c r="CS26" s="6"/>
      <c r="CT26" s="6"/>
      <c r="CU26" s="6"/>
      <c r="CV26" s="6"/>
      <c r="CW26" s="6"/>
      <c r="CY26" s="1" t="s">
        <v>71</v>
      </c>
      <c r="CZ26" s="7" t="s">
        <v>42</v>
      </c>
      <c r="DA26" s="1" t="s">
        <v>72</v>
      </c>
      <c r="DB26" s="1" t="s">
        <v>74</v>
      </c>
      <c r="DC26" s="1"/>
      <c r="DD26" s="289" t="s">
        <v>78</v>
      </c>
      <c r="DE26" s="289"/>
      <c r="DF26" s="289"/>
      <c r="DG26" s="285" t="s">
        <v>97</v>
      </c>
      <c r="DH26" s="286"/>
      <c r="DI26" s="286"/>
      <c r="DJ26" s="286"/>
      <c r="DK26" s="286"/>
      <c r="DL26" s="286"/>
      <c r="DM26" s="286"/>
      <c r="DN26" s="287"/>
    </row>
    <row r="27" spans="5:118" ht="8.15" customHeight="1">
      <c r="E27" s="113"/>
      <c r="F27" s="114"/>
      <c r="G27" s="245"/>
      <c r="H27" s="246"/>
      <c r="I27" s="246"/>
      <c r="J27" s="246"/>
      <c r="K27" s="246"/>
      <c r="L27" s="247"/>
      <c r="M27" s="245"/>
      <c r="N27" s="246"/>
      <c r="O27" s="246"/>
      <c r="P27" s="246"/>
      <c r="Q27" s="246"/>
      <c r="R27" s="246"/>
      <c r="S27" s="246"/>
      <c r="T27" s="246"/>
      <c r="U27" s="246"/>
      <c r="V27" s="246"/>
      <c r="W27" s="247"/>
      <c r="X27" s="245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7"/>
      <c r="AK27" s="307"/>
      <c r="AL27" s="293"/>
      <c r="AM27" s="365"/>
      <c r="AN27" s="365"/>
      <c r="AO27" s="365"/>
      <c r="AP27" s="365"/>
      <c r="AQ27" s="365"/>
      <c r="AR27" s="365"/>
      <c r="AS27" s="365"/>
      <c r="AT27" s="365"/>
      <c r="AU27" s="365"/>
      <c r="AV27" s="365"/>
      <c r="AW27" s="365"/>
      <c r="AX27" s="365"/>
      <c r="AY27" s="365"/>
      <c r="AZ27" s="365"/>
      <c r="BA27" s="365"/>
      <c r="BB27" s="365"/>
      <c r="BC27" s="365"/>
      <c r="BD27" s="365"/>
      <c r="BE27" s="365"/>
      <c r="BF27" s="365"/>
      <c r="BG27" s="366"/>
      <c r="BH27" s="105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7"/>
      <c r="BW27" s="252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4"/>
      <c r="CR27" s="1" t="s">
        <v>91</v>
      </c>
      <c r="CS27" s="1">
        <v>27</v>
      </c>
      <c r="CT27" s="1">
        <v>1</v>
      </c>
      <c r="CU27" s="1">
        <v>1</v>
      </c>
      <c r="CV27" s="1">
        <v>320</v>
      </c>
      <c r="CW27" s="1">
        <v>30</v>
      </c>
      <c r="CY27" s="1" t="s">
        <v>52</v>
      </c>
      <c r="CZ27" s="7" t="s">
        <v>59</v>
      </c>
      <c r="DA27" s="6">
        <v>725</v>
      </c>
      <c r="DB27" s="1" t="s">
        <v>75</v>
      </c>
      <c r="DC27" s="1" t="s">
        <v>85</v>
      </c>
      <c r="DD27" s="1" t="s">
        <v>79</v>
      </c>
      <c r="DE27" s="6">
        <v>70</v>
      </c>
      <c r="DF27" s="6">
        <v>50</v>
      </c>
      <c r="DG27" s="1" t="s">
        <v>140</v>
      </c>
      <c r="DH27" s="1" t="s">
        <v>130</v>
      </c>
      <c r="DI27" s="1" t="s">
        <v>131</v>
      </c>
      <c r="DJ27" s="1">
        <v>10</v>
      </c>
      <c r="DK27" s="7">
        <v>1000</v>
      </c>
      <c r="DL27" s="1">
        <v>10</v>
      </c>
      <c r="DM27" s="7">
        <v>1000</v>
      </c>
      <c r="DN27" s="1"/>
    </row>
    <row r="28" spans="5:118" ht="8.15" customHeight="1">
      <c r="E28" s="113"/>
      <c r="F28" s="114"/>
      <c r="G28" s="245"/>
      <c r="H28" s="246"/>
      <c r="I28" s="246"/>
      <c r="J28" s="246"/>
      <c r="K28" s="246"/>
      <c r="L28" s="247"/>
      <c r="M28" s="245"/>
      <c r="N28" s="246"/>
      <c r="O28" s="246"/>
      <c r="P28" s="246"/>
      <c r="Q28" s="246"/>
      <c r="R28" s="246"/>
      <c r="S28" s="246"/>
      <c r="T28" s="246"/>
      <c r="U28" s="246"/>
      <c r="V28" s="246"/>
      <c r="W28" s="247"/>
      <c r="X28" s="245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7"/>
      <c r="AK28" s="29"/>
      <c r="AL28" s="84" t="s">
        <v>73</v>
      </c>
      <c r="AM28" s="84"/>
      <c r="AN28" s="84"/>
      <c r="AO28" s="84"/>
      <c r="AP28" s="279" t="str">
        <f>IF(OR(AL5="認定番号",AL5=""),"?",VLOOKUP(AL5,CY27:DN36,4,FALSE))</f>
        <v>?</v>
      </c>
      <c r="AQ28" s="279"/>
      <c r="AR28" s="279"/>
      <c r="AS28" s="279"/>
      <c r="AT28" s="279"/>
      <c r="AU28" s="279"/>
      <c r="AV28" s="279"/>
      <c r="AW28" s="279"/>
      <c r="AX28" s="279"/>
      <c r="AY28" s="279"/>
      <c r="AZ28" s="279"/>
      <c r="BA28" s="279"/>
      <c r="BB28" s="279"/>
      <c r="BC28" s="30"/>
      <c r="BD28" s="30"/>
      <c r="BE28" s="30"/>
      <c r="BF28" s="30"/>
      <c r="BG28" s="31"/>
      <c r="BH28" s="29"/>
      <c r="BI28" s="262"/>
      <c r="BJ28" s="262"/>
      <c r="BK28" s="262"/>
      <c r="BL28" s="262"/>
      <c r="BM28" s="262"/>
      <c r="BN28" s="262"/>
      <c r="BO28" s="262"/>
      <c r="BP28" s="262"/>
      <c r="BQ28" s="262"/>
      <c r="BR28" s="262"/>
      <c r="BS28" s="262"/>
      <c r="BT28" s="25"/>
      <c r="BU28" s="25"/>
      <c r="BV28" s="25"/>
      <c r="BW28" s="252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4"/>
      <c r="CR28" s="6"/>
      <c r="CS28" s="1">
        <v>28</v>
      </c>
      <c r="CT28" s="1">
        <v>2</v>
      </c>
      <c r="CU28" s="1">
        <v>2</v>
      </c>
      <c r="CV28" s="1">
        <v>450</v>
      </c>
      <c r="CW28" s="1">
        <v>45</v>
      </c>
      <c r="CY28" s="1" t="s">
        <v>83</v>
      </c>
      <c r="CZ28" s="7" t="s">
        <v>84</v>
      </c>
      <c r="DA28" s="6">
        <v>725</v>
      </c>
      <c r="DB28" s="1" t="s">
        <v>85</v>
      </c>
      <c r="DC28" s="1" t="s">
        <v>85</v>
      </c>
      <c r="DD28" s="1" t="s">
        <v>79</v>
      </c>
      <c r="DE28" s="6">
        <v>70</v>
      </c>
      <c r="DF28" s="6">
        <v>50</v>
      </c>
      <c r="DG28" s="1" t="s">
        <v>140</v>
      </c>
      <c r="DH28" s="1" t="s">
        <v>130</v>
      </c>
      <c r="DI28" s="1" t="s">
        <v>131</v>
      </c>
      <c r="DJ28" s="1">
        <v>10</v>
      </c>
      <c r="DK28" s="7">
        <v>1000</v>
      </c>
      <c r="DL28" s="1">
        <v>10</v>
      </c>
      <c r="DM28" s="7">
        <v>1000</v>
      </c>
      <c r="DN28" s="1"/>
    </row>
    <row r="29" spans="5:118" ht="8.15" customHeight="1">
      <c r="E29" s="113"/>
      <c r="F29" s="114"/>
      <c r="G29" s="245"/>
      <c r="H29" s="246"/>
      <c r="I29" s="246"/>
      <c r="J29" s="246"/>
      <c r="K29" s="246"/>
      <c r="L29" s="247"/>
      <c r="M29" s="248"/>
      <c r="N29" s="249"/>
      <c r="O29" s="249"/>
      <c r="P29" s="249"/>
      <c r="Q29" s="249"/>
      <c r="R29" s="249"/>
      <c r="S29" s="249"/>
      <c r="T29" s="249"/>
      <c r="U29" s="249"/>
      <c r="V29" s="249"/>
      <c r="W29" s="250"/>
      <c r="X29" s="248"/>
      <c r="Y29" s="249"/>
      <c r="Z29" s="249"/>
      <c r="AA29" s="249"/>
      <c r="AB29" s="249"/>
      <c r="AC29" s="249"/>
      <c r="AD29" s="249"/>
      <c r="AE29" s="249"/>
      <c r="AF29" s="249"/>
      <c r="AG29" s="249"/>
      <c r="AH29" s="249"/>
      <c r="AI29" s="249"/>
      <c r="AJ29" s="250"/>
      <c r="AK29" s="32"/>
      <c r="AL29" s="202"/>
      <c r="AM29" s="202"/>
      <c r="AN29" s="202"/>
      <c r="AO29" s="202"/>
      <c r="AP29" s="358"/>
      <c r="AQ29" s="358"/>
      <c r="AR29" s="358"/>
      <c r="AS29" s="358"/>
      <c r="AT29" s="358"/>
      <c r="AU29" s="358"/>
      <c r="AV29" s="358"/>
      <c r="AW29" s="358"/>
      <c r="AX29" s="358"/>
      <c r="AY29" s="358"/>
      <c r="AZ29" s="358"/>
      <c r="BA29" s="358"/>
      <c r="BB29" s="358"/>
      <c r="BC29" s="33"/>
      <c r="BD29" s="33"/>
      <c r="BE29" s="33"/>
      <c r="BF29" s="33"/>
      <c r="BG29" s="34"/>
      <c r="BH29" s="32"/>
      <c r="BI29" s="264"/>
      <c r="BJ29" s="264"/>
      <c r="BK29" s="264"/>
      <c r="BL29" s="264"/>
      <c r="BM29" s="264"/>
      <c r="BN29" s="264"/>
      <c r="BO29" s="264"/>
      <c r="BP29" s="264"/>
      <c r="BQ29" s="264"/>
      <c r="BR29" s="264"/>
      <c r="BS29" s="264"/>
      <c r="BT29" s="28"/>
      <c r="BU29" s="28"/>
      <c r="BV29" s="28"/>
      <c r="BW29" s="275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75"/>
      <c r="CL29" s="29"/>
      <c r="CM29" s="5"/>
      <c r="CN29" s="5"/>
      <c r="CO29" s="5"/>
      <c r="CP29" s="5"/>
      <c r="CR29" s="1" t="s">
        <v>119</v>
      </c>
      <c r="CS29" s="1">
        <v>29</v>
      </c>
      <c r="CT29" s="1">
        <v>3</v>
      </c>
      <c r="CU29" s="1">
        <v>3</v>
      </c>
      <c r="CV29" s="1">
        <v>600</v>
      </c>
      <c r="CW29" s="1">
        <v>60</v>
      </c>
      <c r="CY29" s="1" t="s">
        <v>53</v>
      </c>
      <c r="CZ29" s="1" t="s">
        <v>60</v>
      </c>
      <c r="DA29" s="6">
        <v>725</v>
      </c>
      <c r="DB29" s="1" t="s">
        <v>75</v>
      </c>
      <c r="DC29" s="1" t="s">
        <v>85</v>
      </c>
      <c r="DD29" s="1" t="s">
        <v>79</v>
      </c>
      <c r="DE29" s="6">
        <v>70</v>
      </c>
      <c r="DF29" s="6">
        <v>50</v>
      </c>
      <c r="DG29" s="1" t="s">
        <v>140</v>
      </c>
      <c r="DH29" s="1" t="s">
        <v>130</v>
      </c>
      <c r="DI29" s="1" t="s">
        <v>131</v>
      </c>
      <c r="DJ29" s="1">
        <v>10</v>
      </c>
      <c r="DK29" s="7">
        <v>1000</v>
      </c>
      <c r="DL29" s="1">
        <v>10</v>
      </c>
      <c r="DM29" s="7">
        <v>1000</v>
      </c>
      <c r="DN29" s="1"/>
    </row>
    <row r="30" spans="5:118" ht="8.15" customHeight="1">
      <c r="E30" s="113"/>
      <c r="F30" s="114"/>
      <c r="G30" s="245"/>
      <c r="H30" s="246"/>
      <c r="I30" s="246"/>
      <c r="J30" s="246"/>
      <c r="K30" s="246"/>
      <c r="L30" s="247"/>
      <c r="M30" s="242" t="s">
        <v>43</v>
      </c>
      <c r="N30" s="243"/>
      <c r="O30" s="243"/>
      <c r="P30" s="243"/>
      <c r="Q30" s="243"/>
      <c r="R30" s="243"/>
      <c r="S30" s="243"/>
      <c r="T30" s="243"/>
      <c r="U30" s="243"/>
      <c r="V30" s="243"/>
      <c r="W30" s="244"/>
      <c r="X30" s="242" t="s">
        <v>156</v>
      </c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4"/>
      <c r="AK30" s="390" t="s">
        <v>44</v>
      </c>
      <c r="AL30" s="268"/>
      <c r="AM30" s="268"/>
      <c r="AN30" s="268"/>
      <c r="AO30" s="268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268"/>
      <c r="BD30" s="268"/>
      <c r="BE30" s="268"/>
      <c r="BF30" s="268"/>
      <c r="BG30" s="269"/>
      <c r="BH30" s="280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281"/>
      <c r="BU30" s="281"/>
      <c r="BV30" s="282"/>
      <c r="BW30" s="227"/>
      <c r="BX30" s="207"/>
      <c r="BY30" s="207"/>
      <c r="BZ30" s="207"/>
      <c r="CA30" s="207"/>
      <c r="CB30" s="203" t="s">
        <v>36</v>
      </c>
      <c r="CC30" s="203"/>
      <c r="CD30" s="203"/>
      <c r="CE30" s="203"/>
      <c r="CF30" s="203"/>
      <c r="CG30" s="207"/>
      <c r="CH30" s="207"/>
      <c r="CI30" s="207"/>
      <c r="CJ30" s="207"/>
      <c r="CK30" s="208"/>
      <c r="CL30" s="29"/>
      <c r="CM30" s="5"/>
      <c r="CN30" s="5"/>
      <c r="CO30" s="5"/>
      <c r="CP30" s="5"/>
      <c r="CR30" s="6"/>
      <c r="CS30" s="1">
        <v>30</v>
      </c>
      <c r="CT30" s="1">
        <v>4</v>
      </c>
      <c r="CU30" s="1">
        <v>4</v>
      </c>
      <c r="CV30" s="1">
        <v>700</v>
      </c>
      <c r="CW30" s="1">
        <v>90</v>
      </c>
      <c r="CY30" s="1" t="s">
        <v>54</v>
      </c>
      <c r="CZ30" s="1" t="s">
        <v>61</v>
      </c>
      <c r="DA30" s="6">
        <v>765</v>
      </c>
      <c r="DB30" s="1" t="s">
        <v>102</v>
      </c>
      <c r="DC30" s="1" t="s">
        <v>120</v>
      </c>
      <c r="DD30" s="1" t="s">
        <v>80</v>
      </c>
      <c r="DE30" s="6">
        <v>75</v>
      </c>
      <c r="DF30" s="6">
        <v>45</v>
      </c>
      <c r="DG30" s="1" t="s">
        <v>141</v>
      </c>
      <c r="DH30" s="1" t="s">
        <v>132</v>
      </c>
      <c r="DI30" s="1" t="s">
        <v>133</v>
      </c>
      <c r="DJ30" s="1">
        <v>15</v>
      </c>
      <c r="DK30" s="7">
        <v>1000</v>
      </c>
      <c r="DL30" s="1">
        <v>6</v>
      </c>
      <c r="DM30" s="7">
        <v>100</v>
      </c>
      <c r="DN30" s="1"/>
    </row>
    <row r="31" spans="5:118" ht="8.15" customHeight="1">
      <c r="E31" s="113"/>
      <c r="F31" s="114"/>
      <c r="G31" s="245"/>
      <c r="H31" s="246"/>
      <c r="I31" s="246"/>
      <c r="J31" s="246"/>
      <c r="K31" s="246"/>
      <c r="L31" s="247"/>
      <c r="M31" s="245"/>
      <c r="N31" s="246"/>
      <c r="O31" s="246"/>
      <c r="P31" s="246"/>
      <c r="Q31" s="246"/>
      <c r="R31" s="246"/>
      <c r="S31" s="246"/>
      <c r="T31" s="246"/>
      <c r="U31" s="246"/>
      <c r="V31" s="246"/>
      <c r="W31" s="247"/>
      <c r="X31" s="245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7"/>
      <c r="AK31" s="105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7"/>
      <c r="BH31" s="192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193"/>
      <c r="BW31" s="228"/>
      <c r="BX31" s="209"/>
      <c r="BY31" s="209"/>
      <c r="BZ31" s="209"/>
      <c r="CA31" s="209"/>
      <c r="CB31" s="171"/>
      <c r="CC31" s="171"/>
      <c r="CD31" s="171"/>
      <c r="CE31" s="171"/>
      <c r="CF31" s="171"/>
      <c r="CG31" s="209"/>
      <c r="CH31" s="209"/>
      <c r="CI31" s="209"/>
      <c r="CJ31" s="209"/>
      <c r="CK31" s="210"/>
      <c r="CL31" s="29"/>
      <c r="CM31" s="5"/>
      <c r="CN31" s="5"/>
      <c r="CO31" s="5"/>
      <c r="CP31" s="5"/>
      <c r="CQ31"/>
      <c r="CR31" s="5"/>
      <c r="CS31" s="1">
        <v>31</v>
      </c>
      <c r="CT31" s="1">
        <v>5</v>
      </c>
      <c r="CU31" s="1">
        <v>5</v>
      </c>
      <c r="CV31" s="1">
        <v>750</v>
      </c>
      <c r="CW31" s="1">
        <v>105</v>
      </c>
      <c r="CY31" s="1" t="s">
        <v>55</v>
      </c>
      <c r="CZ31" s="7" t="s">
        <v>62</v>
      </c>
      <c r="DA31" s="1">
        <v>765</v>
      </c>
      <c r="DB31" s="1" t="s">
        <v>102</v>
      </c>
      <c r="DC31" s="1" t="s">
        <v>121</v>
      </c>
      <c r="DD31" s="1" t="s">
        <v>80</v>
      </c>
      <c r="DE31" s="1">
        <v>75</v>
      </c>
      <c r="DF31" s="1">
        <v>45</v>
      </c>
      <c r="DG31" s="1" t="s">
        <v>141</v>
      </c>
      <c r="DH31" s="1" t="s">
        <v>132</v>
      </c>
      <c r="DI31" s="1" t="s">
        <v>133</v>
      </c>
      <c r="DJ31" s="1">
        <v>15</v>
      </c>
      <c r="DK31" s="7">
        <v>1000</v>
      </c>
      <c r="DL31" s="1">
        <v>6</v>
      </c>
      <c r="DM31" s="7">
        <v>100</v>
      </c>
      <c r="DN31" s="1"/>
    </row>
    <row r="32" spans="5:118" ht="8.15" customHeight="1">
      <c r="E32" s="113"/>
      <c r="F32" s="114"/>
      <c r="G32" s="245"/>
      <c r="H32" s="246"/>
      <c r="I32" s="246"/>
      <c r="J32" s="246"/>
      <c r="K32" s="246"/>
      <c r="L32" s="247"/>
      <c r="M32" s="245"/>
      <c r="N32" s="246"/>
      <c r="O32" s="246"/>
      <c r="P32" s="246"/>
      <c r="Q32" s="246"/>
      <c r="R32" s="246"/>
      <c r="S32" s="246"/>
      <c r="T32" s="246"/>
      <c r="U32" s="246"/>
      <c r="V32" s="246"/>
      <c r="W32" s="247"/>
      <c r="X32" s="245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7"/>
      <c r="AK32" s="270"/>
      <c r="AL32" s="271"/>
      <c r="AM32" s="271"/>
      <c r="AN32" s="271"/>
      <c r="AO32" s="271"/>
      <c r="AP32" s="271"/>
      <c r="AQ32" s="271"/>
      <c r="AR32" s="271"/>
      <c r="AS32" s="271"/>
      <c r="AT32" s="271"/>
      <c r="AU32" s="271"/>
      <c r="AV32" s="271"/>
      <c r="AW32" s="271"/>
      <c r="AX32" s="271"/>
      <c r="AY32" s="271"/>
      <c r="AZ32" s="271"/>
      <c r="BA32" s="271"/>
      <c r="BB32" s="271"/>
      <c r="BC32" s="271"/>
      <c r="BD32" s="271"/>
      <c r="BE32" s="271"/>
      <c r="BF32" s="271"/>
      <c r="BG32" s="272"/>
      <c r="BH32" s="283"/>
      <c r="BI32" s="202"/>
      <c r="BJ32" s="202"/>
      <c r="BK32" s="202"/>
      <c r="BL32" s="202"/>
      <c r="BM32" s="202"/>
      <c r="BN32" s="202"/>
      <c r="BO32" s="202"/>
      <c r="BP32" s="202"/>
      <c r="BQ32" s="202"/>
      <c r="BR32" s="202"/>
      <c r="BS32" s="202"/>
      <c r="BT32" s="202"/>
      <c r="BU32" s="202"/>
      <c r="BV32" s="284"/>
      <c r="BW32" s="229"/>
      <c r="BX32" s="211"/>
      <c r="BY32" s="211"/>
      <c r="BZ32" s="211"/>
      <c r="CA32" s="211"/>
      <c r="CB32" s="172"/>
      <c r="CC32" s="172"/>
      <c r="CD32" s="172"/>
      <c r="CE32" s="172"/>
      <c r="CF32" s="172"/>
      <c r="CG32" s="211"/>
      <c r="CH32" s="211"/>
      <c r="CI32" s="211"/>
      <c r="CJ32" s="211"/>
      <c r="CK32" s="212"/>
      <c r="CL32" s="29"/>
      <c r="CM32" s="5"/>
      <c r="CN32" s="5"/>
      <c r="CO32" s="5"/>
      <c r="CP32" s="5"/>
      <c r="CQ32" s="5"/>
      <c r="CR32" s="5"/>
      <c r="CS32" s="1">
        <v>32</v>
      </c>
      <c r="CT32" s="1">
        <v>6</v>
      </c>
      <c r="CU32" s="1">
        <v>6</v>
      </c>
      <c r="CV32" s="1">
        <v>850</v>
      </c>
      <c r="CW32" s="6"/>
      <c r="CY32" s="1" t="s">
        <v>56</v>
      </c>
      <c r="CZ32" s="7" t="s">
        <v>63</v>
      </c>
      <c r="DA32" s="1">
        <v>765</v>
      </c>
      <c r="DB32" s="1" t="s">
        <v>102</v>
      </c>
      <c r="DC32" s="1" t="s">
        <v>122</v>
      </c>
      <c r="DD32" s="1" t="s">
        <v>80</v>
      </c>
      <c r="DE32" s="1">
        <v>75</v>
      </c>
      <c r="DF32" s="1">
        <v>45</v>
      </c>
      <c r="DG32" s="1" t="s">
        <v>141</v>
      </c>
      <c r="DH32" s="1" t="s">
        <v>132</v>
      </c>
      <c r="DI32" s="1" t="s">
        <v>133</v>
      </c>
      <c r="DJ32" s="1">
        <v>15</v>
      </c>
      <c r="DK32" s="7">
        <v>1000</v>
      </c>
      <c r="DL32" s="1">
        <v>6</v>
      </c>
      <c r="DM32" s="7">
        <v>100</v>
      </c>
      <c r="DN32" s="1"/>
    </row>
    <row r="33" spans="5:118" ht="8.15" customHeight="1">
      <c r="E33" s="113"/>
      <c r="F33" s="114"/>
      <c r="G33" s="245"/>
      <c r="H33" s="246"/>
      <c r="I33" s="246"/>
      <c r="J33" s="246"/>
      <c r="K33" s="246"/>
      <c r="L33" s="247"/>
      <c r="M33" s="245"/>
      <c r="N33" s="246"/>
      <c r="O33" s="246"/>
      <c r="P33" s="246"/>
      <c r="Q33" s="246"/>
      <c r="R33" s="246"/>
      <c r="S33" s="246"/>
      <c r="T33" s="246"/>
      <c r="U33" s="246"/>
      <c r="V33" s="246"/>
      <c r="W33" s="247"/>
      <c r="X33" s="245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7"/>
      <c r="AK33" s="245" t="s">
        <v>158</v>
      </c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6"/>
      <c r="BG33" s="247"/>
      <c r="BH33" s="280"/>
      <c r="BI33" s="281"/>
      <c r="BJ33" s="281"/>
      <c r="BK33" s="281"/>
      <c r="BL33" s="281"/>
      <c r="BM33" s="281"/>
      <c r="BN33" s="281"/>
      <c r="BO33" s="281"/>
      <c r="BP33" s="281"/>
      <c r="BQ33" s="281"/>
      <c r="BR33" s="281"/>
      <c r="BS33" s="281"/>
      <c r="BT33" s="281"/>
      <c r="BU33" s="281"/>
      <c r="BV33" s="282"/>
      <c r="BW33" s="227"/>
      <c r="BX33" s="207"/>
      <c r="BY33" s="207"/>
      <c r="BZ33" s="207"/>
      <c r="CA33" s="207"/>
      <c r="CB33" s="203" t="s">
        <v>36</v>
      </c>
      <c r="CC33" s="203"/>
      <c r="CD33" s="203"/>
      <c r="CE33" s="203"/>
      <c r="CF33" s="203"/>
      <c r="CG33" s="207"/>
      <c r="CH33" s="207"/>
      <c r="CI33" s="207"/>
      <c r="CJ33" s="207"/>
      <c r="CK33" s="208"/>
      <c r="CL33" s="29"/>
      <c r="CM33" s="5"/>
      <c r="CN33" s="5"/>
      <c r="CO33" s="5"/>
      <c r="CP33" s="5"/>
      <c r="CQ33" s="5"/>
      <c r="CR33" s="5"/>
      <c r="CS33" s="8">
        <v>33</v>
      </c>
      <c r="CT33" s="1">
        <v>7</v>
      </c>
      <c r="CU33" s="1">
        <v>7</v>
      </c>
      <c r="CV33" s="1">
        <v>900</v>
      </c>
      <c r="CW33" s="6"/>
      <c r="CY33" s="1" t="s">
        <v>57</v>
      </c>
      <c r="CZ33" s="7" t="s">
        <v>64</v>
      </c>
      <c r="DA33" s="1">
        <v>790</v>
      </c>
      <c r="DB33" s="1" t="s">
        <v>103</v>
      </c>
      <c r="DC33" s="1" t="s">
        <v>123</v>
      </c>
      <c r="DD33" s="1" t="s">
        <v>80</v>
      </c>
      <c r="DE33" s="1">
        <v>75</v>
      </c>
      <c r="DF33" s="1">
        <v>45</v>
      </c>
      <c r="DG33" s="1" t="s">
        <v>141</v>
      </c>
      <c r="DH33" s="1" t="s">
        <v>132</v>
      </c>
      <c r="DI33" s="1" t="s">
        <v>133</v>
      </c>
      <c r="DJ33" s="1">
        <v>15</v>
      </c>
      <c r="DK33" s="7">
        <v>1000</v>
      </c>
      <c r="DL33" s="1">
        <v>6</v>
      </c>
      <c r="DM33" s="7">
        <v>100</v>
      </c>
      <c r="DN33" s="1"/>
    </row>
    <row r="34" spans="5:118" ht="8.15" customHeight="1">
      <c r="E34" s="113"/>
      <c r="F34" s="114"/>
      <c r="G34" s="245"/>
      <c r="H34" s="246"/>
      <c r="I34" s="246"/>
      <c r="J34" s="246"/>
      <c r="K34" s="246"/>
      <c r="L34" s="247"/>
      <c r="M34" s="245"/>
      <c r="N34" s="246"/>
      <c r="O34" s="246"/>
      <c r="P34" s="246"/>
      <c r="Q34" s="246"/>
      <c r="R34" s="246"/>
      <c r="S34" s="246"/>
      <c r="T34" s="246"/>
      <c r="U34" s="246"/>
      <c r="V34" s="246"/>
      <c r="W34" s="247"/>
      <c r="X34" s="245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7"/>
      <c r="AK34" s="245"/>
      <c r="AL34" s="246"/>
      <c r="AM34" s="246"/>
      <c r="AN34" s="246"/>
      <c r="AO34" s="246"/>
      <c r="AP34" s="246"/>
      <c r="AQ34" s="246"/>
      <c r="AR34" s="246"/>
      <c r="AS34" s="246"/>
      <c r="AT34" s="246"/>
      <c r="AU34" s="246"/>
      <c r="AV34" s="246"/>
      <c r="AW34" s="246"/>
      <c r="AX34" s="246"/>
      <c r="AY34" s="246"/>
      <c r="AZ34" s="246"/>
      <c r="BA34" s="246"/>
      <c r="BB34" s="246"/>
      <c r="BC34" s="246"/>
      <c r="BD34" s="246"/>
      <c r="BE34" s="246"/>
      <c r="BF34" s="246"/>
      <c r="BG34" s="247"/>
      <c r="BH34" s="192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193"/>
      <c r="BW34" s="228"/>
      <c r="BX34" s="209"/>
      <c r="BY34" s="209"/>
      <c r="BZ34" s="209"/>
      <c r="CA34" s="209"/>
      <c r="CB34" s="171"/>
      <c r="CC34" s="171"/>
      <c r="CD34" s="171"/>
      <c r="CE34" s="171"/>
      <c r="CF34" s="171"/>
      <c r="CG34" s="209"/>
      <c r="CH34" s="209"/>
      <c r="CI34" s="209"/>
      <c r="CJ34" s="209"/>
      <c r="CK34" s="210"/>
      <c r="CL34" s="35"/>
      <c r="CM34" s="5"/>
      <c r="CN34" s="5"/>
      <c r="CO34" s="5"/>
      <c r="CP34" s="5"/>
      <c r="CQ34" s="5"/>
      <c r="CR34" s="5"/>
      <c r="CS34" s="8"/>
      <c r="CT34" s="1">
        <v>8</v>
      </c>
      <c r="CU34" s="1">
        <v>8</v>
      </c>
      <c r="CV34" s="1">
        <v>1000</v>
      </c>
      <c r="CW34" s="6"/>
      <c r="CY34" s="1" t="s">
        <v>58</v>
      </c>
      <c r="CZ34" s="7" t="s">
        <v>65</v>
      </c>
      <c r="DA34" s="1">
        <v>790</v>
      </c>
      <c r="DB34" s="1" t="s">
        <v>102</v>
      </c>
      <c r="DC34" s="1" t="s">
        <v>123</v>
      </c>
      <c r="DD34" s="1" t="s">
        <v>80</v>
      </c>
      <c r="DE34" s="1">
        <v>75</v>
      </c>
      <c r="DF34" s="1">
        <v>45</v>
      </c>
      <c r="DG34" s="1" t="s">
        <v>141</v>
      </c>
      <c r="DH34" s="1" t="s">
        <v>132</v>
      </c>
      <c r="DI34" s="1" t="s">
        <v>133</v>
      </c>
      <c r="DJ34" s="1">
        <v>15</v>
      </c>
      <c r="DK34" s="7">
        <v>1000</v>
      </c>
      <c r="DL34" s="1">
        <v>6</v>
      </c>
      <c r="DM34" s="7">
        <v>100</v>
      </c>
      <c r="DN34" s="1"/>
    </row>
    <row r="35" spans="5:118" ht="8.15" customHeight="1">
      <c r="E35" s="113"/>
      <c r="F35" s="114"/>
      <c r="G35" s="245"/>
      <c r="H35" s="246"/>
      <c r="I35" s="246"/>
      <c r="J35" s="246"/>
      <c r="K35" s="246"/>
      <c r="L35" s="247"/>
      <c r="M35" s="245"/>
      <c r="N35" s="246"/>
      <c r="O35" s="246"/>
      <c r="P35" s="246"/>
      <c r="Q35" s="246"/>
      <c r="R35" s="246"/>
      <c r="S35" s="246"/>
      <c r="T35" s="246"/>
      <c r="U35" s="246"/>
      <c r="V35" s="246"/>
      <c r="W35" s="247"/>
      <c r="X35" s="245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7"/>
      <c r="AK35" s="245"/>
      <c r="AL35" s="246"/>
      <c r="AM35" s="246"/>
      <c r="AN35" s="246"/>
      <c r="AO35" s="246"/>
      <c r="AP35" s="246"/>
      <c r="AQ35" s="246"/>
      <c r="AR35" s="246"/>
      <c r="AS35" s="246"/>
      <c r="AT35" s="246"/>
      <c r="AU35" s="246"/>
      <c r="AV35" s="246"/>
      <c r="AW35" s="246"/>
      <c r="AX35" s="246"/>
      <c r="AY35" s="246"/>
      <c r="AZ35" s="246"/>
      <c r="BA35" s="246"/>
      <c r="BB35" s="246"/>
      <c r="BC35" s="246"/>
      <c r="BD35" s="246"/>
      <c r="BE35" s="246"/>
      <c r="BF35" s="246"/>
      <c r="BG35" s="247"/>
      <c r="BH35" s="192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193"/>
      <c r="BW35" s="228"/>
      <c r="BX35" s="209"/>
      <c r="BY35" s="209"/>
      <c r="BZ35" s="209"/>
      <c r="CA35" s="209"/>
      <c r="CB35" s="171"/>
      <c r="CC35" s="171"/>
      <c r="CD35" s="171"/>
      <c r="CE35" s="171"/>
      <c r="CF35" s="171"/>
      <c r="CG35" s="209"/>
      <c r="CH35" s="209"/>
      <c r="CI35" s="209"/>
      <c r="CJ35" s="209"/>
      <c r="CK35" s="210"/>
      <c r="CL35" s="29"/>
      <c r="CM35" s="5"/>
      <c r="CN35" s="5"/>
      <c r="CO35" s="5"/>
      <c r="CP35" s="5"/>
      <c r="CQ35" s="5"/>
      <c r="CR35" s="5"/>
      <c r="CS35" s="8"/>
      <c r="CT35" s="1">
        <v>9</v>
      </c>
      <c r="CU35" s="1">
        <v>9</v>
      </c>
      <c r="CV35" s="1"/>
      <c r="CW35" s="6"/>
      <c r="CY35" s="1" t="s">
        <v>93</v>
      </c>
      <c r="CZ35" s="1" t="s">
        <v>95</v>
      </c>
      <c r="DA35" s="6">
        <v>790</v>
      </c>
      <c r="DB35" s="1" t="s">
        <v>102</v>
      </c>
      <c r="DC35" s="1" t="s">
        <v>124</v>
      </c>
      <c r="DD35" s="1" t="s">
        <v>80</v>
      </c>
      <c r="DE35" s="1">
        <v>75</v>
      </c>
      <c r="DF35" s="1">
        <v>45</v>
      </c>
      <c r="DG35" s="1" t="s">
        <v>141</v>
      </c>
      <c r="DH35" s="1" t="s">
        <v>132</v>
      </c>
      <c r="DI35" s="1" t="s">
        <v>133</v>
      </c>
      <c r="DJ35" s="1">
        <v>15</v>
      </c>
      <c r="DK35" s="7">
        <v>1000</v>
      </c>
      <c r="DL35" s="1">
        <v>6</v>
      </c>
      <c r="DM35" s="7">
        <v>100</v>
      </c>
      <c r="DN35" s="1"/>
    </row>
    <row r="36" spans="5:118" ht="8.15" customHeight="1">
      <c r="E36" s="113"/>
      <c r="F36" s="114"/>
      <c r="G36" s="245"/>
      <c r="H36" s="246"/>
      <c r="I36" s="246"/>
      <c r="J36" s="246"/>
      <c r="K36" s="246"/>
      <c r="L36" s="247"/>
      <c r="M36" s="245"/>
      <c r="N36" s="246"/>
      <c r="O36" s="246"/>
      <c r="P36" s="246"/>
      <c r="Q36" s="246"/>
      <c r="R36" s="246"/>
      <c r="S36" s="246"/>
      <c r="T36" s="246"/>
      <c r="U36" s="246"/>
      <c r="V36" s="246"/>
      <c r="W36" s="247"/>
      <c r="X36" s="245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7"/>
      <c r="AK36" s="245"/>
      <c r="AL36" s="246"/>
      <c r="AM36" s="246"/>
      <c r="AN36" s="246"/>
      <c r="AO36" s="246"/>
      <c r="AP36" s="246"/>
      <c r="AQ36" s="246"/>
      <c r="AR36" s="246"/>
      <c r="AS36" s="246"/>
      <c r="AT36" s="246"/>
      <c r="AU36" s="246"/>
      <c r="AV36" s="246"/>
      <c r="AW36" s="246"/>
      <c r="AX36" s="246"/>
      <c r="AY36" s="246"/>
      <c r="AZ36" s="246"/>
      <c r="BA36" s="246"/>
      <c r="BB36" s="246"/>
      <c r="BC36" s="246"/>
      <c r="BD36" s="246"/>
      <c r="BE36" s="246"/>
      <c r="BF36" s="246"/>
      <c r="BG36" s="247"/>
      <c r="BH36" s="192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193"/>
      <c r="BW36" s="228"/>
      <c r="BX36" s="209"/>
      <c r="BY36" s="209"/>
      <c r="BZ36" s="209"/>
      <c r="CA36" s="209"/>
      <c r="CB36" s="171"/>
      <c r="CC36" s="171"/>
      <c r="CD36" s="171"/>
      <c r="CE36" s="171"/>
      <c r="CF36" s="171"/>
      <c r="CG36" s="209"/>
      <c r="CH36" s="209"/>
      <c r="CI36" s="209"/>
      <c r="CJ36" s="209"/>
      <c r="CK36" s="210"/>
      <c r="CL36" s="29"/>
      <c r="CM36" s="5"/>
      <c r="CN36" s="5"/>
      <c r="CO36" s="5"/>
      <c r="CP36" s="5"/>
      <c r="CQ36" s="5"/>
      <c r="CR36" s="5"/>
      <c r="CS36" s="8"/>
      <c r="CT36" s="1">
        <v>10</v>
      </c>
      <c r="CU36" s="1">
        <v>10</v>
      </c>
      <c r="CV36" s="1"/>
      <c r="CW36" s="6"/>
      <c r="CY36" s="1" t="s">
        <v>94</v>
      </c>
      <c r="CZ36" s="1" t="s">
        <v>96</v>
      </c>
      <c r="DA36" s="6">
        <v>790</v>
      </c>
      <c r="DB36" s="1" t="s">
        <v>102</v>
      </c>
      <c r="DC36" s="1" t="s">
        <v>124</v>
      </c>
      <c r="DD36" s="1" t="s">
        <v>80</v>
      </c>
      <c r="DE36" s="1">
        <v>75</v>
      </c>
      <c r="DF36" s="1">
        <v>45</v>
      </c>
      <c r="DG36" s="1" t="s">
        <v>171</v>
      </c>
      <c r="DH36" s="1" t="s">
        <v>172</v>
      </c>
      <c r="DI36" s="1" t="s">
        <v>134</v>
      </c>
      <c r="DJ36" s="1">
        <v>15</v>
      </c>
      <c r="DK36" s="1">
        <v>1000</v>
      </c>
      <c r="DL36" s="1">
        <v>6</v>
      </c>
      <c r="DM36" s="7">
        <v>100</v>
      </c>
      <c r="DN36" s="1"/>
    </row>
    <row r="37" spans="5:118" ht="8.15" customHeight="1">
      <c r="E37" s="113"/>
      <c r="F37" s="114"/>
      <c r="G37" s="245"/>
      <c r="H37" s="246"/>
      <c r="I37" s="246"/>
      <c r="J37" s="246"/>
      <c r="K37" s="246"/>
      <c r="L37" s="247"/>
      <c r="M37" s="245"/>
      <c r="N37" s="246"/>
      <c r="O37" s="246"/>
      <c r="P37" s="246"/>
      <c r="Q37" s="246"/>
      <c r="R37" s="246"/>
      <c r="S37" s="246"/>
      <c r="T37" s="246"/>
      <c r="U37" s="246"/>
      <c r="V37" s="246"/>
      <c r="W37" s="247"/>
      <c r="X37" s="245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7"/>
      <c r="AK37" s="164" t="s">
        <v>159</v>
      </c>
      <c r="AL37" s="165"/>
      <c r="AM37" s="165"/>
      <c r="AN37" s="165"/>
      <c r="AO37" s="165"/>
      <c r="AP37" s="165"/>
      <c r="AQ37" s="165"/>
      <c r="AR37" s="165" t="s">
        <v>98</v>
      </c>
      <c r="AS37" s="165"/>
      <c r="AT37" s="303" t="str">
        <f>IF(OR(AL5="認定番号",AL5=""),"?",VLOOKUP(AL5,CY27:DN36,9,FALSE))</f>
        <v>?</v>
      </c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165" t="s">
        <v>99</v>
      </c>
      <c r="BF37" s="165"/>
      <c r="BG37" s="166"/>
      <c r="BH37" s="192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193"/>
      <c r="BW37" s="228"/>
      <c r="BX37" s="209"/>
      <c r="BY37" s="209"/>
      <c r="BZ37" s="209"/>
      <c r="CA37" s="209"/>
      <c r="CB37" s="171"/>
      <c r="CC37" s="171"/>
      <c r="CD37" s="171"/>
      <c r="CE37" s="171"/>
      <c r="CF37" s="171"/>
      <c r="CG37" s="209"/>
      <c r="CH37" s="209"/>
      <c r="CI37" s="209"/>
      <c r="CJ37" s="209"/>
      <c r="CK37" s="210"/>
      <c r="CL37" s="29"/>
      <c r="CM37" s="5"/>
      <c r="CN37" s="5"/>
      <c r="CO37" s="5"/>
      <c r="CP37" s="5"/>
      <c r="CQ37" s="5"/>
      <c r="CR37" s="5"/>
      <c r="CS37" s="8"/>
      <c r="CT37" s="1">
        <v>11</v>
      </c>
      <c r="CU37" s="1">
        <v>11</v>
      </c>
      <c r="CV37" s="1"/>
      <c r="CW37" s="6"/>
    </row>
    <row r="38" spans="5:118" ht="8.15" customHeight="1">
      <c r="E38" s="115"/>
      <c r="F38" s="116"/>
      <c r="G38" s="258"/>
      <c r="H38" s="259"/>
      <c r="I38" s="259"/>
      <c r="J38" s="259"/>
      <c r="K38" s="259"/>
      <c r="L38" s="260"/>
      <c r="M38" s="258"/>
      <c r="N38" s="259"/>
      <c r="O38" s="259"/>
      <c r="P38" s="259"/>
      <c r="Q38" s="259"/>
      <c r="R38" s="259"/>
      <c r="S38" s="259"/>
      <c r="T38" s="259"/>
      <c r="U38" s="259"/>
      <c r="V38" s="259"/>
      <c r="W38" s="260"/>
      <c r="X38" s="258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60"/>
      <c r="AK38" s="167"/>
      <c r="AL38" s="168"/>
      <c r="AM38" s="168"/>
      <c r="AN38" s="168"/>
      <c r="AO38" s="168"/>
      <c r="AP38" s="168"/>
      <c r="AQ38" s="168"/>
      <c r="AR38" s="168"/>
      <c r="AS38" s="168"/>
      <c r="AT38" s="393"/>
      <c r="AU38" s="393"/>
      <c r="AV38" s="393"/>
      <c r="AW38" s="393"/>
      <c r="AX38" s="393"/>
      <c r="AY38" s="393"/>
      <c r="AZ38" s="393"/>
      <c r="BA38" s="393"/>
      <c r="BB38" s="393"/>
      <c r="BC38" s="393"/>
      <c r="BD38" s="393"/>
      <c r="BE38" s="168"/>
      <c r="BF38" s="168"/>
      <c r="BG38" s="169"/>
      <c r="BH38" s="294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6"/>
      <c r="BW38" s="340"/>
      <c r="BX38" s="304"/>
      <c r="BY38" s="304"/>
      <c r="BZ38" s="304"/>
      <c r="CA38" s="304"/>
      <c r="CB38" s="205"/>
      <c r="CC38" s="205"/>
      <c r="CD38" s="205"/>
      <c r="CE38" s="205"/>
      <c r="CF38" s="205"/>
      <c r="CG38" s="304"/>
      <c r="CH38" s="304"/>
      <c r="CI38" s="304"/>
      <c r="CJ38" s="304"/>
      <c r="CK38" s="305"/>
      <c r="CL38" s="29"/>
      <c r="CQ38" s="5"/>
      <c r="CR38" s="5"/>
      <c r="CS38" s="8"/>
      <c r="CT38" s="1">
        <v>12</v>
      </c>
      <c r="CU38" s="1">
        <v>12</v>
      </c>
      <c r="CV38" s="1"/>
      <c r="CW38" s="6"/>
    </row>
    <row r="39" spans="5:118" ht="8.15" customHeight="1">
      <c r="E39" s="111" t="s">
        <v>15</v>
      </c>
      <c r="F39" s="306"/>
      <c r="G39" s="176" t="s">
        <v>145</v>
      </c>
      <c r="H39" s="153"/>
      <c r="I39" s="153"/>
      <c r="J39" s="153"/>
      <c r="K39" s="153"/>
      <c r="L39" s="156"/>
      <c r="M39" s="138" t="s">
        <v>7</v>
      </c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137" t="s">
        <v>149</v>
      </c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52"/>
      <c r="AK39" s="299" t="s">
        <v>30</v>
      </c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299"/>
      <c r="BG39" s="299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288"/>
      <c r="BX39" s="276"/>
      <c r="BY39" s="276"/>
      <c r="BZ39" s="276"/>
      <c r="CA39" s="276"/>
      <c r="CB39" s="170" t="s">
        <v>37</v>
      </c>
      <c r="CC39" s="253"/>
      <c r="CD39" s="253"/>
      <c r="CE39" s="253"/>
      <c r="CF39" s="253"/>
      <c r="CG39" s="276"/>
      <c r="CH39" s="276"/>
      <c r="CI39" s="276"/>
      <c r="CJ39" s="276"/>
      <c r="CK39" s="277"/>
      <c r="CL39" s="24"/>
      <c r="CQ39" s="5"/>
      <c r="CR39" s="5"/>
      <c r="CS39" s="8"/>
      <c r="CT39" s="1"/>
      <c r="CU39" s="1">
        <v>13</v>
      </c>
      <c r="CV39" s="1"/>
      <c r="CW39" s="6"/>
    </row>
    <row r="40" spans="5:118" ht="8.15" customHeight="1">
      <c r="E40" s="307"/>
      <c r="F40" s="308"/>
      <c r="G40" s="157"/>
      <c r="H40" s="132"/>
      <c r="I40" s="132"/>
      <c r="J40" s="132"/>
      <c r="K40" s="132"/>
      <c r="L40" s="158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57"/>
      <c r="AK40" s="300"/>
      <c r="AL40" s="300"/>
      <c r="AM40" s="300"/>
      <c r="AN40" s="300"/>
      <c r="AO40" s="300"/>
      <c r="AP40" s="300"/>
      <c r="AQ40" s="300"/>
      <c r="AR40" s="300"/>
      <c r="AS40" s="300"/>
      <c r="AT40" s="300"/>
      <c r="AU40" s="300"/>
      <c r="AV40" s="300"/>
      <c r="AW40" s="300"/>
      <c r="AX40" s="300"/>
      <c r="AY40" s="300"/>
      <c r="AZ40" s="300"/>
      <c r="BA40" s="300"/>
      <c r="BB40" s="300"/>
      <c r="BC40" s="300"/>
      <c r="BD40" s="300"/>
      <c r="BE40" s="300"/>
      <c r="BF40" s="300"/>
      <c r="BG40" s="300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228"/>
      <c r="BX40" s="209"/>
      <c r="BY40" s="209"/>
      <c r="BZ40" s="209"/>
      <c r="CA40" s="209"/>
      <c r="CB40" s="254"/>
      <c r="CC40" s="254"/>
      <c r="CD40" s="254"/>
      <c r="CE40" s="254"/>
      <c r="CF40" s="254"/>
      <c r="CG40" s="209"/>
      <c r="CH40" s="209"/>
      <c r="CI40" s="209"/>
      <c r="CJ40" s="209"/>
      <c r="CK40" s="210"/>
      <c r="CL40" s="24"/>
      <c r="CQ40" s="5"/>
      <c r="CS40" s="6"/>
      <c r="CT40" s="1"/>
      <c r="CU40" s="1">
        <v>14</v>
      </c>
      <c r="CV40" s="1"/>
      <c r="CW40" s="6"/>
    </row>
    <row r="41" spans="5:118" ht="8.15" customHeight="1">
      <c r="E41" s="307"/>
      <c r="F41" s="308"/>
      <c r="G41" s="157"/>
      <c r="H41" s="132"/>
      <c r="I41" s="132"/>
      <c r="J41" s="132"/>
      <c r="K41" s="132"/>
      <c r="L41" s="158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F41" s="297"/>
      <c r="AG41" s="297"/>
      <c r="AH41" s="297"/>
      <c r="AI41" s="297"/>
      <c r="AJ41" s="298"/>
      <c r="AK41" s="300"/>
      <c r="AL41" s="300"/>
      <c r="AM41" s="300"/>
      <c r="AN41" s="300"/>
      <c r="AO41" s="300"/>
      <c r="AP41" s="300"/>
      <c r="AQ41" s="300"/>
      <c r="AR41" s="300"/>
      <c r="AS41" s="300"/>
      <c r="AT41" s="300"/>
      <c r="AU41" s="300"/>
      <c r="AV41" s="300"/>
      <c r="AW41" s="300"/>
      <c r="AX41" s="300"/>
      <c r="AY41" s="300"/>
      <c r="AZ41" s="300"/>
      <c r="BA41" s="300"/>
      <c r="BB41" s="300"/>
      <c r="BC41" s="300"/>
      <c r="BD41" s="300"/>
      <c r="BE41" s="300"/>
      <c r="BF41" s="300"/>
      <c r="BG41" s="300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229"/>
      <c r="BX41" s="211"/>
      <c r="BY41" s="211"/>
      <c r="BZ41" s="211"/>
      <c r="CA41" s="211"/>
      <c r="CB41" s="255"/>
      <c r="CC41" s="255"/>
      <c r="CD41" s="255"/>
      <c r="CE41" s="255"/>
      <c r="CF41" s="255"/>
      <c r="CG41" s="209"/>
      <c r="CH41" s="209"/>
      <c r="CI41" s="209"/>
      <c r="CJ41" s="209"/>
      <c r="CK41" s="210"/>
      <c r="CL41" s="29"/>
      <c r="CM41" s="5"/>
      <c r="CN41" s="5"/>
      <c r="CO41" s="5"/>
      <c r="CP41" s="5"/>
      <c r="CS41" s="6"/>
      <c r="CT41" s="1"/>
      <c r="CU41" s="1">
        <v>15</v>
      </c>
      <c r="CV41" s="1"/>
      <c r="CW41" s="6"/>
    </row>
    <row r="42" spans="5:118" ht="8.15" customHeight="1">
      <c r="E42" s="307"/>
      <c r="F42" s="308"/>
      <c r="G42" s="157"/>
      <c r="H42" s="132"/>
      <c r="I42" s="132"/>
      <c r="J42" s="132"/>
      <c r="K42" s="132"/>
      <c r="L42" s="158"/>
      <c r="M42" s="265" t="s">
        <v>9</v>
      </c>
      <c r="N42" s="131"/>
      <c r="O42" s="131"/>
      <c r="P42" s="131"/>
      <c r="Q42" s="131"/>
      <c r="R42" s="131"/>
      <c r="S42" s="131"/>
      <c r="T42" s="131"/>
      <c r="U42" s="131"/>
      <c r="V42" s="131"/>
      <c r="W42" s="266"/>
      <c r="X42" s="130" t="s">
        <v>150</v>
      </c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36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8"/>
      <c r="BH42" s="36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40"/>
      <c r="BW42" s="251" t="str">
        <f>IF(BL43="","",(IF(AS43&lt;=BL43,"○","")))</f>
        <v/>
      </c>
      <c r="BX42" s="203"/>
      <c r="BY42" s="203"/>
      <c r="BZ42" s="203"/>
      <c r="CA42" s="203"/>
      <c r="CB42" s="203" t="s">
        <v>36</v>
      </c>
      <c r="CC42" s="256"/>
      <c r="CD42" s="256"/>
      <c r="CE42" s="256"/>
      <c r="CF42" s="256"/>
      <c r="CG42" s="203" t="str">
        <f>IF(BL43="","",(IF(BL43&lt;AS43,"○","")))</f>
        <v/>
      </c>
      <c r="CH42" s="203"/>
      <c r="CI42" s="203"/>
      <c r="CJ42" s="203"/>
      <c r="CK42" s="204"/>
      <c r="CL42" s="29"/>
      <c r="CM42" s="5"/>
      <c r="CN42" s="5"/>
      <c r="CO42" s="5"/>
      <c r="CP42" s="5"/>
      <c r="CS42" s="6"/>
      <c r="CT42" s="1"/>
      <c r="CU42" s="1">
        <v>16</v>
      </c>
      <c r="CV42" s="1"/>
      <c r="CW42" s="6"/>
    </row>
    <row r="43" spans="5:118" ht="8.15" customHeight="1">
      <c r="E43" s="307"/>
      <c r="F43" s="308"/>
      <c r="G43" s="157"/>
      <c r="H43" s="132"/>
      <c r="I43" s="132"/>
      <c r="J43" s="132"/>
      <c r="K43" s="132"/>
      <c r="L43" s="158"/>
      <c r="M43" s="157"/>
      <c r="N43" s="132"/>
      <c r="O43" s="132"/>
      <c r="P43" s="132"/>
      <c r="Q43" s="132"/>
      <c r="R43" s="132"/>
      <c r="S43" s="132"/>
      <c r="T43" s="132"/>
      <c r="U43" s="132"/>
      <c r="V43" s="132"/>
      <c r="W43" s="158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29"/>
      <c r="AL43" s="25"/>
      <c r="AM43" s="25"/>
      <c r="AN43" s="134" t="s">
        <v>21</v>
      </c>
      <c r="AO43" s="135"/>
      <c r="AP43" s="135"/>
      <c r="AQ43" s="135"/>
      <c r="AR43" s="135"/>
      <c r="AS43" s="320" t="str">
        <f>IF(OR(AL5="認定番号",AL5=""),"?",VLOOKUP(AL5,CY27:DN36,3,FALSE))</f>
        <v>?</v>
      </c>
      <c r="AT43" s="320"/>
      <c r="AU43" s="320"/>
      <c r="AV43" s="320"/>
      <c r="AW43" s="85" t="s">
        <v>104</v>
      </c>
      <c r="AX43" s="85"/>
      <c r="AY43" s="85"/>
      <c r="AZ43" s="85"/>
      <c r="BA43" s="85"/>
      <c r="BB43" s="85"/>
      <c r="BC43" s="85"/>
      <c r="BD43" s="85"/>
      <c r="BE43" s="85"/>
      <c r="BF43" s="85"/>
      <c r="BG43" s="41"/>
      <c r="BH43" s="24"/>
      <c r="BL43" s="301"/>
      <c r="BM43" s="301"/>
      <c r="BN43" s="301"/>
      <c r="BO43" s="301"/>
      <c r="BQ43" s="42"/>
      <c r="BR43" s="85" t="s">
        <v>26</v>
      </c>
      <c r="BS43" s="85"/>
      <c r="BT43" s="85"/>
      <c r="BU43" s="43"/>
      <c r="BV43" s="26"/>
      <c r="BW43" s="252"/>
      <c r="BX43" s="171"/>
      <c r="BY43" s="171"/>
      <c r="BZ43" s="171"/>
      <c r="CA43" s="171"/>
      <c r="CB43" s="254"/>
      <c r="CC43" s="254"/>
      <c r="CD43" s="254"/>
      <c r="CE43" s="254"/>
      <c r="CF43" s="254"/>
      <c r="CG43" s="171"/>
      <c r="CH43" s="171"/>
      <c r="CI43" s="171"/>
      <c r="CJ43" s="171"/>
      <c r="CK43" s="174"/>
      <c r="CL43" s="29"/>
      <c r="CM43" s="5"/>
      <c r="CN43" s="5"/>
      <c r="CO43" s="5"/>
      <c r="CP43" s="5"/>
      <c r="CR43" s="5"/>
      <c r="CS43" s="8"/>
      <c r="CT43" s="1"/>
      <c r="CU43" s="1">
        <v>17</v>
      </c>
      <c r="CV43" s="1"/>
      <c r="CW43" s="6"/>
    </row>
    <row r="44" spans="5:118" ht="8.15" customHeight="1">
      <c r="E44" s="307"/>
      <c r="F44" s="308"/>
      <c r="G44" s="157"/>
      <c r="H44" s="132"/>
      <c r="I44" s="132"/>
      <c r="J44" s="132"/>
      <c r="K44" s="132"/>
      <c r="L44" s="158"/>
      <c r="M44" s="157"/>
      <c r="N44" s="132"/>
      <c r="O44" s="132"/>
      <c r="P44" s="132"/>
      <c r="Q44" s="132"/>
      <c r="R44" s="132"/>
      <c r="S44" s="132"/>
      <c r="T44" s="132"/>
      <c r="U44" s="132"/>
      <c r="V44" s="132"/>
      <c r="W44" s="158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24"/>
      <c r="AL44" s="44"/>
      <c r="AM44" s="44"/>
      <c r="AN44" s="135"/>
      <c r="AO44" s="135"/>
      <c r="AP44" s="135"/>
      <c r="AQ44" s="135"/>
      <c r="AR44" s="135"/>
      <c r="AS44" s="320"/>
      <c r="AT44" s="320"/>
      <c r="AU44" s="320"/>
      <c r="AV44" s="320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45"/>
      <c r="BH44" s="24"/>
      <c r="BL44" s="301"/>
      <c r="BM44" s="301"/>
      <c r="BN44" s="301"/>
      <c r="BO44" s="301"/>
      <c r="BP44" s="42"/>
      <c r="BQ44" s="42"/>
      <c r="BR44" s="85"/>
      <c r="BS44" s="85"/>
      <c r="BT44" s="85"/>
      <c r="BU44" s="43"/>
      <c r="BV44" s="26"/>
      <c r="BW44" s="252"/>
      <c r="BX44" s="171"/>
      <c r="BY44" s="171"/>
      <c r="BZ44" s="171"/>
      <c r="CA44" s="171"/>
      <c r="CB44" s="254"/>
      <c r="CC44" s="254"/>
      <c r="CD44" s="254"/>
      <c r="CE44" s="254"/>
      <c r="CF44" s="254"/>
      <c r="CG44" s="171"/>
      <c r="CH44" s="171"/>
      <c r="CI44" s="171"/>
      <c r="CJ44" s="171"/>
      <c r="CK44" s="174"/>
      <c r="CL44" s="29"/>
      <c r="CM44" s="5"/>
      <c r="CN44" s="5"/>
      <c r="CO44" s="5"/>
      <c r="CP44" s="5"/>
      <c r="CQ44" s="5"/>
      <c r="CR44" s="5"/>
      <c r="CS44" s="8"/>
      <c r="CT44" s="1"/>
      <c r="CU44" s="1">
        <v>18</v>
      </c>
      <c r="CV44" s="1"/>
      <c r="CW44" s="6"/>
      <c r="CY44" t="s">
        <v>111</v>
      </c>
    </row>
    <row r="45" spans="5:118" ht="8.15" customHeight="1">
      <c r="E45" s="307"/>
      <c r="F45" s="308"/>
      <c r="G45" s="157"/>
      <c r="H45" s="132"/>
      <c r="I45" s="132"/>
      <c r="J45" s="132"/>
      <c r="K45" s="132"/>
      <c r="L45" s="158"/>
      <c r="M45" s="157"/>
      <c r="N45" s="132"/>
      <c r="O45" s="132"/>
      <c r="P45" s="132"/>
      <c r="Q45" s="132"/>
      <c r="R45" s="132"/>
      <c r="S45" s="132"/>
      <c r="T45" s="132"/>
      <c r="U45" s="132"/>
      <c r="V45" s="132"/>
      <c r="W45" s="158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46"/>
      <c r="AL45" s="44"/>
      <c r="AM45" s="44"/>
      <c r="AN45" s="136"/>
      <c r="AO45" s="136"/>
      <c r="AP45" s="136"/>
      <c r="AQ45" s="136"/>
      <c r="AR45" s="136"/>
      <c r="AS45" s="321"/>
      <c r="AT45" s="321"/>
      <c r="AU45" s="321"/>
      <c r="AV45" s="321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47"/>
      <c r="BH45" s="24"/>
      <c r="BJ45" s="48"/>
      <c r="BK45" s="48"/>
      <c r="BL45" s="302"/>
      <c r="BM45" s="302"/>
      <c r="BN45" s="302"/>
      <c r="BO45" s="302"/>
      <c r="BP45" s="49"/>
      <c r="BQ45" s="49"/>
      <c r="BR45" s="86"/>
      <c r="BS45" s="86"/>
      <c r="BT45" s="86"/>
      <c r="BU45" s="43"/>
      <c r="BV45" s="26"/>
      <c r="BW45" s="252"/>
      <c r="BX45" s="171"/>
      <c r="BY45" s="171"/>
      <c r="BZ45" s="171"/>
      <c r="CA45" s="171"/>
      <c r="CB45" s="254"/>
      <c r="CC45" s="254"/>
      <c r="CD45" s="254"/>
      <c r="CE45" s="254"/>
      <c r="CF45" s="254"/>
      <c r="CG45" s="171"/>
      <c r="CH45" s="171"/>
      <c r="CI45" s="171"/>
      <c r="CJ45" s="171"/>
      <c r="CK45" s="174"/>
      <c r="CL45" s="29"/>
      <c r="CM45" s="5"/>
      <c r="CN45" s="5"/>
      <c r="CO45" s="5"/>
      <c r="CP45" s="5"/>
      <c r="CQ45" s="5"/>
      <c r="CR45" s="5"/>
      <c r="CS45" s="8"/>
      <c r="CT45" s="1"/>
      <c r="CU45" s="1">
        <v>19</v>
      </c>
      <c r="CV45" s="1"/>
      <c r="CW45" s="6"/>
      <c r="CY45" s="6"/>
      <c r="CZ45" s="6">
        <v>30</v>
      </c>
      <c r="DA45" s="6">
        <v>45</v>
      </c>
      <c r="DB45" s="6">
        <v>60</v>
      </c>
      <c r="DC45" s="6">
        <v>90</v>
      </c>
      <c r="DD45" s="1">
        <v>105</v>
      </c>
    </row>
    <row r="46" spans="5:118" ht="8.15" customHeight="1">
      <c r="E46" s="309"/>
      <c r="F46" s="310"/>
      <c r="G46" s="159"/>
      <c r="H46" s="133"/>
      <c r="I46" s="133"/>
      <c r="J46" s="133"/>
      <c r="K46" s="133"/>
      <c r="L46" s="160"/>
      <c r="M46" s="159"/>
      <c r="N46" s="133"/>
      <c r="O46" s="133"/>
      <c r="P46" s="133"/>
      <c r="Q46" s="133"/>
      <c r="R46" s="133"/>
      <c r="S46" s="133"/>
      <c r="T46" s="133"/>
      <c r="U46" s="133"/>
      <c r="V46" s="133"/>
      <c r="W46" s="160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50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2"/>
      <c r="BH46" s="53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54"/>
      <c r="BW46" s="257"/>
      <c r="BX46" s="205"/>
      <c r="BY46" s="205"/>
      <c r="BZ46" s="205"/>
      <c r="CA46" s="205"/>
      <c r="CB46" s="357"/>
      <c r="CC46" s="357"/>
      <c r="CD46" s="357"/>
      <c r="CE46" s="357"/>
      <c r="CF46" s="357"/>
      <c r="CG46" s="205"/>
      <c r="CH46" s="205"/>
      <c r="CI46" s="205"/>
      <c r="CJ46" s="205"/>
      <c r="CK46" s="206"/>
      <c r="CL46" s="29"/>
      <c r="CM46" s="5"/>
      <c r="CN46" s="5"/>
      <c r="CO46" s="5"/>
      <c r="CP46" s="5"/>
      <c r="CQ46" s="5"/>
      <c r="CR46" s="5"/>
      <c r="CS46" s="8"/>
      <c r="CT46" s="1"/>
      <c r="CU46" s="1">
        <v>20</v>
      </c>
      <c r="CV46" s="1"/>
      <c r="CW46" s="6"/>
      <c r="CY46" s="6">
        <v>320</v>
      </c>
      <c r="CZ46" s="6"/>
      <c r="DA46" s="6">
        <v>500</v>
      </c>
      <c r="DB46" s="1" t="s">
        <v>105</v>
      </c>
      <c r="DC46" s="1" t="s">
        <v>106</v>
      </c>
      <c r="DD46" s="1" t="s">
        <v>106</v>
      </c>
    </row>
    <row r="47" spans="5:118" ht="8.15" customHeight="1">
      <c r="E47" s="111" t="s">
        <v>27</v>
      </c>
      <c r="F47" s="311"/>
      <c r="G47" s="176" t="s">
        <v>146</v>
      </c>
      <c r="H47" s="153"/>
      <c r="I47" s="153"/>
      <c r="J47" s="153"/>
      <c r="K47" s="153"/>
      <c r="L47" s="156"/>
      <c r="M47" s="138" t="s">
        <v>7</v>
      </c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137" t="s">
        <v>149</v>
      </c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52" t="s">
        <v>30</v>
      </c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6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288"/>
      <c r="BX47" s="276"/>
      <c r="BY47" s="276"/>
      <c r="BZ47" s="276"/>
      <c r="CA47" s="276"/>
      <c r="CB47" s="170" t="s">
        <v>37</v>
      </c>
      <c r="CC47" s="253"/>
      <c r="CD47" s="253"/>
      <c r="CE47" s="253"/>
      <c r="CF47" s="253"/>
      <c r="CG47" s="276"/>
      <c r="CH47" s="276"/>
      <c r="CI47" s="276"/>
      <c r="CJ47" s="276"/>
      <c r="CK47" s="277"/>
      <c r="CL47" s="29"/>
      <c r="CM47" s="5"/>
      <c r="CN47" s="5"/>
      <c r="CO47" s="5"/>
      <c r="CP47" s="5"/>
      <c r="CQ47" s="5"/>
      <c r="CR47" s="5"/>
      <c r="CS47" s="8"/>
      <c r="CT47" s="1"/>
      <c r="CU47" s="1">
        <v>21</v>
      </c>
      <c r="CV47" s="1"/>
      <c r="CW47" s="1"/>
      <c r="CY47" s="6">
        <v>450</v>
      </c>
      <c r="CZ47" s="1" t="s">
        <v>86</v>
      </c>
      <c r="DA47" s="6">
        <v>500</v>
      </c>
      <c r="DB47" s="9">
        <v>700</v>
      </c>
      <c r="DC47" s="9">
        <v>1400</v>
      </c>
      <c r="DD47" s="9">
        <v>1950</v>
      </c>
    </row>
    <row r="48" spans="5:118" ht="8.15" customHeight="1">
      <c r="E48" s="113"/>
      <c r="F48" s="312"/>
      <c r="G48" s="143"/>
      <c r="H48" s="132"/>
      <c r="I48" s="132"/>
      <c r="J48" s="132"/>
      <c r="K48" s="132"/>
      <c r="L48" s="158"/>
      <c r="M48" s="140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139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57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5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228"/>
      <c r="BX48" s="209"/>
      <c r="BY48" s="209"/>
      <c r="BZ48" s="209"/>
      <c r="CA48" s="209"/>
      <c r="CB48" s="171"/>
      <c r="CC48" s="254"/>
      <c r="CD48" s="254"/>
      <c r="CE48" s="254"/>
      <c r="CF48" s="254"/>
      <c r="CG48" s="209"/>
      <c r="CH48" s="209"/>
      <c r="CI48" s="209"/>
      <c r="CJ48" s="209"/>
      <c r="CK48" s="210"/>
      <c r="CL48" s="29"/>
      <c r="CM48" s="5"/>
      <c r="CN48" s="5"/>
      <c r="CO48" s="5"/>
      <c r="CP48" s="5"/>
      <c r="CQ48" s="5"/>
      <c r="CR48" s="5"/>
      <c r="CS48" s="8"/>
      <c r="CT48" s="1"/>
      <c r="CU48" s="1">
        <v>22</v>
      </c>
      <c r="CV48" s="1"/>
      <c r="CW48" s="1"/>
      <c r="CY48" s="6">
        <v>600</v>
      </c>
      <c r="CZ48" s="1" t="s">
        <v>86</v>
      </c>
      <c r="DA48" s="6">
        <v>500</v>
      </c>
      <c r="DB48" s="9">
        <v>700</v>
      </c>
      <c r="DC48" s="9">
        <v>1400</v>
      </c>
      <c r="DD48" s="9">
        <v>1900</v>
      </c>
    </row>
    <row r="49" spans="5:108" ht="8.15" customHeight="1">
      <c r="E49" s="313"/>
      <c r="F49" s="312"/>
      <c r="G49" s="157"/>
      <c r="H49" s="132"/>
      <c r="I49" s="132"/>
      <c r="J49" s="132"/>
      <c r="K49" s="132"/>
      <c r="L49" s="158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57" t="s">
        <v>41</v>
      </c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5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  <c r="BS49" s="128"/>
      <c r="BT49" s="128"/>
      <c r="BU49" s="128"/>
      <c r="BV49" s="128"/>
      <c r="BW49" s="228"/>
      <c r="BX49" s="209"/>
      <c r="BY49" s="209"/>
      <c r="BZ49" s="209"/>
      <c r="CA49" s="209"/>
      <c r="CB49" s="254"/>
      <c r="CC49" s="254"/>
      <c r="CD49" s="254"/>
      <c r="CE49" s="254"/>
      <c r="CF49" s="254"/>
      <c r="CG49" s="209"/>
      <c r="CH49" s="209"/>
      <c r="CI49" s="209"/>
      <c r="CJ49" s="209"/>
      <c r="CK49" s="210"/>
      <c r="CL49" s="29"/>
      <c r="CM49" s="5"/>
      <c r="CN49" s="5"/>
      <c r="CO49" s="5"/>
      <c r="CP49" s="5"/>
      <c r="CQ49" s="5"/>
      <c r="CR49" s="5"/>
      <c r="CS49" s="8"/>
      <c r="CT49" s="1"/>
      <c r="CU49" s="1">
        <v>23</v>
      </c>
      <c r="CV49" s="1"/>
      <c r="CW49" s="1"/>
      <c r="CY49" s="6">
        <v>700</v>
      </c>
      <c r="CZ49" s="6">
        <v>700</v>
      </c>
      <c r="DA49" s="1" t="s">
        <v>86</v>
      </c>
      <c r="DB49" s="7" t="s">
        <v>87</v>
      </c>
      <c r="DC49" s="7" t="s">
        <v>88</v>
      </c>
      <c r="DD49" s="7" t="s">
        <v>86</v>
      </c>
    </row>
    <row r="50" spans="5:108" ht="8.15" customHeight="1">
      <c r="E50" s="313"/>
      <c r="F50" s="312"/>
      <c r="G50" s="157"/>
      <c r="H50" s="132"/>
      <c r="I50" s="132"/>
      <c r="J50" s="132"/>
      <c r="K50" s="132"/>
      <c r="L50" s="158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54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267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  <c r="BW50" s="229"/>
      <c r="BX50" s="211"/>
      <c r="BY50" s="211"/>
      <c r="BZ50" s="211"/>
      <c r="CA50" s="211"/>
      <c r="CB50" s="255"/>
      <c r="CC50" s="255"/>
      <c r="CD50" s="255"/>
      <c r="CE50" s="255"/>
      <c r="CF50" s="255"/>
      <c r="CG50" s="209"/>
      <c r="CH50" s="209"/>
      <c r="CI50" s="209"/>
      <c r="CJ50" s="209"/>
      <c r="CK50" s="210"/>
      <c r="CL50" s="29"/>
      <c r="CM50" s="5"/>
      <c r="CN50" s="5"/>
      <c r="CO50" s="5"/>
      <c r="CP50" s="5"/>
      <c r="CQ50" s="5"/>
      <c r="CR50" s="5"/>
      <c r="CS50" s="8"/>
      <c r="CT50" s="1"/>
      <c r="CU50" s="1">
        <v>24</v>
      </c>
      <c r="CV50" s="1"/>
      <c r="CW50" s="1"/>
      <c r="CY50" s="1">
        <v>750</v>
      </c>
      <c r="CZ50" s="1" t="s">
        <v>89</v>
      </c>
      <c r="DA50" s="1">
        <v>500</v>
      </c>
      <c r="DB50" s="1">
        <v>700</v>
      </c>
      <c r="DC50" s="9">
        <v>1400</v>
      </c>
      <c r="DD50" s="9">
        <v>1950</v>
      </c>
    </row>
    <row r="51" spans="5:108" ht="8.15" customHeight="1">
      <c r="E51" s="313"/>
      <c r="F51" s="312"/>
      <c r="G51" s="157"/>
      <c r="H51" s="132"/>
      <c r="I51" s="132"/>
      <c r="J51" s="132"/>
      <c r="K51" s="132"/>
      <c r="L51" s="158"/>
      <c r="M51" s="316" t="s">
        <v>11</v>
      </c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5" t="s">
        <v>32</v>
      </c>
      <c r="Y51" s="316"/>
      <c r="Z51" s="316"/>
      <c r="AA51" s="316"/>
      <c r="AB51" s="316"/>
      <c r="AC51" s="316"/>
      <c r="AD51" s="316"/>
      <c r="AE51" s="316"/>
      <c r="AF51" s="316"/>
      <c r="AG51" s="316"/>
      <c r="AH51" s="316"/>
      <c r="AI51" s="316"/>
      <c r="AJ51" s="316"/>
      <c r="AK51" s="141" t="s">
        <v>76</v>
      </c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42"/>
      <c r="BH51" s="55"/>
      <c r="BI51" s="39"/>
      <c r="BJ51" s="56"/>
      <c r="BK51" s="56"/>
      <c r="BL51" s="56"/>
      <c r="BM51" s="56"/>
      <c r="BN51" s="56"/>
      <c r="BO51" s="56"/>
      <c r="BP51" s="56"/>
      <c r="BQ51" s="56"/>
      <c r="BR51" s="39"/>
      <c r="BS51" s="57"/>
      <c r="BT51" s="57"/>
      <c r="BU51" s="39"/>
      <c r="BV51" s="40"/>
      <c r="BW51" s="251" t="str">
        <f>IF(BJ52="","",IF(AND((VLOOKUP(AL5,CY27:DN36,8,FALSE))&lt;=BJ52,BJ52&lt;=(VLOOKUP(AL5,CY27:DN36,7,FALSE))),"○",""))</f>
        <v/>
      </c>
      <c r="BX51" s="203"/>
      <c r="BY51" s="203"/>
      <c r="BZ51" s="203"/>
      <c r="CA51" s="203"/>
      <c r="CB51" s="203" t="s">
        <v>37</v>
      </c>
      <c r="CC51" s="256"/>
      <c r="CD51" s="256"/>
      <c r="CE51" s="256"/>
      <c r="CF51" s="256"/>
      <c r="CG51" s="203" t="str">
        <f>IF(BJ52="","",IF(OR(BJ52&gt;(VLOOKUP(AL5,CY27:DN36,7,FALSE)),BJ52&lt;(VLOOKUP(AL5,CY27:DN36,8,FALSE))),"○",""))</f>
        <v/>
      </c>
      <c r="CH51" s="203"/>
      <c r="CI51" s="203"/>
      <c r="CJ51" s="203"/>
      <c r="CK51" s="204"/>
      <c r="CL51" s="35"/>
      <c r="CM51" s="5"/>
      <c r="CN51" s="5"/>
      <c r="CO51" s="5"/>
      <c r="CP51" s="5"/>
      <c r="CQ51" s="5"/>
      <c r="CR51" s="5"/>
      <c r="CS51" s="8"/>
      <c r="CT51" s="1"/>
      <c r="CU51" s="1">
        <v>25</v>
      </c>
      <c r="CV51" s="1"/>
      <c r="CW51" s="6"/>
      <c r="CY51" s="1">
        <v>850</v>
      </c>
      <c r="CZ51" s="1" t="s">
        <v>86</v>
      </c>
      <c r="DA51" s="1">
        <v>500</v>
      </c>
      <c r="DB51" s="1">
        <v>700</v>
      </c>
      <c r="DC51" s="9">
        <v>1400</v>
      </c>
      <c r="DD51" s="9">
        <v>1950</v>
      </c>
    </row>
    <row r="52" spans="5:108" ht="8.15" customHeight="1">
      <c r="E52" s="313"/>
      <c r="F52" s="312"/>
      <c r="G52" s="157"/>
      <c r="H52" s="132"/>
      <c r="I52" s="132"/>
      <c r="J52" s="132"/>
      <c r="K52" s="132"/>
      <c r="L52" s="158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3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5"/>
      <c r="BH52" s="24"/>
      <c r="BJ52" s="318"/>
      <c r="BK52" s="318"/>
      <c r="BL52" s="318"/>
      <c r="BM52" s="318"/>
      <c r="BN52" s="318"/>
      <c r="BO52" s="318"/>
      <c r="BP52" s="318"/>
      <c r="BQ52" s="318"/>
      <c r="BR52" s="85" t="s">
        <v>25</v>
      </c>
      <c r="BS52" s="85"/>
      <c r="BT52" s="85"/>
      <c r="BV52" s="26"/>
      <c r="BW52" s="252"/>
      <c r="BX52" s="171"/>
      <c r="BY52" s="171"/>
      <c r="BZ52" s="171"/>
      <c r="CA52" s="171"/>
      <c r="CB52" s="254"/>
      <c r="CC52" s="254"/>
      <c r="CD52" s="254"/>
      <c r="CE52" s="254"/>
      <c r="CF52" s="254"/>
      <c r="CG52" s="171"/>
      <c r="CH52" s="171"/>
      <c r="CI52" s="171"/>
      <c r="CJ52" s="171"/>
      <c r="CK52" s="174"/>
      <c r="CL52" s="29"/>
      <c r="CM52" s="5"/>
      <c r="CN52" s="5"/>
      <c r="CO52" s="1" t="s">
        <v>107</v>
      </c>
      <c r="CP52" s="8" t="e">
        <f>VLOOKUP(AW8,CY46:DD53,MATCH(AW10,CY45:DD45,0),FALSE)</f>
        <v>#N/A</v>
      </c>
      <c r="CQ52" s="5"/>
      <c r="CR52" s="5"/>
      <c r="CS52" s="8"/>
      <c r="CT52" s="1"/>
      <c r="CU52" s="1">
        <v>26</v>
      </c>
      <c r="CV52" s="1"/>
      <c r="CW52" s="6"/>
      <c r="CY52" s="1">
        <v>900</v>
      </c>
      <c r="CZ52" s="1" t="s">
        <v>86</v>
      </c>
      <c r="DA52" s="1" t="s">
        <v>106</v>
      </c>
      <c r="DB52" s="1" t="s">
        <v>115</v>
      </c>
      <c r="DC52" s="7" t="s">
        <v>116</v>
      </c>
      <c r="DD52" s="7" t="s">
        <v>116</v>
      </c>
    </row>
    <row r="53" spans="5:108" ht="8.15" customHeight="1">
      <c r="E53" s="313"/>
      <c r="F53" s="312"/>
      <c r="G53" s="157"/>
      <c r="H53" s="132"/>
      <c r="I53" s="132"/>
      <c r="J53" s="132"/>
      <c r="K53" s="132"/>
      <c r="L53" s="158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58"/>
      <c r="AL53" s="165" t="s">
        <v>77</v>
      </c>
      <c r="AM53" s="165"/>
      <c r="AN53" s="165"/>
      <c r="AO53" s="165"/>
      <c r="AP53" s="165"/>
      <c r="AQ53" s="303" t="str">
        <f>IF(OR(AL5="認定番号",AL5=""),"?",VLOOKUP(AL5,CY27:DN36,6,FALSE))</f>
        <v>?</v>
      </c>
      <c r="AR53" s="303"/>
      <c r="AS53" s="303"/>
      <c r="AT53" s="303"/>
      <c r="AU53" s="303"/>
      <c r="AV53" s="303"/>
      <c r="AW53" s="303"/>
      <c r="AX53" s="303"/>
      <c r="AY53" s="303"/>
      <c r="AZ53" s="303"/>
      <c r="BA53" s="303"/>
      <c r="BB53" s="303"/>
      <c r="BC53" s="303"/>
      <c r="BD53" s="303"/>
      <c r="BE53" s="303"/>
      <c r="BF53" s="59"/>
      <c r="BG53" s="60"/>
      <c r="BH53" s="24"/>
      <c r="BJ53" s="319"/>
      <c r="BK53" s="319"/>
      <c r="BL53" s="319"/>
      <c r="BM53" s="319"/>
      <c r="BN53" s="319"/>
      <c r="BO53" s="319"/>
      <c r="BP53" s="319"/>
      <c r="BQ53" s="319"/>
      <c r="BR53" s="86"/>
      <c r="BS53" s="86"/>
      <c r="BT53" s="86"/>
      <c r="BV53" s="26"/>
      <c r="BW53" s="252"/>
      <c r="BX53" s="171"/>
      <c r="BY53" s="171"/>
      <c r="BZ53" s="171"/>
      <c r="CA53" s="171"/>
      <c r="CB53" s="254"/>
      <c r="CC53" s="254"/>
      <c r="CD53" s="254"/>
      <c r="CE53" s="254"/>
      <c r="CF53" s="254"/>
      <c r="CG53" s="171"/>
      <c r="CH53" s="171"/>
      <c r="CI53" s="171"/>
      <c r="CJ53" s="171"/>
      <c r="CK53" s="174"/>
      <c r="CL53" s="29"/>
      <c r="CM53" s="5"/>
      <c r="CN53" s="5"/>
      <c r="CO53" s="1" t="s">
        <v>110</v>
      </c>
      <c r="CP53" s="8" t="e">
        <f>VLOOKUP(AW8,CY57:DD64,MATCH(AW10,CY56:DD56,0),FALSE)</f>
        <v>#N/A</v>
      </c>
      <c r="CQ53" s="5"/>
      <c r="CR53" s="5"/>
      <c r="CS53" s="8"/>
      <c r="CT53" s="1"/>
      <c r="CU53" s="1">
        <v>27</v>
      </c>
      <c r="CV53" s="1"/>
      <c r="CW53" s="6"/>
      <c r="CY53" s="1">
        <v>1000</v>
      </c>
      <c r="CZ53" s="1" t="s">
        <v>86</v>
      </c>
      <c r="DA53" s="1" t="s">
        <v>106</v>
      </c>
      <c r="DB53" s="1" t="s">
        <v>115</v>
      </c>
      <c r="DC53" s="7" t="s">
        <v>116</v>
      </c>
      <c r="DD53" s="7" t="s">
        <v>116</v>
      </c>
    </row>
    <row r="54" spans="5:108" ht="8.15" customHeight="1">
      <c r="E54" s="313"/>
      <c r="F54" s="312"/>
      <c r="G54" s="157"/>
      <c r="H54" s="132"/>
      <c r="I54" s="132"/>
      <c r="J54" s="132"/>
      <c r="K54" s="132"/>
      <c r="L54" s="158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58"/>
      <c r="AL54" s="165"/>
      <c r="AM54" s="165"/>
      <c r="AN54" s="165"/>
      <c r="AO54" s="165"/>
      <c r="AP54" s="165"/>
      <c r="AQ54" s="303"/>
      <c r="AR54" s="303"/>
      <c r="AS54" s="303"/>
      <c r="AT54" s="303"/>
      <c r="AU54" s="303"/>
      <c r="AV54" s="303"/>
      <c r="AW54" s="303"/>
      <c r="AX54" s="303"/>
      <c r="AY54" s="303"/>
      <c r="AZ54" s="303"/>
      <c r="BA54" s="303"/>
      <c r="BB54" s="303"/>
      <c r="BC54" s="303"/>
      <c r="BD54" s="303"/>
      <c r="BE54" s="303"/>
      <c r="BF54" s="59"/>
      <c r="BG54" s="60"/>
      <c r="BH54" s="24"/>
      <c r="BJ54" s="61"/>
      <c r="BK54" s="61"/>
      <c r="BL54" s="61"/>
      <c r="BM54" s="61"/>
      <c r="BN54" s="61"/>
      <c r="BO54" s="61"/>
      <c r="BP54" s="61"/>
      <c r="BQ54" s="61"/>
      <c r="BR54" s="62"/>
      <c r="BS54" s="62"/>
      <c r="BT54" s="62"/>
      <c r="BV54" s="26"/>
      <c r="BW54" s="252"/>
      <c r="BX54" s="171"/>
      <c r="BY54" s="171"/>
      <c r="BZ54" s="171"/>
      <c r="CA54" s="171"/>
      <c r="CB54" s="254"/>
      <c r="CC54" s="254"/>
      <c r="CD54" s="254"/>
      <c r="CE54" s="254"/>
      <c r="CF54" s="254"/>
      <c r="CG54" s="171"/>
      <c r="CH54" s="171"/>
      <c r="CI54" s="171"/>
      <c r="CJ54" s="171"/>
      <c r="CK54" s="174"/>
      <c r="CL54" s="29"/>
      <c r="CM54" s="5"/>
      <c r="CN54" s="5"/>
      <c r="CO54" s="1" t="s">
        <v>108</v>
      </c>
      <c r="CP54" s="8" t="e">
        <f>VLOOKUP(AW8,CY68:DA69,MATCH(AW10,CY67:DA67,0),FALSE)</f>
        <v>#N/A</v>
      </c>
      <c r="CQ54" s="5"/>
      <c r="CR54" s="5"/>
      <c r="CS54" s="8"/>
      <c r="CT54" s="1"/>
      <c r="CU54" s="1">
        <v>28</v>
      </c>
      <c r="CV54" s="1"/>
      <c r="CW54" s="6"/>
    </row>
    <row r="55" spans="5:108" ht="8.15" customHeight="1">
      <c r="E55" s="111" t="s">
        <v>23</v>
      </c>
      <c r="F55" s="112"/>
      <c r="G55" s="102" t="s">
        <v>2</v>
      </c>
      <c r="H55" s="103"/>
      <c r="I55" s="103"/>
      <c r="J55" s="103"/>
      <c r="K55" s="103"/>
      <c r="L55" s="104"/>
      <c r="M55" s="176" t="s">
        <v>147</v>
      </c>
      <c r="N55" s="177"/>
      <c r="O55" s="177"/>
      <c r="P55" s="177"/>
      <c r="Q55" s="177"/>
      <c r="R55" s="177"/>
      <c r="S55" s="177"/>
      <c r="T55" s="177"/>
      <c r="U55" s="177"/>
      <c r="V55" s="177"/>
      <c r="W55" s="178"/>
      <c r="X55" s="152" t="s">
        <v>8</v>
      </c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02" t="s">
        <v>31</v>
      </c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4"/>
      <c r="BH55" s="102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4"/>
      <c r="BW55" s="288"/>
      <c r="BX55" s="276"/>
      <c r="BY55" s="276"/>
      <c r="BZ55" s="276"/>
      <c r="CA55" s="276"/>
      <c r="CB55" s="170" t="s">
        <v>36</v>
      </c>
      <c r="CC55" s="170"/>
      <c r="CD55" s="170"/>
      <c r="CE55" s="170"/>
      <c r="CF55" s="170"/>
      <c r="CG55" s="276"/>
      <c r="CH55" s="276"/>
      <c r="CI55" s="276"/>
      <c r="CJ55" s="276"/>
      <c r="CK55" s="277"/>
      <c r="CL55" s="29"/>
      <c r="CM55" s="5"/>
      <c r="CN55" s="5"/>
      <c r="CO55" s="1" t="s">
        <v>109</v>
      </c>
      <c r="CP55" s="8" t="e">
        <f>VLOOKUP(AW8,CY74:DA75,MATCH(AW10,CY73:DA73,0),FALSE)</f>
        <v>#N/A</v>
      </c>
      <c r="CQ55" s="5"/>
      <c r="CR55" s="5"/>
      <c r="CS55" s="8"/>
      <c r="CT55" s="1"/>
      <c r="CU55" s="1">
        <v>29</v>
      </c>
      <c r="CV55" s="1"/>
      <c r="CW55" s="6"/>
      <c r="CY55" t="s">
        <v>112</v>
      </c>
    </row>
    <row r="56" spans="5:108" ht="8.15" customHeight="1">
      <c r="E56" s="113"/>
      <c r="F56" s="114"/>
      <c r="G56" s="105"/>
      <c r="H56" s="106"/>
      <c r="I56" s="106"/>
      <c r="J56" s="106"/>
      <c r="K56" s="106"/>
      <c r="L56" s="107"/>
      <c r="M56" s="179"/>
      <c r="N56" s="180"/>
      <c r="O56" s="180"/>
      <c r="P56" s="180"/>
      <c r="Q56" s="180"/>
      <c r="R56" s="180"/>
      <c r="S56" s="180"/>
      <c r="T56" s="180"/>
      <c r="U56" s="180"/>
      <c r="V56" s="180"/>
      <c r="W56" s="181"/>
      <c r="X56" s="154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270"/>
      <c r="AL56" s="271"/>
      <c r="AM56" s="271"/>
      <c r="AN56" s="271"/>
      <c r="AO56" s="271"/>
      <c r="AP56" s="271"/>
      <c r="AQ56" s="271"/>
      <c r="AR56" s="271"/>
      <c r="AS56" s="271"/>
      <c r="AT56" s="271"/>
      <c r="AU56" s="271"/>
      <c r="AV56" s="271"/>
      <c r="AW56" s="271"/>
      <c r="AX56" s="271"/>
      <c r="AY56" s="271"/>
      <c r="AZ56" s="271"/>
      <c r="BA56" s="271"/>
      <c r="BB56" s="271"/>
      <c r="BC56" s="271"/>
      <c r="BD56" s="271"/>
      <c r="BE56" s="271"/>
      <c r="BF56" s="271"/>
      <c r="BG56" s="272"/>
      <c r="BH56" s="270"/>
      <c r="BI56" s="271"/>
      <c r="BJ56" s="271"/>
      <c r="BK56" s="271"/>
      <c r="BL56" s="271"/>
      <c r="BM56" s="271"/>
      <c r="BN56" s="271"/>
      <c r="BO56" s="271"/>
      <c r="BP56" s="271"/>
      <c r="BQ56" s="271"/>
      <c r="BR56" s="271"/>
      <c r="BS56" s="271"/>
      <c r="BT56" s="271"/>
      <c r="BU56" s="271"/>
      <c r="BV56" s="272"/>
      <c r="BW56" s="229"/>
      <c r="BX56" s="211"/>
      <c r="BY56" s="211"/>
      <c r="BZ56" s="211"/>
      <c r="CA56" s="211"/>
      <c r="CB56" s="172"/>
      <c r="CC56" s="172"/>
      <c r="CD56" s="172"/>
      <c r="CE56" s="172"/>
      <c r="CF56" s="172"/>
      <c r="CG56" s="211"/>
      <c r="CH56" s="211"/>
      <c r="CI56" s="211"/>
      <c r="CJ56" s="211"/>
      <c r="CK56" s="212"/>
      <c r="CL56" s="29"/>
      <c r="CM56" s="5"/>
      <c r="CN56" s="5"/>
      <c r="CO56" s="1" t="s">
        <v>68</v>
      </c>
      <c r="CP56" s="8" t="e">
        <f>VLOOKUP(AW8,CY46:DD53,MATCH(AW10,CY45:DD45,0),FALSE)</f>
        <v>#N/A</v>
      </c>
      <c r="CQ56" s="5"/>
      <c r="CR56" s="5"/>
      <c r="CS56" s="8"/>
      <c r="CT56" s="1"/>
      <c r="CU56" s="1">
        <v>30</v>
      </c>
      <c r="CV56" s="1"/>
      <c r="CW56" s="6"/>
      <c r="CY56" s="6"/>
      <c r="CZ56" s="6">
        <v>30</v>
      </c>
      <c r="DA56" s="6">
        <v>45</v>
      </c>
      <c r="DB56" s="6">
        <v>60</v>
      </c>
      <c r="DC56" s="6">
        <v>90</v>
      </c>
      <c r="DD56" s="1">
        <v>105</v>
      </c>
    </row>
    <row r="57" spans="5:108" ht="8.15" customHeight="1">
      <c r="E57" s="113"/>
      <c r="F57" s="114"/>
      <c r="G57" s="105"/>
      <c r="H57" s="106"/>
      <c r="I57" s="106"/>
      <c r="J57" s="106"/>
      <c r="K57" s="106"/>
      <c r="L57" s="107"/>
      <c r="M57" s="242" t="s">
        <v>148</v>
      </c>
      <c r="N57" s="243"/>
      <c r="O57" s="243"/>
      <c r="P57" s="243"/>
      <c r="Q57" s="243"/>
      <c r="R57" s="243"/>
      <c r="S57" s="243"/>
      <c r="T57" s="243"/>
      <c r="U57" s="243"/>
      <c r="V57" s="243"/>
      <c r="W57" s="244"/>
      <c r="X57" s="242" t="s">
        <v>149</v>
      </c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  <c r="AJ57" s="243"/>
      <c r="AK57" s="242" t="s">
        <v>135</v>
      </c>
      <c r="AL57" s="243"/>
      <c r="AM57" s="243"/>
      <c r="AN57" s="243"/>
      <c r="AO57" s="243"/>
      <c r="AP57" s="243"/>
      <c r="AQ57" s="243"/>
      <c r="AR57" s="243"/>
      <c r="AS57" s="243"/>
      <c r="AT57" s="243"/>
      <c r="AU57" s="243"/>
      <c r="AV57" s="243"/>
      <c r="AW57" s="243"/>
      <c r="AX57" s="243"/>
      <c r="AY57" s="243"/>
      <c r="AZ57" s="243"/>
      <c r="BA57" s="243"/>
      <c r="BB57" s="243"/>
      <c r="BC57" s="243"/>
      <c r="BD57" s="243"/>
      <c r="BE57" s="243"/>
      <c r="BF57" s="243"/>
      <c r="BG57" s="244"/>
      <c r="BH57" s="29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41"/>
      <c r="BW57" s="251" t="str">
        <f>IF(OR(AND(CR61="",CR62=""),AK68="+"),"",IF(AND(CR61="○",CR62="○"),"○",""))</f>
        <v/>
      </c>
      <c r="BX57" s="203"/>
      <c r="BY57" s="203"/>
      <c r="BZ57" s="203"/>
      <c r="CA57" s="203"/>
      <c r="CB57" s="203" t="s">
        <v>37</v>
      </c>
      <c r="CC57" s="203"/>
      <c r="CD57" s="203"/>
      <c r="CE57" s="203"/>
      <c r="CF57" s="203"/>
      <c r="CG57" s="203" t="str">
        <f>IF(AND(CR61="",CR62=""),"",IF(OR(OR(CR61="×",CR62="×"),AK68="+"),"○",""))</f>
        <v/>
      </c>
      <c r="CH57" s="203"/>
      <c r="CI57" s="203"/>
      <c r="CJ57" s="203"/>
      <c r="CK57" s="204"/>
      <c r="CL57" s="29"/>
      <c r="CM57" s="5"/>
      <c r="CN57" s="5"/>
      <c r="CO57" s="1" t="s">
        <v>90</v>
      </c>
      <c r="CP57" s="8" t="e">
        <f>VLOOKUP(AW8,CY46:DD53,MATCH(AW10,CY45:DD45,0),FALSE)</f>
        <v>#N/A</v>
      </c>
      <c r="CQ57" s="5"/>
      <c r="CR57" s="5"/>
      <c r="CS57" s="8"/>
      <c r="CT57" s="1"/>
      <c r="CU57" s="1">
        <v>31</v>
      </c>
      <c r="CV57" s="1"/>
      <c r="CW57" s="6"/>
      <c r="CY57" s="6">
        <v>320</v>
      </c>
      <c r="CZ57" s="1" t="s">
        <v>106</v>
      </c>
      <c r="DA57" s="1" t="s">
        <v>115</v>
      </c>
      <c r="DB57" s="1" t="s">
        <v>105</v>
      </c>
      <c r="DC57" s="1" t="s">
        <v>106</v>
      </c>
      <c r="DD57" s="1" t="s">
        <v>106</v>
      </c>
    </row>
    <row r="58" spans="5:108" ht="8.15" customHeight="1">
      <c r="E58" s="113"/>
      <c r="F58" s="114"/>
      <c r="G58" s="105"/>
      <c r="H58" s="106"/>
      <c r="I58" s="106"/>
      <c r="J58" s="106"/>
      <c r="K58" s="106"/>
      <c r="L58" s="107"/>
      <c r="M58" s="245"/>
      <c r="N58" s="246"/>
      <c r="O58" s="246"/>
      <c r="P58" s="246"/>
      <c r="Q58" s="246"/>
      <c r="R58" s="246"/>
      <c r="S58" s="246"/>
      <c r="T58" s="246"/>
      <c r="U58" s="246"/>
      <c r="V58" s="246"/>
      <c r="W58" s="247"/>
      <c r="X58" s="245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5"/>
      <c r="AL58" s="246"/>
      <c r="AM58" s="246"/>
      <c r="AN58" s="246"/>
      <c r="AO58" s="246"/>
      <c r="AP58" s="246"/>
      <c r="AQ58" s="246"/>
      <c r="AR58" s="246"/>
      <c r="AS58" s="246"/>
      <c r="AT58" s="246"/>
      <c r="AU58" s="246"/>
      <c r="AV58" s="246"/>
      <c r="AW58" s="246"/>
      <c r="AX58" s="246"/>
      <c r="AY58" s="246"/>
      <c r="AZ58" s="246"/>
      <c r="BA58" s="246"/>
      <c r="BB58" s="246"/>
      <c r="BC58" s="246"/>
      <c r="BD58" s="246"/>
      <c r="BE58" s="246"/>
      <c r="BF58" s="246"/>
      <c r="BG58" s="247"/>
      <c r="BH58" s="278" t="str">
        <f>AK60</f>
        <v/>
      </c>
      <c r="BI58" s="279"/>
      <c r="BJ58" s="279"/>
      <c r="BK58" s="279"/>
      <c r="BL58" s="279"/>
      <c r="BM58" s="279"/>
      <c r="BN58" s="279"/>
      <c r="BO58" s="25"/>
      <c r="BP58" s="25"/>
      <c r="BQ58" s="25"/>
      <c r="BR58" s="25"/>
      <c r="BS58" s="25"/>
      <c r="BT58" s="25"/>
      <c r="BU58" s="25"/>
      <c r="BV58" s="41"/>
      <c r="BW58" s="252"/>
      <c r="BX58" s="171"/>
      <c r="BY58" s="171"/>
      <c r="BZ58" s="171"/>
      <c r="CA58" s="171"/>
      <c r="CB58" s="171"/>
      <c r="CC58" s="171"/>
      <c r="CD58" s="171"/>
      <c r="CE58" s="171"/>
      <c r="CF58" s="171"/>
      <c r="CG58" s="171"/>
      <c r="CH58" s="171"/>
      <c r="CI58" s="171"/>
      <c r="CJ58" s="171"/>
      <c r="CK58" s="174"/>
      <c r="CL58" s="29"/>
      <c r="CM58" s="5"/>
      <c r="CN58" s="5"/>
      <c r="CO58" s="5"/>
      <c r="CP58" s="5"/>
      <c r="CQ58" s="5"/>
      <c r="CR58" s="5"/>
      <c r="CS58" s="5"/>
      <c r="CT58"/>
      <c r="CU58"/>
      <c r="CV58"/>
      <c r="CY58" s="6">
        <v>450</v>
      </c>
      <c r="CZ58" s="1" t="s">
        <v>86</v>
      </c>
      <c r="DA58" s="1" t="s">
        <v>106</v>
      </c>
      <c r="DB58" s="7" t="s">
        <v>106</v>
      </c>
      <c r="DC58" s="7" t="s">
        <v>116</v>
      </c>
      <c r="DD58" s="7" t="s">
        <v>117</v>
      </c>
    </row>
    <row r="59" spans="5:108" ht="8.15" customHeight="1">
      <c r="E59" s="113"/>
      <c r="F59" s="114"/>
      <c r="G59" s="105"/>
      <c r="H59" s="106"/>
      <c r="I59" s="106"/>
      <c r="J59" s="106"/>
      <c r="K59" s="106"/>
      <c r="L59" s="107"/>
      <c r="M59" s="245"/>
      <c r="N59" s="246"/>
      <c r="O59" s="246"/>
      <c r="P59" s="246"/>
      <c r="Q59" s="246"/>
      <c r="R59" s="246"/>
      <c r="S59" s="246"/>
      <c r="T59" s="246"/>
      <c r="U59" s="246"/>
      <c r="V59" s="246"/>
      <c r="W59" s="247"/>
      <c r="X59" s="245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5"/>
      <c r="AL59" s="246"/>
      <c r="AM59" s="246"/>
      <c r="AN59" s="246"/>
      <c r="AO59" s="246"/>
      <c r="AP59" s="246"/>
      <c r="AQ59" s="246"/>
      <c r="AR59" s="246"/>
      <c r="AS59" s="246"/>
      <c r="AT59" s="246"/>
      <c r="AU59" s="246"/>
      <c r="AV59" s="246"/>
      <c r="AW59" s="246"/>
      <c r="AX59" s="246"/>
      <c r="AY59" s="246"/>
      <c r="AZ59" s="246"/>
      <c r="BA59" s="246"/>
      <c r="BB59" s="246"/>
      <c r="BC59" s="246"/>
      <c r="BD59" s="246"/>
      <c r="BE59" s="246"/>
      <c r="BF59" s="246"/>
      <c r="BG59" s="247"/>
      <c r="BH59" s="278"/>
      <c r="BI59" s="279"/>
      <c r="BJ59" s="279"/>
      <c r="BK59" s="279"/>
      <c r="BL59" s="279"/>
      <c r="BM59" s="279"/>
      <c r="BN59" s="279"/>
      <c r="BO59" s="25"/>
      <c r="BP59" s="25"/>
      <c r="BQ59" s="25"/>
      <c r="BR59" s="25"/>
      <c r="BS59" s="25"/>
      <c r="BT59" s="25"/>
      <c r="BU59" s="25"/>
      <c r="BV59" s="41"/>
      <c r="BW59" s="252"/>
      <c r="BX59" s="171"/>
      <c r="BY59" s="171"/>
      <c r="BZ59" s="171"/>
      <c r="CA59" s="171"/>
      <c r="CB59" s="171"/>
      <c r="CC59" s="171"/>
      <c r="CD59" s="171"/>
      <c r="CE59" s="171"/>
      <c r="CF59" s="171"/>
      <c r="CG59" s="171"/>
      <c r="CH59" s="171"/>
      <c r="CI59" s="171"/>
      <c r="CJ59" s="171"/>
      <c r="CK59" s="174"/>
      <c r="CL59" s="29"/>
      <c r="CM59" s="5"/>
      <c r="CN59" s="5"/>
      <c r="CO59" s="5"/>
      <c r="CP59" s="5"/>
      <c r="CQ59" s="5"/>
      <c r="CR59" s="5"/>
      <c r="CS59" s="5"/>
      <c r="CT59"/>
      <c r="CU59"/>
      <c r="CV59"/>
      <c r="CY59" s="6">
        <v>600</v>
      </c>
      <c r="CZ59" s="1" t="s">
        <v>86</v>
      </c>
      <c r="DA59" s="1" t="s">
        <v>106</v>
      </c>
      <c r="DB59" s="7" t="s">
        <v>106</v>
      </c>
      <c r="DC59" s="7" t="s">
        <v>116</v>
      </c>
      <c r="DD59" s="7" t="s">
        <v>116</v>
      </c>
    </row>
    <row r="60" spans="5:108" ht="8.15" customHeight="1">
      <c r="E60" s="113"/>
      <c r="F60" s="114"/>
      <c r="G60" s="105"/>
      <c r="H60" s="106"/>
      <c r="I60" s="106"/>
      <c r="J60" s="106"/>
      <c r="K60" s="106"/>
      <c r="L60" s="107"/>
      <c r="M60" s="245"/>
      <c r="N60" s="246"/>
      <c r="O60" s="246"/>
      <c r="P60" s="246"/>
      <c r="Q60" s="246"/>
      <c r="R60" s="246"/>
      <c r="S60" s="246"/>
      <c r="T60" s="246"/>
      <c r="U60" s="246"/>
      <c r="V60" s="246"/>
      <c r="W60" s="247"/>
      <c r="X60" s="245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78" t="str">
        <f>IF(AL5="認定番号","",VLOOKUP(AL5,CY26:DN36,10,FALSE))</f>
        <v/>
      </c>
      <c r="AL60" s="279"/>
      <c r="AM60" s="279"/>
      <c r="AN60" s="279"/>
      <c r="AO60" s="279"/>
      <c r="AP60" s="279"/>
      <c r="AQ60" s="279"/>
      <c r="AR60" s="279"/>
      <c r="AS60" s="279"/>
      <c r="AT60" s="279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41"/>
      <c r="BH60" s="29"/>
      <c r="BI60" s="25"/>
      <c r="BJ60" s="262"/>
      <c r="BK60" s="262"/>
      <c r="BL60" s="262"/>
      <c r="BM60" s="84" t="s">
        <v>139</v>
      </c>
      <c r="BN60" s="84"/>
      <c r="BO60" s="262"/>
      <c r="BP60" s="262"/>
      <c r="BQ60" s="262"/>
      <c r="BR60" s="262"/>
      <c r="BS60" s="262"/>
      <c r="BT60" s="84" t="s">
        <v>138</v>
      </c>
      <c r="BU60" s="84"/>
      <c r="BV60" s="193"/>
      <c r="BW60" s="252"/>
      <c r="BX60" s="171"/>
      <c r="BY60" s="171"/>
      <c r="BZ60" s="171"/>
      <c r="CA60" s="171"/>
      <c r="CB60" s="171"/>
      <c r="CC60" s="171"/>
      <c r="CD60" s="171"/>
      <c r="CE60" s="171"/>
      <c r="CF60" s="171"/>
      <c r="CG60" s="171"/>
      <c r="CH60" s="171"/>
      <c r="CI60" s="171"/>
      <c r="CJ60" s="171"/>
      <c r="CK60" s="174"/>
      <c r="CL60" s="35"/>
      <c r="CM60" s="5"/>
      <c r="CN60" s="5"/>
      <c r="CO60" s="8"/>
      <c r="CP60" s="8" t="s">
        <v>139</v>
      </c>
      <c r="CQ60" s="8" t="s">
        <v>143</v>
      </c>
      <c r="CR60" s="8" t="s">
        <v>144</v>
      </c>
      <c r="CS60" s="5"/>
      <c r="CT60" s="5"/>
      <c r="CU60" s="5"/>
      <c r="CV60" s="5"/>
      <c r="CY60" s="6">
        <v>700</v>
      </c>
      <c r="CZ60" s="1" t="s">
        <v>106</v>
      </c>
      <c r="DA60" s="1" t="s">
        <v>86</v>
      </c>
      <c r="DB60" s="7" t="s">
        <v>86</v>
      </c>
      <c r="DC60" s="7" t="s">
        <v>86</v>
      </c>
      <c r="DD60" s="7" t="s">
        <v>86</v>
      </c>
    </row>
    <row r="61" spans="5:108" ht="8.15" customHeight="1">
      <c r="E61" s="113"/>
      <c r="F61" s="114"/>
      <c r="G61" s="105"/>
      <c r="H61" s="106"/>
      <c r="I61" s="106"/>
      <c r="J61" s="106"/>
      <c r="K61" s="106"/>
      <c r="L61" s="107"/>
      <c r="M61" s="245"/>
      <c r="N61" s="246"/>
      <c r="O61" s="246"/>
      <c r="P61" s="246"/>
      <c r="Q61" s="246"/>
      <c r="R61" s="246"/>
      <c r="S61" s="246"/>
      <c r="T61" s="246"/>
      <c r="U61" s="246"/>
      <c r="V61" s="246"/>
      <c r="W61" s="247"/>
      <c r="X61" s="245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  <c r="AJ61" s="246"/>
      <c r="AK61" s="278"/>
      <c r="AL61" s="279"/>
      <c r="AM61" s="279"/>
      <c r="AN61" s="279"/>
      <c r="AO61" s="279"/>
      <c r="AP61" s="279"/>
      <c r="AQ61" s="279"/>
      <c r="AR61" s="279"/>
      <c r="AS61" s="279"/>
      <c r="AT61" s="279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41"/>
      <c r="BH61" s="29"/>
      <c r="BI61" s="25"/>
      <c r="BJ61" s="264"/>
      <c r="BK61" s="264"/>
      <c r="BL61" s="264"/>
      <c r="BM61" s="84"/>
      <c r="BN61" s="84"/>
      <c r="BO61" s="264"/>
      <c r="BP61" s="264"/>
      <c r="BQ61" s="264"/>
      <c r="BR61" s="264"/>
      <c r="BS61" s="264"/>
      <c r="BT61" s="84"/>
      <c r="BU61" s="84"/>
      <c r="BV61" s="193"/>
      <c r="BW61" s="252"/>
      <c r="BX61" s="171"/>
      <c r="BY61" s="171"/>
      <c r="BZ61" s="171"/>
      <c r="CA61" s="171"/>
      <c r="CB61" s="171"/>
      <c r="CC61" s="171"/>
      <c r="CD61" s="171"/>
      <c r="CE61" s="171"/>
      <c r="CF61" s="171"/>
      <c r="CG61" s="171"/>
      <c r="CH61" s="171"/>
      <c r="CI61" s="171"/>
      <c r="CJ61" s="171"/>
      <c r="CK61" s="174"/>
      <c r="CL61" s="35"/>
      <c r="CM61" s="5"/>
      <c r="CN61" s="5"/>
      <c r="CO61" s="8" t="s">
        <v>142</v>
      </c>
      <c r="CP61" s="8" t="str">
        <f>IF(BJ60="","",IF(BJ60&lt;=AK62,"○","×"))</f>
        <v/>
      </c>
      <c r="CQ61" s="8" t="str">
        <f>IF(BO60="","",IF(BO60&lt;AU62,"○","×"))</f>
        <v/>
      </c>
      <c r="CR61" s="8" t="str">
        <f>IF(AND(CP61="",CQ61=""),"",IF(AND(CP61="○",CQ61="○"),"○","×"))</f>
        <v/>
      </c>
      <c r="CS61" s="5"/>
      <c r="CT61" s="5"/>
      <c r="CU61" s="5"/>
      <c r="CV61" s="5"/>
      <c r="CY61" s="1">
        <v>750</v>
      </c>
      <c r="CZ61" s="1" t="s">
        <v>86</v>
      </c>
      <c r="DA61" s="1">
        <v>530</v>
      </c>
      <c r="DB61" s="1">
        <v>730</v>
      </c>
      <c r="DC61" s="9">
        <v>1420</v>
      </c>
      <c r="DD61" s="9">
        <v>2000</v>
      </c>
    </row>
    <row r="62" spans="5:108" ht="8.15" customHeight="1">
      <c r="E62" s="113"/>
      <c r="F62" s="114"/>
      <c r="G62" s="105"/>
      <c r="H62" s="106"/>
      <c r="I62" s="106"/>
      <c r="J62" s="106"/>
      <c r="K62" s="106"/>
      <c r="L62" s="107"/>
      <c r="M62" s="245"/>
      <c r="N62" s="246"/>
      <c r="O62" s="246"/>
      <c r="P62" s="246"/>
      <c r="Q62" s="246"/>
      <c r="R62" s="246"/>
      <c r="S62" s="246"/>
      <c r="T62" s="246"/>
      <c r="U62" s="246"/>
      <c r="V62" s="246"/>
      <c r="W62" s="247"/>
      <c r="X62" s="245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192">
        <f>VLOOKUP(AL5,CY26:DN36,12,FALSE)</f>
        <v>0</v>
      </c>
      <c r="AL62" s="84"/>
      <c r="AM62" s="84"/>
      <c r="AN62" s="84"/>
      <c r="AO62" s="84"/>
      <c r="AP62" s="84" t="s">
        <v>136</v>
      </c>
      <c r="AQ62" s="84"/>
      <c r="AR62" s="84"/>
      <c r="AS62" s="84"/>
      <c r="AT62" s="84"/>
      <c r="AU62" s="84">
        <f>VLOOKUP(AL5,CY26:DN36,13,FALSE)</f>
        <v>0</v>
      </c>
      <c r="AV62" s="84"/>
      <c r="AW62" s="84"/>
      <c r="AX62" s="84"/>
      <c r="AY62" s="84"/>
      <c r="AZ62" s="84"/>
      <c r="BA62" s="84" t="s">
        <v>137</v>
      </c>
      <c r="BB62" s="84"/>
      <c r="BC62" s="84"/>
      <c r="BD62" s="84"/>
      <c r="BE62" s="84"/>
      <c r="BF62" s="84"/>
      <c r="BG62" s="193"/>
      <c r="BH62" s="29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41"/>
      <c r="BW62" s="252"/>
      <c r="BX62" s="171"/>
      <c r="BY62" s="171"/>
      <c r="BZ62" s="171"/>
      <c r="CA62" s="171"/>
      <c r="CB62" s="171"/>
      <c r="CC62" s="171"/>
      <c r="CD62" s="171"/>
      <c r="CE62" s="171"/>
      <c r="CF62" s="171"/>
      <c r="CG62" s="171"/>
      <c r="CH62" s="171"/>
      <c r="CI62" s="171"/>
      <c r="CJ62" s="171"/>
      <c r="CK62" s="174"/>
      <c r="CL62" s="29"/>
      <c r="CM62" s="5"/>
      <c r="CN62" s="5"/>
      <c r="CO62" s="8" t="s">
        <v>129</v>
      </c>
      <c r="CP62" s="8" t="str">
        <f>IF(BJ65="","",IF(BJ65&lt;=AK66,"○","×"))</f>
        <v/>
      </c>
      <c r="CQ62" s="8" t="str">
        <f>IF(BO65="","",IF(BO65&lt;AU66,"○","×"))</f>
        <v/>
      </c>
      <c r="CR62" s="8" t="str">
        <f>IF(AND(CP62="",CQ62=""),"",IF(AND(CP62="○",CQ62="○"),"○","×"))</f>
        <v/>
      </c>
      <c r="CS62" s="5"/>
      <c r="CT62" s="5"/>
      <c r="CU62" s="5"/>
      <c r="CV62" s="5"/>
      <c r="CW62" s="1" t="s">
        <v>107</v>
      </c>
      <c r="CY62" s="1">
        <v>850</v>
      </c>
      <c r="CZ62" s="1" t="s">
        <v>86</v>
      </c>
      <c r="DA62" s="1">
        <v>530</v>
      </c>
      <c r="DB62" s="1">
        <v>730</v>
      </c>
      <c r="DC62" s="9">
        <v>1420</v>
      </c>
      <c r="DD62" s="9">
        <v>2000</v>
      </c>
    </row>
    <row r="63" spans="5:108" ht="8.15" customHeight="1">
      <c r="E63" s="113"/>
      <c r="F63" s="114"/>
      <c r="G63" s="105"/>
      <c r="H63" s="106"/>
      <c r="I63" s="106"/>
      <c r="J63" s="106"/>
      <c r="K63" s="106"/>
      <c r="L63" s="107"/>
      <c r="M63" s="245"/>
      <c r="N63" s="246"/>
      <c r="O63" s="246"/>
      <c r="P63" s="246"/>
      <c r="Q63" s="246"/>
      <c r="R63" s="246"/>
      <c r="S63" s="246"/>
      <c r="T63" s="246"/>
      <c r="U63" s="246"/>
      <c r="V63" s="246"/>
      <c r="W63" s="247"/>
      <c r="X63" s="245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192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193"/>
      <c r="BH63" s="278" t="str">
        <f>AK64</f>
        <v/>
      </c>
      <c r="BI63" s="279"/>
      <c r="BJ63" s="279"/>
      <c r="BK63" s="279"/>
      <c r="BL63" s="279"/>
      <c r="BM63" s="279"/>
      <c r="BN63" s="279"/>
      <c r="BO63" s="25"/>
      <c r="BP63" s="25"/>
      <c r="BQ63" s="25"/>
      <c r="BR63" s="25"/>
      <c r="BS63" s="25"/>
      <c r="BT63" s="25"/>
      <c r="BU63" s="25"/>
      <c r="BV63" s="41"/>
      <c r="BW63" s="252"/>
      <c r="BX63" s="171"/>
      <c r="BY63" s="171"/>
      <c r="BZ63" s="171"/>
      <c r="CA63" s="171"/>
      <c r="CB63" s="171"/>
      <c r="CC63" s="171"/>
      <c r="CD63" s="171"/>
      <c r="CE63" s="171"/>
      <c r="CF63" s="171"/>
      <c r="CG63" s="171"/>
      <c r="CH63" s="171"/>
      <c r="CI63" s="171"/>
      <c r="CJ63" s="171"/>
      <c r="CK63" s="174"/>
      <c r="CL63" s="29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1" t="s">
        <v>110</v>
      </c>
      <c r="CY63" s="1">
        <v>900</v>
      </c>
      <c r="CZ63" s="1" t="s">
        <v>86</v>
      </c>
      <c r="DA63" s="1">
        <v>530</v>
      </c>
      <c r="DB63" s="1">
        <v>730</v>
      </c>
      <c r="DC63" s="9">
        <v>1420</v>
      </c>
      <c r="DD63" s="9">
        <v>2000</v>
      </c>
    </row>
    <row r="64" spans="5:108" ht="8.15" customHeight="1">
      <c r="E64" s="113"/>
      <c r="F64" s="114"/>
      <c r="G64" s="105"/>
      <c r="H64" s="106"/>
      <c r="I64" s="106"/>
      <c r="J64" s="106"/>
      <c r="K64" s="106"/>
      <c r="L64" s="107"/>
      <c r="M64" s="245"/>
      <c r="N64" s="246"/>
      <c r="O64" s="246"/>
      <c r="P64" s="246"/>
      <c r="Q64" s="246"/>
      <c r="R64" s="246"/>
      <c r="S64" s="246"/>
      <c r="T64" s="246"/>
      <c r="U64" s="246"/>
      <c r="V64" s="246"/>
      <c r="W64" s="247"/>
      <c r="X64" s="245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78" t="str">
        <f>IF(AL5="認定番号","",VLOOKUP(AL5,CY26:DN36,11,FALSE))</f>
        <v/>
      </c>
      <c r="AL64" s="279"/>
      <c r="AM64" s="279"/>
      <c r="AN64" s="279"/>
      <c r="AO64" s="279"/>
      <c r="AP64" s="279"/>
      <c r="AQ64" s="279"/>
      <c r="AR64" s="279"/>
      <c r="AS64" s="279"/>
      <c r="AT64" s="279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41"/>
      <c r="BH64" s="278"/>
      <c r="BI64" s="279"/>
      <c r="BJ64" s="279"/>
      <c r="BK64" s="279"/>
      <c r="BL64" s="279"/>
      <c r="BM64" s="279"/>
      <c r="BN64" s="279"/>
      <c r="BO64" s="25"/>
      <c r="BP64" s="25"/>
      <c r="BQ64" s="25"/>
      <c r="BR64" s="25"/>
      <c r="BS64" s="25"/>
      <c r="BT64" s="25"/>
      <c r="BU64" s="25"/>
      <c r="BV64" s="41"/>
      <c r="BW64" s="252"/>
      <c r="BX64" s="171"/>
      <c r="BY64" s="171"/>
      <c r="BZ64" s="171"/>
      <c r="CA64" s="171"/>
      <c r="CB64" s="171"/>
      <c r="CC64" s="171"/>
      <c r="CD64" s="171"/>
      <c r="CE64" s="171"/>
      <c r="CF64" s="171"/>
      <c r="CG64" s="171"/>
      <c r="CH64" s="171"/>
      <c r="CI64" s="171"/>
      <c r="CJ64" s="171"/>
      <c r="CK64" s="174"/>
      <c r="CL64" s="29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1" t="s">
        <v>108</v>
      </c>
      <c r="CY64" s="1">
        <v>1000</v>
      </c>
      <c r="CZ64" s="1" t="s">
        <v>86</v>
      </c>
      <c r="DA64" s="1">
        <v>530</v>
      </c>
      <c r="DB64" s="1">
        <v>730</v>
      </c>
      <c r="DC64" s="9">
        <v>1420</v>
      </c>
      <c r="DD64" s="9">
        <v>2000</v>
      </c>
    </row>
    <row r="65" spans="5:105" ht="8.15" customHeight="1">
      <c r="E65" s="113"/>
      <c r="F65" s="114"/>
      <c r="G65" s="105"/>
      <c r="H65" s="106"/>
      <c r="I65" s="106"/>
      <c r="J65" s="106"/>
      <c r="K65" s="106"/>
      <c r="L65" s="107"/>
      <c r="M65" s="245"/>
      <c r="N65" s="246"/>
      <c r="O65" s="246"/>
      <c r="P65" s="246"/>
      <c r="Q65" s="246"/>
      <c r="R65" s="246"/>
      <c r="S65" s="246"/>
      <c r="T65" s="246"/>
      <c r="U65" s="246"/>
      <c r="V65" s="246"/>
      <c r="W65" s="247"/>
      <c r="X65" s="245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  <c r="AJ65" s="246"/>
      <c r="AK65" s="278"/>
      <c r="AL65" s="279"/>
      <c r="AM65" s="279"/>
      <c r="AN65" s="279"/>
      <c r="AO65" s="279"/>
      <c r="AP65" s="279"/>
      <c r="AQ65" s="279"/>
      <c r="AR65" s="279"/>
      <c r="AS65" s="279"/>
      <c r="AT65" s="279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41"/>
      <c r="BH65" s="29"/>
      <c r="BI65" s="25"/>
      <c r="BJ65" s="262"/>
      <c r="BK65" s="262"/>
      <c r="BL65" s="262"/>
      <c r="BM65" s="84" t="s">
        <v>139</v>
      </c>
      <c r="BN65" s="84"/>
      <c r="BO65" s="262"/>
      <c r="BP65" s="262"/>
      <c r="BQ65" s="262"/>
      <c r="BR65" s="262"/>
      <c r="BS65" s="262"/>
      <c r="BT65" s="84" t="s">
        <v>138</v>
      </c>
      <c r="BU65" s="84"/>
      <c r="BV65" s="193"/>
      <c r="BW65" s="252"/>
      <c r="BX65" s="171"/>
      <c r="BY65" s="171"/>
      <c r="BZ65" s="171"/>
      <c r="CA65" s="171"/>
      <c r="CB65" s="171"/>
      <c r="CC65" s="171"/>
      <c r="CD65" s="171"/>
      <c r="CE65" s="171"/>
      <c r="CF65" s="171"/>
      <c r="CG65" s="171"/>
      <c r="CH65" s="171"/>
      <c r="CI65" s="171"/>
      <c r="CJ65" s="171"/>
      <c r="CK65" s="174"/>
      <c r="CL65" s="29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1" t="s">
        <v>109</v>
      </c>
    </row>
    <row r="66" spans="5:105" ht="8.15" customHeight="1">
      <c r="E66" s="113"/>
      <c r="F66" s="114"/>
      <c r="G66" s="105"/>
      <c r="H66" s="106"/>
      <c r="I66" s="106"/>
      <c r="J66" s="106"/>
      <c r="K66" s="106"/>
      <c r="L66" s="107"/>
      <c r="M66" s="245"/>
      <c r="N66" s="246"/>
      <c r="O66" s="246"/>
      <c r="P66" s="246"/>
      <c r="Q66" s="246"/>
      <c r="R66" s="246"/>
      <c r="S66" s="246"/>
      <c r="T66" s="246"/>
      <c r="U66" s="246"/>
      <c r="V66" s="246"/>
      <c r="W66" s="247"/>
      <c r="X66" s="245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6"/>
      <c r="AK66" s="192">
        <f>VLOOKUP(AL5,CY26:DN36,14,FALSE)</f>
        <v>0</v>
      </c>
      <c r="AL66" s="84"/>
      <c r="AM66" s="84"/>
      <c r="AN66" s="84"/>
      <c r="AO66" s="84"/>
      <c r="AP66" s="84" t="s">
        <v>136</v>
      </c>
      <c r="AQ66" s="84"/>
      <c r="AR66" s="84"/>
      <c r="AS66" s="84"/>
      <c r="AT66" s="84"/>
      <c r="AU66" s="84">
        <f>VLOOKUP(AL5,CY26:DN36,15,FALSE)</f>
        <v>0</v>
      </c>
      <c r="AV66" s="84"/>
      <c r="AW66" s="84"/>
      <c r="AX66" s="84"/>
      <c r="AY66" s="84"/>
      <c r="AZ66" s="84"/>
      <c r="BA66" s="84" t="s">
        <v>137</v>
      </c>
      <c r="BB66" s="84"/>
      <c r="BC66" s="84"/>
      <c r="BD66" s="84"/>
      <c r="BE66" s="84"/>
      <c r="BF66" s="84"/>
      <c r="BG66" s="193"/>
      <c r="BH66" s="29"/>
      <c r="BI66" s="25"/>
      <c r="BJ66" s="264"/>
      <c r="BK66" s="264"/>
      <c r="BL66" s="264"/>
      <c r="BM66" s="84"/>
      <c r="BN66" s="84"/>
      <c r="BO66" s="264"/>
      <c r="BP66" s="264"/>
      <c r="BQ66" s="264"/>
      <c r="BR66" s="264"/>
      <c r="BS66" s="264"/>
      <c r="BT66" s="84"/>
      <c r="BU66" s="84"/>
      <c r="BV66" s="193"/>
      <c r="BW66" s="252"/>
      <c r="BX66" s="171"/>
      <c r="BY66" s="171"/>
      <c r="BZ66" s="171"/>
      <c r="CA66" s="171"/>
      <c r="CB66" s="171"/>
      <c r="CC66" s="171"/>
      <c r="CD66" s="171"/>
      <c r="CE66" s="171"/>
      <c r="CF66" s="171"/>
      <c r="CG66" s="171"/>
      <c r="CH66" s="171"/>
      <c r="CI66" s="171"/>
      <c r="CJ66" s="171"/>
      <c r="CK66" s="174"/>
      <c r="CL66" s="29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1" t="s">
        <v>151</v>
      </c>
      <c r="CY66" t="s">
        <v>113</v>
      </c>
    </row>
    <row r="67" spans="5:105" ht="8.15" customHeight="1">
      <c r="E67" s="113"/>
      <c r="F67" s="114"/>
      <c r="G67" s="105"/>
      <c r="H67" s="106"/>
      <c r="I67" s="106"/>
      <c r="J67" s="106"/>
      <c r="K67" s="106"/>
      <c r="L67" s="107"/>
      <c r="M67" s="245"/>
      <c r="N67" s="246"/>
      <c r="O67" s="246"/>
      <c r="P67" s="246"/>
      <c r="Q67" s="246"/>
      <c r="R67" s="246"/>
      <c r="S67" s="246"/>
      <c r="T67" s="246"/>
      <c r="U67" s="246"/>
      <c r="V67" s="246"/>
      <c r="W67" s="247"/>
      <c r="X67" s="245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192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193"/>
      <c r="BH67" s="29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41"/>
      <c r="BW67" s="252"/>
      <c r="BX67" s="171"/>
      <c r="BY67" s="171"/>
      <c r="BZ67" s="171"/>
      <c r="CA67" s="171"/>
      <c r="CB67" s="171"/>
      <c r="CC67" s="171"/>
      <c r="CD67" s="171"/>
      <c r="CE67" s="171"/>
      <c r="CF67" s="171"/>
      <c r="CG67" s="171"/>
      <c r="CH67" s="171"/>
      <c r="CI67" s="171"/>
      <c r="CJ67" s="171"/>
      <c r="CK67" s="174"/>
      <c r="CL67" s="29"/>
      <c r="CM67" s="5"/>
      <c r="CN67" s="5"/>
      <c r="CO67" s="8"/>
      <c r="CP67" s="5"/>
      <c r="CQ67" s="5"/>
      <c r="CR67" s="5"/>
      <c r="CS67" s="5"/>
      <c r="CT67" s="5"/>
      <c r="CU67" s="5"/>
      <c r="CV67" s="5"/>
      <c r="CW67" s="1" t="s">
        <v>152</v>
      </c>
      <c r="CY67" s="6"/>
      <c r="CZ67" s="6">
        <v>45</v>
      </c>
      <c r="DA67" s="6">
        <v>60</v>
      </c>
    </row>
    <row r="68" spans="5:105" ht="8.15" customHeight="1">
      <c r="E68" s="113"/>
      <c r="F68" s="114"/>
      <c r="G68" s="105"/>
      <c r="H68" s="106"/>
      <c r="I68" s="106"/>
      <c r="J68" s="106"/>
      <c r="K68" s="106"/>
      <c r="L68" s="107"/>
      <c r="M68" s="245"/>
      <c r="N68" s="246"/>
      <c r="O68" s="246"/>
      <c r="P68" s="246"/>
      <c r="Q68" s="246"/>
      <c r="R68" s="246"/>
      <c r="S68" s="246"/>
      <c r="T68" s="246"/>
      <c r="U68" s="246"/>
      <c r="V68" s="246"/>
      <c r="W68" s="247"/>
      <c r="X68" s="245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61"/>
      <c r="AL68" s="262"/>
      <c r="AM68" s="262"/>
      <c r="AN68" s="262"/>
      <c r="AO68" s="262"/>
      <c r="AP68" s="262"/>
      <c r="AQ68" s="262"/>
      <c r="AR68" s="262"/>
      <c r="AS68" s="262"/>
      <c r="AT68" s="262"/>
      <c r="AU68" s="262"/>
      <c r="AV68" s="262"/>
      <c r="AW68" s="262"/>
      <c r="AX68" s="262"/>
      <c r="AY68" s="262"/>
      <c r="AZ68" s="262"/>
      <c r="BA68" s="262"/>
      <c r="BB68" s="262"/>
      <c r="BC68" s="262"/>
      <c r="BD68" s="262"/>
      <c r="BE68" s="262"/>
      <c r="BF68" s="262"/>
      <c r="BG68" s="290"/>
      <c r="BH68" s="261"/>
      <c r="BI68" s="262"/>
      <c r="BJ68" s="262"/>
      <c r="BK68" s="262"/>
      <c r="BL68" s="262"/>
      <c r="BM68" s="262"/>
      <c r="BN68" s="262"/>
      <c r="BO68" s="262"/>
      <c r="BP68" s="262"/>
      <c r="BQ68" s="262"/>
      <c r="BR68" s="262"/>
      <c r="BS68" s="262"/>
      <c r="BT68" s="262"/>
      <c r="BU68" s="262"/>
      <c r="BV68" s="290"/>
      <c r="BW68" s="252"/>
      <c r="BX68" s="171"/>
      <c r="BY68" s="171"/>
      <c r="BZ68" s="171"/>
      <c r="CA68" s="171"/>
      <c r="CB68" s="171"/>
      <c r="CC68" s="171"/>
      <c r="CD68" s="171"/>
      <c r="CE68" s="171"/>
      <c r="CF68" s="171"/>
      <c r="CG68" s="171"/>
      <c r="CH68" s="171"/>
      <c r="CI68" s="171"/>
      <c r="CJ68" s="171"/>
      <c r="CK68" s="174"/>
      <c r="CL68" s="29"/>
      <c r="CM68" s="5"/>
      <c r="CN68" s="5"/>
      <c r="CO68" s="8" t="s">
        <v>153</v>
      </c>
      <c r="CP68" s="5"/>
      <c r="CQ68" s="5"/>
      <c r="CR68" s="5"/>
      <c r="CS68" s="5"/>
      <c r="CT68" s="5"/>
      <c r="CU68" s="5"/>
      <c r="CV68" s="5"/>
      <c r="CW68" s="6"/>
      <c r="CY68" s="1">
        <v>750</v>
      </c>
      <c r="CZ68" s="1">
        <v>750</v>
      </c>
      <c r="DA68" s="7">
        <v>1100</v>
      </c>
    </row>
    <row r="69" spans="5:105" ht="8.15" customHeight="1">
      <c r="E69" s="115"/>
      <c r="F69" s="116"/>
      <c r="G69" s="108"/>
      <c r="H69" s="109"/>
      <c r="I69" s="109"/>
      <c r="J69" s="109"/>
      <c r="K69" s="109"/>
      <c r="L69" s="110"/>
      <c r="M69" s="258"/>
      <c r="N69" s="259"/>
      <c r="O69" s="259"/>
      <c r="P69" s="259"/>
      <c r="Q69" s="259"/>
      <c r="R69" s="259"/>
      <c r="S69" s="259"/>
      <c r="T69" s="259"/>
      <c r="U69" s="259"/>
      <c r="V69" s="259"/>
      <c r="W69" s="260"/>
      <c r="X69" s="258"/>
      <c r="Y69" s="259"/>
      <c r="Z69" s="259"/>
      <c r="AA69" s="259"/>
      <c r="AB69" s="259"/>
      <c r="AC69" s="259"/>
      <c r="AD69" s="259"/>
      <c r="AE69" s="259"/>
      <c r="AF69" s="259"/>
      <c r="AG69" s="259"/>
      <c r="AH69" s="259"/>
      <c r="AI69" s="259"/>
      <c r="AJ69" s="259"/>
      <c r="AK69" s="263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4"/>
      <c r="BE69" s="264"/>
      <c r="BF69" s="264"/>
      <c r="BG69" s="291"/>
      <c r="BH69" s="263"/>
      <c r="BI69" s="264"/>
      <c r="BJ69" s="264"/>
      <c r="BK69" s="264"/>
      <c r="BL69" s="264"/>
      <c r="BM69" s="264"/>
      <c r="BN69" s="264"/>
      <c r="BO69" s="264"/>
      <c r="BP69" s="264"/>
      <c r="BQ69" s="264"/>
      <c r="BR69" s="264"/>
      <c r="BS69" s="264"/>
      <c r="BT69" s="264"/>
      <c r="BU69" s="264"/>
      <c r="BV69" s="291"/>
      <c r="BW69" s="257"/>
      <c r="BX69" s="205"/>
      <c r="BY69" s="205"/>
      <c r="BZ69" s="205"/>
      <c r="CA69" s="205"/>
      <c r="CB69" s="205"/>
      <c r="CC69" s="205"/>
      <c r="CD69" s="205"/>
      <c r="CE69" s="205"/>
      <c r="CF69" s="205"/>
      <c r="CG69" s="205"/>
      <c r="CH69" s="205"/>
      <c r="CI69" s="205"/>
      <c r="CJ69" s="205"/>
      <c r="CK69" s="206"/>
      <c r="CL69" s="29"/>
      <c r="CM69" s="5"/>
      <c r="CN69" s="5"/>
      <c r="CO69" s="5"/>
      <c r="CP69" s="5"/>
      <c r="CQ69" s="5"/>
      <c r="CR69" s="5"/>
      <c r="CS69" s="5"/>
      <c r="CT69" s="5"/>
      <c r="CU69" s="5"/>
      <c r="CV69" s="5"/>
      <c r="CY69" s="1">
        <v>1000</v>
      </c>
      <c r="CZ69" s="1">
        <v>750</v>
      </c>
      <c r="DA69" s="7">
        <v>1100</v>
      </c>
    </row>
    <row r="70" spans="5:105" ht="8.15" customHeight="1">
      <c r="E70" s="111" t="s">
        <v>24</v>
      </c>
      <c r="F70" s="112"/>
      <c r="G70" s="152" t="s">
        <v>34</v>
      </c>
      <c r="H70" s="153"/>
      <c r="I70" s="153"/>
      <c r="J70" s="153"/>
      <c r="K70" s="153"/>
      <c r="L70" s="156"/>
      <c r="M70" s="143" t="s">
        <v>40</v>
      </c>
      <c r="N70" s="144"/>
      <c r="O70" s="144"/>
      <c r="P70" s="144"/>
      <c r="Q70" s="144"/>
      <c r="R70" s="144"/>
      <c r="S70" s="144"/>
      <c r="T70" s="144"/>
      <c r="U70" s="144"/>
      <c r="V70" s="144"/>
      <c r="W70" s="145"/>
      <c r="X70" s="157" t="s">
        <v>8</v>
      </c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58"/>
      <c r="AK70" s="105" t="s">
        <v>38</v>
      </c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7"/>
      <c r="BH70" s="192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193"/>
      <c r="BW70" s="288"/>
      <c r="BX70" s="276"/>
      <c r="BY70" s="276"/>
      <c r="BZ70" s="276"/>
      <c r="CA70" s="276"/>
      <c r="CB70" s="170" t="s">
        <v>92</v>
      </c>
      <c r="CC70" s="170"/>
      <c r="CD70" s="170"/>
      <c r="CE70" s="170"/>
      <c r="CF70" s="170"/>
      <c r="CG70" s="276"/>
      <c r="CH70" s="276"/>
      <c r="CI70" s="276"/>
      <c r="CJ70" s="276"/>
      <c r="CK70" s="277"/>
      <c r="CL70" s="29"/>
      <c r="CM70" s="5"/>
      <c r="CN70" s="5"/>
      <c r="CO70" s="5"/>
      <c r="CP70" s="5"/>
      <c r="CQ70" s="5"/>
      <c r="CR70" s="5"/>
      <c r="CS70" s="5"/>
      <c r="CT70" s="5"/>
      <c r="CU70" s="5"/>
      <c r="CV70" s="5"/>
    </row>
    <row r="71" spans="5:105" ht="8.15" customHeight="1">
      <c r="E71" s="113"/>
      <c r="F71" s="114"/>
      <c r="G71" s="157"/>
      <c r="H71" s="132"/>
      <c r="I71" s="132"/>
      <c r="J71" s="132"/>
      <c r="K71" s="132"/>
      <c r="L71" s="158"/>
      <c r="M71" s="143"/>
      <c r="N71" s="144"/>
      <c r="O71" s="144"/>
      <c r="P71" s="144"/>
      <c r="Q71" s="144"/>
      <c r="R71" s="144"/>
      <c r="S71" s="144"/>
      <c r="T71" s="144"/>
      <c r="U71" s="144"/>
      <c r="V71" s="144"/>
      <c r="W71" s="145"/>
      <c r="X71" s="157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58"/>
      <c r="AK71" s="105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7"/>
      <c r="BH71" s="192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193"/>
      <c r="BW71" s="228"/>
      <c r="BX71" s="209"/>
      <c r="BY71" s="209"/>
      <c r="BZ71" s="209"/>
      <c r="CA71" s="209"/>
      <c r="CB71" s="171"/>
      <c r="CC71" s="171"/>
      <c r="CD71" s="171"/>
      <c r="CE71" s="171"/>
      <c r="CF71" s="171"/>
      <c r="CG71" s="209"/>
      <c r="CH71" s="209"/>
      <c r="CI71" s="209"/>
      <c r="CJ71" s="209"/>
      <c r="CK71" s="210"/>
      <c r="CL71" s="29"/>
      <c r="CM71" s="5"/>
      <c r="CN71" s="5"/>
      <c r="CO71" s="5"/>
      <c r="CP71" s="5"/>
      <c r="CQ71" s="5"/>
      <c r="CR71" s="5"/>
      <c r="CS71" s="5"/>
      <c r="CT71" s="5"/>
      <c r="CU71" s="5"/>
      <c r="CV71" s="5"/>
    </row>
    <row r="72" spans="5:105" ht="8.15" customHeight="1">
      <c r="E72" s="113"/>
      <c r="F72" s="114"/>
      <c r="G72" s="157"/>
      <c r="H72" s="132"/>
      <c r="I72" s="132"/>
      <c r="J72" s="132"/>
      <c r="K72" s="132"/>
      <c r="L72" s="158"/>
      <c r="M72" s="179"/>
      <c r="N72" s="180"/>
      <c r="O72" s="180"/>
      <c r="P72" s="180"/>
      <c r="Q72" s="180"/>
      <c r="R72" s="180"/>
      <c r="S72" s="180"/>
      <c r="T72" s="180"/>
      <c r="U72" s="180"/>
      <c r="V72" s="180"/>
      <c r="W72" s="181"/>
      <c r="X72" s="157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58"/>
      <c r="AK72" s="270"/>
      <c r="AL72" s="271"/>
      <c r="AM72" s="271"/>
      <c r="AN72" s="271"/>
      <c r="AO72" s="271"/>
      <c r="AP72" s="271"/>
      <c r="AQ72" s="271"/>
      <c r="AR72" s="271"/>
      <c r="AS72" s="271"/>
      <c r="AT72" s="271"/>
      <c r="AU72" s="271"/>
      <c r="AV72" s="271"/>
      <c r="AW72" s="271"/>
      <c r="AX72" s="271"/>
      <c r="AY72" s="271"/>
      <c r="AZ72" s="271"/>
      <c r="BA72" s="271"/>
      <c r="BB72" s="271"/>
      <c r="BC72" s="271"/>
      <c r="BD72" s="271"/>
      <c r="BE72" s="271"/>
      <c r="BF72" s="271"/>
      <c r="BG72" s="272"/>
      <c r="BH72" s="283"/>
      <c r="BI72" s="202"/>
      <c r="BJ72" s="202"/>
      <c r="BK72" s="202"/>
      <c r="BL72" s="202"/>
      <c r="BM72" s="202"/>
      <c r="BN72" s="202"/>
      <c r="BO72" s="202"/>
      <c r="BP72" s="202"/>
      <c r="BQ72" s="202"/>
      <c r="BR72" s="202"/>
      <c r="BS72" s="202"/>
      <c r="BT72" s="202"/>
      <c r="BU72" s="202"/>
      <c r="BV72" s="284"/>
      <c r="BW72" s="229"/>
      <c r="BX72" s="211"/>
      <c r="BY72" s="211"/>
      <c r="BZ72" s="211"/>
      <c r="CA72" s="211"/>
      <c r="CB72" s="172"/>
      <c r="CC72" s="172"/>
      <c r="CD72" s="172"/>
      <c r="CE72" s="172"/>
      <c r="CF72" s="172"/>
      <c r="CG72" s="211"/>
      <c r="CH72" s="211"/>
      <c r="CI72" s="211"/>
      <c r="CJ72" s="211"/>
      <c r="CK72" s="212"/>
      <c r="CL72" s="29"/>
      <c r="CM72" s="5"/>
      <c r="CN72" s="5"/>
      <c r="CO72" s="5"/>
      <c r="CP72" s="5"/>
      <c r="CQ72" s="5"/>
      <c r="CR72" s="5"/>
      <c r="CS72" s="5"/>
      <c r="CT72" s="5"/>
      <c r="CU72" s="5"/>
      <c r="CV72" s="5"/>
      <c r="CY72" t="s">
        <v>114</v>
      </c>
    </row>
    <row r="73" spans="5:105" ht="8.15" customHeight="1">
      <c r="E73" s="113"/>
      <c r="F73" s="114"/>
      <c r="G73" s="157"/>
      <c r="H73" s="132"/>
      <c r="I73" s="132"/>
      <c r="J73" s="132"/>
      <c r="K73" s="132"/>
      <c r="L73" s="158"/>
      <c r="M73" s="143" t="s">
        <v>35</v>
      </c>
      <c r="N73" s="144"/>
      <c r="O73" s="144"/>
      <c r="P73" s="144"/>
      <c r="Q73" s="144"/>
      <c r="R73" s="144"/>
      <c r="S73" s="144"/>
      <c r="T73" s="144"/>
      <c r="U73" s="144"/>
      <c r="V73" s="144"/>
      <c r="W73" s="145"/>
      <c r="X73" s="157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58"/>
      <c r="AK73" s="105" t="s">
        <v>169</v>
      </c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7"/>
      <c r="BH73" s="192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193"/>
      <c r="BW73" s="228"/>
      <c r="BX73" s="209"/>
      <c r="BY73" s="209"/>
      <c r="BZ73" s="209"/>
      <c r="CA73" s="209"/>
      <c r="CB73" s="171" t="s">
        <v>92</v>
      </c>
      <c r="CC73" s="254"/>
      <c r="CD73" s="254"/>
      <c r="CE73" s="254"/>
      <c r="CF73" s="254"/>
      <c r="CG73" s="209"/>
      <c r="CH73" s="209"/>
      <c r="CI73" s="209"/>
      <c r="CJ73" s="209"/>
      <c r="CK73" s="210"/>
      <c r="CL73" s="29"/>
      <c r="CM73" s="5"/>
      <c r="CN73" s="5"/>
      <c r="CO73" s="5"/>
      <c r="CP73" s="5"/>
      <c r="CQ73" s="5"/>
      <c r="CR73" s="5"/>
      <c r="CS73" s="5"/>
      <c r="CT73" s="5"/>
      <c r="CU73" s="5"/>
      <c r="CV73" s="5"/>
      <c r="CY73" s="6"/>
      <c r="CZ73" s="6">
        <v>45</v>
      </c>
      <c r="DA73" s="6">
        <v>60</v>
      </c>
    </row>
    <row r="74" spans="5:105" ht="8.15" customHeight="1">
      <c r="E74" s="113"/>
      <c r="F74" s="114"/>
      <c r="G74" s="157"/>
      <c r="H74" s="132"/>
      <c r="I74" s="132"/>
      <c r="J74" s="132"/>
      <c r="K74" s="132"/>
      <c r="L74" s="158"/>
      <c r="M74" s="143"/>
      <c r="N74" s="144"/>
      <c r="O74" s="144"/>
      <c r="P74" s="144"/>
      <c r="Q74" s="144"/>
      <c r="R74" s="144"/>
      <c r="S74" s="144"/>
      <c r="T74" s="144"/>
      <c r="U74" s="144"/>
      <c r="V74" s="144"/>
      <c r="W74" s="145"/>
      <c r="X74" s="157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58"/>
      <c r="AK74" s="105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7"/>
      <c r="BH74" s="192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193"/>
      <c r="BW74" s="228"/>
      <c r="BX74" s="209"/>
      <c r="BY74" s="209"/>
      <c r="BZ74" s="209"/>
      <c r="CA74" s="209"/>
      <c r="CB74" s="254"/>
      <c r="CC74" s="254"/>
      <c r="CD74" s="254"/>
      <c r="CE74" s="254"/>
      <c r="CF74" s="254"/>
      <c r="CG74" s="209"/>
      <c r="CH74" s="209"/>
      <c r="CI74" s="209"/>
      <c r="CJ74" s="209"/>
      <c r="CK74" s="210"/>
      <c r="CL74" s="29"/>
      <c r="CM74" s="5"/>
      <c r="CN74" s="5"/>
      <c r="CO74" s="5"/>
      <c r="CP74" s="5"/>
      <c r="CQ74" s="5"/>
      <c r="CR74" s="5"/>
      <c r="CS74" s="5"/>
      <c r="CT74" s="5"/>
      <c r="CU74" s="5"/>
      <c r="CV74" s="5"/>
      <c r="CY74" s="1">
        <v>750</v>
      </c>
      <c r="CZ74" s="1">
        <v>750</v>
      </c>
      <c r="DA74" s="7">
        <v>1100</v>
      </c>
    </row>
    <row r="75" spans="5:105" ht="8.15" customHeight="1">
      <c r="E75" s="115"/>
      <c r="F75" s="116"/>
      <c r="G75" s="159"/>
      <c r="H75" s="133"/>
      <c r="I75" s="133"/>
      <c r="J75" s="133"/>
      <c r="K75" s="133"/>
      <c r="L75" s="160"/>
      <c r="M75" s="146"/>
      <c r="N75" s="147"/>
      <c r="O75" s="147"/>
      <c r="P75" s="147"/>
      <c r="Q75" s="147"/>
      <c r="R75" s="147"/>
      <c r="S75" s="147"/>
      <c r="T75" s="147"/>
      <c r="U75" s="147"/>
      <c r="V75" s="147"/>
      <c r="W75" s="148"/>
      <c r="X75" s="159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60"/>
      <c r="AK75" s="108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10"/>
      <c r="BH75" s="294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6"/>
      <c r="BW75" s="340"/>
      <c r="BX75" s="304"/>
      <c r="BY75" s="304"/>
      <c r="BZ75" s="304"/>
      <c r="CA75" s="304"/>
      <c r="CB75" s="357"/>
      <c r="CC75" s="357"/>
      <c r="CD75" s="357"/>
      <c r="CE75" s="357"/>
      <c r="CF75" s="357"/>
      <c r="CG75" s="304"/>
      <c r="CH75" s="304"/>
      <c r="CI75" s="304"/>
      <c r="CJ75" s="304"/>
      <c r="CK75" s="305"/>
      <c r="CL75" s="29"/>
      <c r="CM75" s="5"/>
      <c r="CN75" s="5"/>
      <c r="CO75" s="5"/>
      <c r="CP75" s="5"/>
      <c r="CQ75" s="5"/>
      <c r="CR75" s="5"/>
      <c r="CS75" s="5"/>
      <c r="CT75" s="5"/>
      <c r="CU75" s="5"/>
      <c r="CV75" s="5"/>
      <c r="CY75" s="1">
        <v>1000</v>
      </c>
      <c r="CZ75" s="1">
        <v>750</v>
      </c>
      <c r="DA75" s="7">
        <v>1100</v>
      </c>
    </row>
    <row r="76" spans="5:105" ht="8.15" customHeight="1">
      <c r="E76" s="111" t="s">
        <v>128</v>
      </c>
      <c r="F76" s="112"/>
      <c r="G76" s="102" t="s">
        <v>160</v>
      </c>
      <c r="H76" s="103"/>
      <c r="I76" s="103"/>
      <c r="J76" s="103"/>
      <c r="K76" s="103"/>
      <c r="L76" s="104"/>
      <c r="M76" s="161" t="s">
        <v>161</v>
      </c>
      <c r="N76" s="162"/>
      <c r="O76" s="162"/>
      <c r="P76" s="162"/>
      <c r="Q76" s="162"/>
      <c r="R76" s="162"/>
      <c r="S76" s="162"/>
      <c r="T76" s="162"/>
      <c r="U76" s="162"/>
      <c r="V76" s="162"/>
      <c r="W76" s="163"/>
      <c r="X76" s="176" t="s">
        <v>164</v>
      </c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8"/>
      <c r="AK76" s="185" t="s">
        <v>208</v>
      </c>
      <c r="AL76" s="186"/>
      <c r="AM76" s="186"/>
      <c r="AN76" s="186"/>
      <c r="AO76" s="186"/>
      <c r="AP76" s="186"/>
      <c r="AQ76" s="186"/>
      <c r="AR76" s="186"/>
      <c r="AS76" s="186"/>
      <c r="AT76" s="186"/>
      <c r="AU76" s="186"/>
      <c r="AV76" s="186"/>
      <c r="AW76" s="186"/>
      <c r="AX76" s="186"/>
      <c r="AY76" s="186"/>
      <c r="AZ76" s="186"/>
      <c r="BA76" s="186"/>
      <c r="BB76" s="186"/>
      <c r="BC76" s="186"/>
      <c r="BD76" s="186"/>
      <c r="BE76" s="186"/>
      <c r="BF76" s="186"/>
      <c r="BG76" s="187"/>
      <c r="BH76" s="117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191"/>
      <c r="BW76" s="274" t="str">
        <f>IF(BJ78="","",IF(BJ78&lt;=0.4,"○",""))</f>
        <v/>
      </c>
      <c r="BX76" s="170"/>
      <c r="BY76" s="170"/>
      <c r="BZ76" s="170"/>
      <c r="CA76" s="170"/>
      <c r="CB76" s="170" t="str">
        <f>IF(BJ78="","",IF(AND(BJ78&lt;=0.45,BJ78&gt;0.4),"○",""))</f>
        <v/>
      </c>
      <c r="CC76" s="170"/>
      <c r="CD76" s="170"/>
      <c r="CE76" s="170"/>
      <c r="CF76" s="170"/>
      <c r="CG76" s="170" t="str">
        <f>IF(BJ78="","",IF(BJ78&gt;0.45,"○",""))</f>
        <v/>
      </c>
      <c r="CH76" s="170"/>
      <c r="CI76" s="170"/>
      <c r="CJ76" s="170"/>
      <c r="CK76" s="173"/>
      <c r="CL76" s="29"/>
      <c r="CM76" s="5"/>
      <c r="CN76" s="5"/>
      <c r="CO76" s="5"/>
      <c r="CP76" s="5"/>
      <c r="CQ76" s="5"/>
      <c r="CR76" s="5"/>
      <c r="CS76" s="5"/>
      <c r="CT76" s="5"/>
      <c r="CU76" s="5"/>
      <c r="CV76" s="5"/>
    </row>
    <row r="77" spans="5:105" ht="8.15" customHeight="1">
      <c r="E77" s="113"/>
      <c r="F77" s="114"/>
      <c r="G77" s="105"/>
      <c r="H77" s="106"/>
      <c r="I77" s="106"/>
      <c r="J77" s="106"/>
      <c r="K77" s="106"/>
      <c r="L77" s="107"/>
      <c r="M77" s="164"/>
      <c r="N77" s="165"/>
      <c r="O77" s="165"/>
      <c r="P77" s="165"/>
      <c r="Q77" s="165"/>
      <c r="R77" s="165"/>
      <c r="S77" s="165"/>
      <c r="T77" s="165"/>
      <c r="U77" s="165"/>
      <c r="V77" s="165"/>
      <c r="W77" s="166"/>
      <c r="X77" s="143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5"/>
      <c r="AK77" s="188"/>
      <c r="AL77" s="189"/>
      <c r="AM77" s="189"/>
      <c r="AN77" s="189"/>
      <c r="AO77" s="189"/>
      <c r="AP77" s="189"/>
      <c r="AQ77" s="189"/>
      <c r="AR77" s="189"/>
      <c r="AS77" s="189"/>
      <c r="AT77" s="189"/>
      <c r="AU77" s="189"/>
      <c r="AV77" s="189"/>
      <c r="AW77" s="189"/>
      <c r="AX77" s="189"/>
      <c r="AY77" s="189"/>
      <c r="AZ77" s="189"/>
      <c r="BA77" s="189"/>
      <c r="BB77" s="189"/>
      <c r="BC77" s="189"/>
      <c r="BD77" s="189"/>
      <c r="BE77" s="189"/>
      <c r="BF77" s="189"/>
      <c r="BG77" s="190"/>
      <c r="BH77" s="192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193"/>
      <c r="BW77" s="252"/>
      <c r="BX77" s="171"/>
      <c r="BY77" s="171"/>
      <c r="BZ77" s="171"/>
      <c r="CA77" s="171"/>
      <c r="CB77" s="171"/>
      <c r="CC77" s="171"/>
      <c r="CD77" s="171"/>
      <c r="CE77" s="171"/>
      <c r="CF77" s="171"/>
      <c r="CG77" s="171"/>
      <c r="CH77" s="171"/>
      <c r="CI77" s="171"/>
      <c r="CJ77" s="171"/>
      <c r="CK77" s="174"/>
      <c r="CL77" s="29"/>
      <c r="CM77" s="5"/>
      <c r="CN77" s="5"/>
      <c r="CO77" s="5"/>
      <c r="CP77" s="5"/>
      <c r="CQ77" s="5"/>
      <c r="CR77" s="5"/>
      <c r="CS77" s="5"/>
      <c r="CT77" s="5"/>
      <c r="CU77" s="5"/>
      <c r="CV77" s="5"/>
    </row>
    <row r="78" spans="5:105" ht="8.15" customHeight="1">
      <c r="E78" s="113"/>
      <c r="F78" s="114"/>
      <c r="G78" s="105"/>
      <c r="H78" s="106"/>
      <c r="I78" s="106"/>
      <c r="J78" s="106"/>
      <c r="K78" s="106"/>
      <c r="L78" s="107"/>
      <c r="M78" s="164"/>
      <c r="N78" s="165"/>
      <c r="O78" s="165"/>
      <c r="P78" s="165"/>
      <c r="Q78" s="165"/>
      <c r="R78" s="165"/>
      <c r="S78" s="165"/>
      <c r="T78" s="165"/>
      <c r="U78" s="165"/>
      <c r="V78" s="165"/>
      <c r="W78" s="166"/>
      <c r="X78" s="143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5"/>
      <c r="AK78" s="188"/>
      <c r="AL78" s="189"/>
      <c r="AM78" s="189"/>
      <c r="AN78" s="189"/>
      <c r="AO78" s="189"/>
      <c r="AP78" s="189"/>
      <c r="AQ78" s="189"/>
      <c r="AR78" s="189"/>
      <c r="AS78" s="189"/>
      <c r="AT78" s="189"/>
      <c r="AU78" s="189"/>
      <c r="AV78" s="189"/>
      <c r="AW78" s="189"/>
      <c r="AX78" s="189"/>
      <c r="AY78" s="189"/>
      <c r="AZ78" s="189"/>
      <c r="BA78" s="189"/>
      <c r="BB78" s="189"/>
      <c r="BC78" s="189"/>
      <c r="BD78" s="189"/>
      <c r="BE78" s="189"/>
      <c r="BF78" s="189"/>
      <c r="BG78" s="190"/>
      <c r="BH78" s="63"/>
      <c r="BI78" s="64"/>
      <c r="BJ78" s="338"/>
      <c r="BK78" s="338"/>
      <c r="BL78" s="338"/>
      <c r="BM78" s="338"/>
      <c r="BN78" s="338"/>
      <c r="BO78" s="338"/>
      <c r="BP78" s="338"/>
      <c r="BQ78" s="338"/>
      <c r="BR78" s="86" t="s">
        <v>82</v>
      </c>
      <c r="BS78" s="86"/>
      <c r="BT78" s="86"/>
      <c r="BU78" s="65"/>
      <c r="BV78" s="66"/>
      <c r="BW78" s="252"/>
      <c r="BX78" s="171"/>
      <c r="BY78" s="171"/>
      <c r="BZ78" s="171"/>
      <c r="CA78" s="171"/>
      <c r="CB78" s="171"/>
      <c r="CC78" s="171"/>
      <c r="CD78" s="171"/>
      <c r="CE78" s="171"/>
      <c r="CF78" s="171"/>
      <c r="CG78" s="171"/>
      <c r="CH78" s="171"/>
      <c r="CI78" s="171"/>
      <c r="CJ78" s="171"/>
      <c r="CK78" s="174"/>
      <c r="CL78" s="29"/>
      <c r="CM78" s="5"/>
      <c r="CN78" s="5"/>
      <c r="CO78" s="5"/>
      <c r="CP78" s="5"/>
      <c r="CQ78" s="5"/>
      <c r="CR78" s="5"/>
      <c r="CS78" s="5"/>
      <c r="CT78" s="5"/>
      <c r="CU78" s="5"/>
      <c r="CV78" s="5"/>
    </row>
    <row r="79" spans="5:105" ht="8.15" customHeight="1">
      <c r="E79" s="113"/>
      <c r="F79" s="114"/>
      <c r="G79" s="105"/>
      <c r="H79" s="106"/>
      <c r="I79" s="106"/>
      <c r="J79" s="106"/>
      <c r="K79" s="106"/>
      <c r="L79" s="107"/>
      <c r="M79" s="164"/>
      <c r="N79" s="165"/>
      <c r="O79" s="165"/>
      <c r="P79" s="165"/>
      <c r="Q79" s="165"/>
      <c r="R79" s="165"/>
      <c r="S79" s="165"/>
      <c r="T79" s="165"/>
      <c r="U79" s="165"/>
      <c r="V79" s="165"/>
      <c r="W79" s="166"/>
      <c r="X79" s="143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5"/>
      <c r="AK79" s="188" t="s">
        <v>81</v>
      </c>
      <c r="AL79" s="189"/>
      <c r="AM79" s="189"/>
      <c r="AN79" s="189"/>
      <c r="AO79" s="189"/>
      <c r="AP79" s="189"/>
      <c r="AQ79" s="189"/>
      <c r="AR79" s="189"/>
      <c r="AS79" s="189"/>
      <c r="AT79" s="189"/>
      <c r="AU79" s="189"/>
      <c r="AV79" s="189"/>
      <c r="AW79" s="189"/>
      <c r="AX79" s="189"/>
      <c r="AY79" s="189"/>
      <c r="AZ79" s="189"/>
      <c r="BA79" s="189"/>
      <c r="BB79" s="189"/>
      <c r="BC79" s="189"/>
      <c r="BD79" s="189"/>
      <c r="BE79" s="189"/>
      <c r="BF79" s="189"/>
      <c r="BG79" s="190"/>
      <c r="BH79" s="63"/>
      <c r="BI79" s="64"/>
      <c r="BJ79" s="339"/>
      <c r="BK79" s="339"/>
      <c r="BL79" s="339"/>
      <c r="BM79" s="339"/>
      <c r="BN79" s="339"/>
      <c r="BO79" s="339"/>
      <c r="BP79" s="339"/>
      <c r="BQ79" s="339"/>
      <c r="BR79" s="86"/>
      <c r="BS79" s="86"/>
      <c r="BT79" s="86"/>
      <c r="BU79" s="65"/>
      <c r="BV79" s="66"/>
      <c r="BW79" s="252"/>
      <c r="BX79" s="171"/>
      <c r="BY79" s="171"/>
      <c r="BZ79" s="171"/>
      <c r="CA79" s="171"/>
      <c r="CB79" s="171"/>
      <c r="CC79" s="171"/>
      <c r="CD79" s="171"/>
      <c r="CE79" s="171"/>
      <c r="CF79" s="171"/>
      <c r="CG79" s="171"/>
      <c r="CH79" s="171"/>
      <c r="CI79" s="171"/>
      <c r="CJ79" s="171"/>
      <c r="CK79" s="174"/>
      <c r="CL79" s="29"/>
      <c r="CM79" s="5"/>
      <c r="CN79" s="5"/>
      <c r="CO79" s="5"/>
      <c r="CP79" s="5"/>
      <c r="CQ79" s="5"/>
      <c r="CR79" s="5"/>
      <c r="CS79" s="5"/>
      <c r="CT79" s="5"/>
      <c r="CU79" s="5"/>
      <c r="CV79" s="5"/>
    </row>
    <row r="80" spans="5:105" ht="8.15" customHeight="1">
      <c r="E80" s="113"/>
      <c r="F80" s="114"/>
      <c r="G80" s="105"/>
      <c r="H80" s="106"/>
      <c r="I80" s="106"/>
      <c r="J80" s="106"/>
      <c r="K80" s="106"/>
      <c r="L80" s="107"/>
      <c r="M80" s="182"/>
      <c r="N80" s="183"/>
      <c r="O80" s="183"/>
      <c r="P80" s="183"/>
      <c r="Q80" s="183"/>
      <c r="R80" s="183"/>
      <c r="S80" s="183"/>
      <c r="T80" s="183"/>
      <c r="U80" s="183"/>
      <c r="V80" s="183"/>
      <c r="W80" s="184"/>
      <c r="X80" s="179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1"/>
      <c r="AK80" s="194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  <c r="BD80" s="195"/>
      <c r="BE80" s="195"/>
      <c r="BF80" s="195"/>
      <c r="BG80" s="196"/>
      <c r="BH80" s="67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9"/>
      <c r="BW80" s="275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  <c r="CH80" s="172"/>
      <c r="CI80" s="172"/>
      <c r="CJ80" s="172"/>
      <c r="CK80" s="175"/>
      <c r="CL80" s="29"/>
      <c r="CM80" s="5"/>
      <c r="CN80" s="5"/>
      <c r="CO80" s="5"/>
      <c r="CP80" s="5"/>
      <c r="CQ80" s="5"/>
      <c r="CR80" s="5"/>
      <c r="CS80" s="5"/>
      <c r="CT80" s="5"/>
      <c r="CU80" s="5"/>
      <c r="CV80" s="5"/>
    </row>
    <row r="81" spans="5:100" ht="8.15" customHeight="1">
      <c r="E81" s="113"/>
      <c r="F81" s="114"/>
      <c r="G81" s="105"/>
      <c r="H81" s="106"/>
      <c r="I81" s="106"/>
      <c r="J81" s="106"/>
      <c r="K81" s="106"/>
      <c r="L81" s="107"/>
      <c r="M81" s="345" t="s">
        <v>162</v>
      </c>
      <c r="N81" s="346"/>
      <c r="O81" s="346"/>
      <c r="P81" s="346"/>
      <c r="Q81" s="346"/>
      <c r="R81" s="346"/>
      <c r="S81" s="346"/>
      <c r="T81" s="346"/>
      <c r="U81" s="346"/>
      <c r="V81" s="346"/>
      <c r="W81" s="347"/>
      <c r="X81" s="265" t="s">
        <v>8</v>
      </c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266"/>
      <c r="AK81" s="242" t="s">
        <v>168</v>
      </c>
      <c r="AL81" s="268"/>
      <c r="AM81" s="268"/>
      <c r="AN81" s="268"/>
      <c r="AO81" s="268"/>
      <c r="AP81" s="268"/>
      <c r="AQ81" s="268"/>
      <c r="AR81" s="268"/>
      <c r="AS81" s="268"/>
      <c r="AT81" s="268"/>
      <c r="AU81" s="268"/>
      <c r="AV81" s="268"/>
      <c r="AW81" s="268"/>
      <c r="AX81" s="268"/>
      <c r="AY81" s="268"/>
      <c r="AZ81" s="268"/>
      <c r="BA81" s="268"/>
      <c r="BB81" s="268"/>
      <c r="BC81" s="268"/>
      <c r="BD81" s="268"/>
      <c r="BE81" s="268"/>
      <c r="BF81" s="268"/>
      <c r="BG81" s="269"/>
      <c r="BH81" s="280"/>
      <c r="BI81" s="281"/>
      <c r="BJ81" s="281"/>
      <c r="BK81" s="281"/>
      <c r="BL81" s="281"/>
      <c r="BM81" s="281"/>
      <c r="BN81" s="281"/>
      <c r="BO81" s="281"/>
      <c r="BP81" s="281"/>
      <c r="BQ81" s="281"/>
      <c r="BR81" s="281"/>
      <c r="BS81" s="281"/>
      <c r="BT81" s="281"/>
      <c r="BU81" s="281"/>
      <c r="BV81" s="282"/>
      <c r="BW81" s="227"/>
      <c r="BX81" s="207"/>
      <c r="BY81" s="207"/>
      <c r="BZ81" s="207"/>
      <c r="CA81" s="207"/>
      <c r="CB81" s="203" t="s">
        <v>37</v>
      </c>
      <c r="CC81" s="256"/>
      <c r="CD81" s="256"/>
      <c r="CE81" s="256"/>
      <c r="CF81" s="256"/>
      <c r="CG81" s="207"/>
      <c r="CH81" s="207"/>
      <c r="CI81" s="207"/>
      <c r="CJ81" s="207"/>
      <c r="CK81" s="208"/>
      <c r="CL81" s="29"/>
      <c r="CM81" s="5"/>
      <c r="CN81" s="5"/>
      <c r="CO81" s="5"/>
      <c r="CP81" s="5"/>
      <c r="CQ81" s="5"/>
      <c r="CR81" s="5"/>
      <c r="CS81" s="5"/>
      <c r="CT81" s="5"/>
      <c r="CU81" s="5"/>
      <c r="CV81" s="5"/>
    </row>
    <row r="82" spans="5:100" ht="8.15" customHeight="1">
      <c r="E82" s="113"/>
      <c r="F82" s="114"/>
      <c r="G82" s="105"/>
      <c r="H82" s="106"/>
      <c r="I82" s="106"/>
      <c r="J82" s="106"/>
      <c r="K82" s="106"/>
      <c r="L82" s="107"/>
      <c r="M82" s="345"/>
      <c r="N82" s="346"/>
      <c r="O82" s="346"/>
      <c r="P82" s="346"/>
      <c r="Q82" s="346"/>
      <c r="R82" s="346"/>
      <c r="S82" s="346"/>
      <c r="T82" s="346"/>
      <c r="U82" s="346"/>
      <c r="V82" s="346"/>
      <c r="W82" s="347"/>
      <c r="X82" s="157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58"/>
      <c r="AK82" s="245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7"/>
      <c r="BH82" s="192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193"/>
      <c r="BW82" s="228"/>
      <c r="BX82" s="209"/>
      <c r="BY82" s="209"/>
      <c r="BZ82" s="209"/>
      <c r="CA82" s="209"/>
      <c r="CB82" s="254"/>
      <c r="CC82" s="254"/>
      <c r="CD82" s="254"/>
      <c r="CE82" s="254"/>
      <c r="CF82" s="254"/>
      <c r="CG82" s="209"/>
      <c r="CH82" s="209"/>
      <c r="CI82" s="209"/>
      <c r="CJ82" s="209"/>
      <c r="CK82" s="210"/>
      <c r="CL82" s="29"/>
      <c r="CM82" s="5"/>
      <c r="CN82" s="5"/>
      <c r="CO82" s="5"/>
      <c r="CP82" s="5"/>
      <c r="CQ82" s="5"/>
      <c r="CR82" s="5"/>
      <c r="CS82" s="5"/>
      <c r="CT82" s="5"/>
      <c r="CU82" s="5"/>
      <c r="CV82" s="5"/>
    </row>
    <row r="83" spans="5:100" ht="8.15" customHeight="1">
      <c r="E83" s="113"/>
      <c r="F83" s="114"/>
      <c r="G83" s="105"/>
      <c r="H83" s="106"/>
      <c r="I83" s="106"/>
      <c r="J83" s="106"/>
      <c r="K83" s="106"/>
      <c r="L83" s="107"/>
      <c r="M83" s="345"/>
      <c r="N83" s="346"/>
      <c r="O83" s="346"/>
      <c r="P83" s="346"/>
      <c r="Q83" s="346"/>
      <c r="R83" s="346"/>
      <c r="S83" s="346"/>
      <c r="T83" s="346"/>
      <c r="U83" s="346"/>
      <c r="V83" s="346"/>
      <c r="W83" s="347"/>
      <c r="X83" s="157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58"/>
      <c r="AK83" s="105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7"/>
      <c r="BH83" s="192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193"/>
      <c r="BW83" s="228"/>
      <c r="BX83" s="209"/>
      <c r="BY83" s="209"/>
      <c r="BZ83" s="209"/>
      <c r="CA83" s="209"/>
      <c r="CB83" s="254"/>
      <c r="CC83" s="254"/>
      <c r="CD83" s="254"/>
      <c r="CE83" s="254"/>
      <c r="CF83" s="254"/>
      <c r="CG83" s="209"/>
      <c r="CH83" s="209"/>
      <c r="CI83" s="209"/>
      <c r="CJ83" s="209"/>
      <c r="CK83" s="210"/>
      <c r="CL83" s="29"/>
      <c r="CM83" s="5"/>
      <c r="CN83" s="5"/>
      <c r="CO83" s="5"/>
      <c r="CP83" s="5"/>
      <c r="CQ83" s="5"/>
      <c r="CR83" s="5"/>
      <c r="CS83" s="5"/>
      <c r="CT83" s="5"/>
      <c r="CU83" s="5"/>
      <c r="CV83" s="5"/>
    </row>
    <row r="84" spans="5:100" ht="8.15" customHeight="1">
      <c r="E84" s="113"/>
      <c r="F84" s="114"/>
      <c r="G84" s="105"/>
      <c r="H84" s="106"/>
      <c r="I84" s="106"/>
      <c r="J84" s="106"/>
      <c r="K84" s="106"/>
      <c r="L84" s="107"/>
      <c r="M84" s="345"/>
      <c r="N84" s="346"/>
      <c r="O84" s="346"/>
      <c r="P84" s="346"/>
      <c r="Q84" s="346"/>
      <c r="R84" s="346"/>
      <c r="S84" s="346"/>
      <c r="T84" s="346"/>
      <c r="U84" s="346"/>
      <c r="V84" s="346"/>
      <c r="W84" s="347"/>
      <c r="X84" s="154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267"/>
      <c r="AK84" s="270"/>
      <c r="AL84" s="271"/>
      <c r="AM84" s="271"/>
      <c r="AN84" s="271"/>
      <c r="AO84" s="271"/>
      <c r="AP84" s="271"/>
      <c r="AQ84" s="271"/>
      <c r="AR84" s="271"/>
      <c r="AS84" s="271"/>
      <c r="AT84" s="271"/>
      <c r="AU84" s="271"/>
      <c r="AV84" s="271"/>
      <c r="AW84" s="271"/>
      <c r="AX84" s="271"/>
      <c r="AY84" s="271"/>
      <c r="AZ84" s="271"/>
      <c r="BA84" s="271"/>
      <c r="BB84" s="271"/>
      <c r="BC84" s="271"/>
      <c r="BD84" s="271"/>
      <c r="BE84" s="271"/>
      <c r="BF84" s="271"/>
      <c r="BG84" s="272"/>
      <c r="BH84" s="283"/>
      <c r="BI84" s="202"/>
      <c r="BJ84" s="202"/>
      <c r="BK84" s="202"/>
      <c r="BL84" s="202"/>
      <c r="BM84" s="202"/>
      <c r="BN84" s="202"/>
      <c r="BO84" s="202"/>
      <c r="BP84" s="202"/>
      <c r="BQ84" s="202"/>
      <c r="BR84" s="202"/>
      <c r="BS84" s="202"/>
      <c r="BT84" s="202"/>
      <c r="BU84" s="202"/>
      <c r="BV84" s="284"/>
      <c r="BW84" s="229"/>
      <c r="BX84" s="211"/>
      <c r="BY84" s="211"/>
      <c r="BZ84" s="211"/>
      <c r="CA84" s="211"/>
      <c r="CB84" s="255"/>
      <c r="CC84" s="255"/>
      <c r="CD84" s="255"/>
      <c r="CE84" s="255"/>
      <c r="CF84" s="255"/>
      <c r="CG84" s="211"/>
      <c r="CH84" s="211"/>
      <c r="CI84" s="211"/>
      <c r="CJ84" s="211"/>
      <c r="CK84" s="212"/>
      <c r="CL84" s="29"/>
      <c r="CM84" s="5"/>
      <c r="CN84" s="5"/>
      <c r="CO84" s="5"/>
      <c r="CP84" s="5"/>
      <c r="CQ84" s="5"/>
      <c r="CR84" s="5"/>
      <c r="CS84" s="5"/>
      <c r="CT84" s="5"/>
      <c r="CU84" s="5"/>
      <c r="CV84" s="5"/>
    </row>
    <row r="85" spans="5:100" ht="8.15" customHeight="1">
      <c r="E85" s="113"/>
      <c r="F85" s="114"/>
      <c r="G85" s="105"/>
      <c r="H85" s="106"/>
      <c r="I85" s="106"/>
      <c r="J85" s="106"/>
      <c r="K85" s="106"/>
      <c r="L85" s="107"/>
      <c r="M85" s="242" t="s">
        <v>163</v>
      </c>
      <c r="N85" s="243"/>
      <c r="O85" s="243"/>
      <c r="P85" s="243"/>
      <c r="Q85" s="243"/>
      <c r="R85" s="243"/>
      <c r="S85" s="243"/>
      <c r="T85" s="243"/>
      <c r="U85" s="243"/>
      <c r="V85" s="243"/>
      <c r="W85" s="244"/>
      <c r="X85" s="141" t="s">
        <v>165</v>
      </c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42"/>
      <c r="AK85" s="242" t="s">
        <v>167</v>
      </c>
      <c r="AL85" s="243"/>
      <c r="AM85" s="243"/>
      <c r="AN85" s="243"/>
      <c r="AO85" s="243"/>
      <c r="AP85" s="243"/>
      <c r="AQ85" s="243"/>
      <c r="AR85" s="243"/>
      <c r="AS85" s="243"/>
      <c r="AT85" s="243"/>
      <c r="AU85" s="243"/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4"/>
      <c r="BH85" s="218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20"/>
      <c r="BW85" s="227"/>
      <c r="BX85" s="207"/>
      <c r="BY85" s="207"/>
      <c r="BZ85" s="207"/>
      <c r="CA85" s="207"/>
      <c r="CB85" s="230" t="s">
        <v>37</v>
      </c>
      <c r="CC85" s="230"/>
      <c r="CD85" s="230"/>
      <c r="CE85" s="230"/>
      <c r="CF85" s="230"/>
      <c r="CG85" s="207"/>
      <c r="CH85" s="207"/>
      <c r="CI85" s="207"/>
      <c r="CJ85" s="207"/>
      <c r="CK85" s="208"/>
      <c r="CL85" s="29"/>
      <c r="CM85" s="5"/>
      <c r="CN85" s="5"/>
      <c r="CO85" s="5"/>
      <c r="CP85" s="5"/>
      <c r="CQ85" s="5"/>
      <c r="CR85" s="5"/>
      <c r="CS85" s="5"/>
      <c r="CT85" s="5"/>
      <c r="CU85" s="5"/>
      <c r="CV85" s="5"/>
    </row>
    <row r="86" spans="5:100" ht="8.15" customHeight="1">
      <c r="E86" s="113"/>
      <c r="F86" s="114"/>
      <c r="G86" s="105"/>
      <c r="H86" s="106"/>
      <c r="I86" s="106"/>
      <c r="J86" s="106"/>
      <c r="K86" s="106"/>
      <c r="L86" s="107"/>
      <c r="M86" s="245"/>
      <c r="N86" s="246"/>
      <c r="O86" s="246"/>
      <c r="P86" s="246"/>
      <c r="Q86" s="246"/>
      <c r="R86" s="246"/>
      <c r="S86" s="246"/>
      <c r="T86" s="246"/>
      <c r="U86" s="246"/>
      <c r="V86" s="246"/>
      <c r="W86" s="247"/>
      <c r="X86" s="143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5"/>
      <c r="AK86" s="245"/>
      <c r="AL86" s="246"/>
      <c r="AM86" s="246"/>
      <c r="AN86" s="246"/>
      <c r="AO86" s="246"/>
      <c r="AP86" s="246"/>
      <c r="AQ86" s="246"/>
      <c r="AR86" s="246"/>
      <c r="AS86" s="246"/>
      <c r="AT86" s="246"/>
      <c r="AU86" s="246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7"/>
      <c r="BH86" s="221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3"/>
      <c r="BW86" s="228"/>
      <c r="BX86" s="209"/>
      <c r="BY86" s="209"/>
      <c r="BZ86" s="209"/>
      <c r="CA86" s="209"/>
      <c r="CB86" s="231"/>
      <c r="CC86" s="231"/>
      <c r="CD86" s="231"/>
      <c r="CE86" s="231"/>
      <c r="CF86" s="231"/>
      <c r="CG86" s="209"/>
      <c r="CH86" s="209"/>
      <c r="CI86" s="209"/>
      <c r="CJ86" s="209"/>
      <c r="CK86" s="210"/>
      <c r="CL86" s="29"/>
      <c r="CM86" s="5"/>
      <c r="CN86" s="5"/>
      <c r="CO86" s="5"/>
      <c r="CP86" s="5"/>
      <c r="CQ86" s="5"/>
      <c r="CR86" s="5"/>
      <c r="CS86" s="5"/>
      <c r="CT86" s="5"/>
      <c r="CU86" s="5"/>
      <c r="CV86" s="5"/>
    </row>
    <row r="87" spans="5:100" ht="8.15" customHeight="1">
      <c r="E87" s="113"/>
      <c r="F87" s="114"/>
      <c r="G87" s="105"/>
      <c r="H87" s="106"/>
      <c r="I87" s="106"/>
      <c r="J87" s="106"/>
      <c r="K87" s="106"/>
      <c r="L87" s="107"/>
      <c r="M87" s="245"/>
      <c r="N87" s="246"/>
      <c r="O87" s="246"/>
      <c r="P87" s="246"/>
      <c r="Q87" s="246"/>
      <c r="R87" s="246"/>
      <c r="S87" s="246"/>
      <c r="T87" s="246"/>
      <c r="U87" s="246"/>
      <c r="V87" s="246"/>
      <c r="W87" s="247"/>
      <c r="X87" s="143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5"/>
      <c r="AK87" s="245"/>
      <c r="AL87" s="246"/>
      <c r="AM87" s="246"/>
      <c r="AN87" s="246"/>
      <c r="AO87" s="246"/>
      <c r="AP87" s="246"/>
      <c r="AQ87" s="246"/>
      <c r="AR87" s="246"/>
      <c r="AS87" s="246"/>
      <c r="AT87" s="246"/>
      <c r="AU87" s="246"/>
      <c r="AV87" s="246"/>
      <c r="AW87" s="246"/>
      <c r="AX87" s="246"/>
      <c r="AY87" s="246"/>
      <c r="AZ87" s="246"/>
      <c r="BA87" s="246"/>
      <c r="BB87" s="246"/>
      <c r="BC87" s="246"/>
      <c r="BD87" s="246"/>
      <c r="BE87" s="246"/>
      <c r="BF87" s="246"/>
      <c r="BG87" s="247"/>
      <c r="BH87" s="221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3"/>
      <c r="BW87" s="228"/>
      <c r="BX87" s="209"/>
      <c r="BY87" s="209"/>
      <c r="BZ87" s="209"/>
      <c r="CA87" s="209"/>
      <c r="CB87" s="231"/>
      <c r="CC87" s="231"/>
      <c r="CD87" s="231"/>
      <c r="CE87" s="231"/>
      <c r="CF87" s="231"/>
      <c r="CG87" s="209"/>
      <c r="CH87" s="209"/>
      <c r="CI87" s="209"/>
      <c r="CJ87" s="209"/>
      <c r="CK87" s="210"/>
      <c r="CL87" s="29"/>
      <c r="CM87" s="5"/>
      <c r="CN87" s="5"/>
      <c r="CO87" s="5"/>
      <c r="CP87" s="5"/>
      <c r="CQ87" s="5"/>
      <c r="CR87" s="5"/>
      <c r="CS87" s="5"/>
      <c r="CT87" s="5"/>
      <c r="CU87" s="5"/>
      <c r="CV87" s="5"/>
    </row>
    <row r="88" spans="5:100" ht="8.15" customHeight="1">
      <c r="E88" s="113"/>
      <c r="F88" s="114"/>
      <c r="G88" s="105"/>
      <c r="H88" s="106"/>
      <c r="I88" s="106"/>
      <c r="J88" s="106"/>
      <c r="K88" s="106"/>
      <c r="L88" s="107"/>
      <c r="M88" s="245"/>
      <c r="N88" s="246"/>
      <c r="O88" s="246"/>
      <c r="P88" s="246"/>
      <c r="Q88" s="246"/>
      <c r="R88" s="246"/>
      <c r="S88" s="246"/>
      <c r="T88" s="246"/>
      <c r="U88" s="246"/>
      <c r="V88" s="246"/>
      <c r="W88" s="247"/>
      <c r="X88" s="143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5"/>
      <c r="AK88" s="245"/>
      <c r="AL88" s="246"/>
      <c r="AM88" s="246"/>
      <c r="AN88" s="246"/>
      <c r="AO88" s="246"/>
      <c r="AP88" s="246"/>
      <c r="AQ88" s="246"/>
      <c r="AR88" s="246"/>
      <c r="AS88" s="246"/>
      <c r="AT88" s="246"/>
      <c r="AU88" s="246"/>
      <c r="AV88" s="246"/>
      <c r="AW88" s="246"/>
      <c r="AX88" s="246"/>
      <c r="AY88" s="246"/>
      <c r="AZ88" s="246"/>
      <c r="BA88" s="246"/>
      <c r="BB88" s="246"/>
      <c r="BC88" s="246"/>
      <c r="BD88" s="246"/>
      <c r="BE88" s="246"/>
      <c r="BF88" s="246"/>
      <c r="BG88" s="247"/>
      <c r="BH88" s="221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3"/>
      <c r="BW88" s="228"/>
      <c r="BX88" s="209"/>
      <c r="BY88" s="209"/>
      <c r="BZ88" s="209"/>
      <c r="CA88" s="209"/>
      <c r="CB88" s="231"/>
      <c r="CC88" s="231"/>
      <c r="CD88" s="231"/>
      <c r="CE88" s="231"/>
      <c r="CF88" s="231"/>
      <c r="CG88" s="209"/>
      <c r="CH88" s="209"/>
      <c r="CI88" s="209"/>
      <c r="CJ88" s="209"/>
      <c r="CK88" s="210"/>
      <c r="CL88" s="29"/>
      <c r="CM88" s="5"/>
      <c r="CN88" s="5"/>
      <c r="CO88" s="5"/>
      <c r="CP88" s="5"/>
      <c r="CQ88" s="5"/>
      <c r="CR88" s="5"/>
      <c r="CS88" s="5"/>
      <c r="CT88" s="5"/>
      <c r="CU88" s="5"/>
      <c r="CV88" s="5"/>
    </row>
    <row r="89" spans="5:100" ht="8.15" customHeight="1">
      <c r="E89" s="113"/>
      <c r="F89" s="114"/>
      <c r="G89" s="105"/>
      <c r="H89" s="106"/>
      <c r="I89" s="106"/>
      <c r="J89" s="106"/>
      <c r="K89" s="106"/>
      <c r="L89" s="107"/>
      <c r="M89" s="245"/>
      <c r="N89" s="246"/>
      <c r="O89" s="246"/>
      <c r="P89" s="246"/>
      <c r="Q89" s="246"/>
      <c r="R89" s="246"/>
      <c r="S89" s="246"/>
      <c r="T89" s="246"/>
      <c r="U89" s="246"/>
      <c r="V89" s="246"/>
      <c r="W89" s="247"/>
      <c r="X89" s="143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5"/>
      <c r="AK89" s="245"/>
      <c r="AL89" s="246"/>
      <c r="AM89" s="246"/>
      <c r="AN89" s="246"/>
      <c r="AO89" s="246"/>
      <c r="AP89" s="246"/>
      <c r="AQ89" s="246"/>
      <c r="AR89" s="246"/>
      <c r="AS89" s="246"/>
      <c r="AT89" s="246"/>
      <c r="AU89" s="246"/>
      <c r="AV89" s="246"/>
      <c r="AW89" s="246"/>
      <c r="AX89" s="246"/>
      <c r="AY89" s="246"/>
      <c r="AZ89" s="246"/>
      <c r="BA89" s="246"/>
      <c r="BB89" s="246"/>
      <c r="BC89" s="246"/>
      <c r="BD89" s="246"/>
      <c r="BE89" s="246"/>
      <c r="BF89" s="246"/>
      <c r="BG89" s="247"/>
      <c r="BH89" s="221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3"/>
      <c r="BW89" s="228"/>
      <c r="BX89" s="209"/>
      <c r="BY89" s="209"/>
      <c r="BZ89" s="209"/>
      <c r="CA89" s="209"/>
      <c r="CB89" s="231"/>
      <c r="CC89" s="231"/>
      <c r="CD89" s="231"/>
      <c r="CE89" s="231"/>
      <c r="CF89" s="231"/>
      <c r="CG89" s="209"/>
      <c r="CH89" s="209"/>
      <c r="CI89" s="209"/>
      <c r="CJ89" s="209"/>
      <c r="CK89" s="210"/>
      <c r="CL89" s="29"/>
      <c r="CM89" s="5"/>
      <c r="CN89" s="5"/>
      <c r="CO89" s="5"/>
      <c r="CP89" s="5"/>
      <c r="CQ89" s="5"/>
      <c r="CR89" s="5"/>
      <c r="CS89" s="5"/>
      <c r="CT89" s="5"/>
      <c r="CU89" s="5"/>
      <c r="CV89" s="5"/>
    </row>
    <row r="90" spans="5:100" ht="8.15" customHeight="1">
      <c r="E90" s="113"/>
      <c r="F90" s="114"/>
      <c r="G90" s="105"/>
      <c r="H90" s="106"/>
      <c r="I90" s="106"/>
      <c r="J90" s="106"/>
      <c r="K90" s="106"/>
      <c r="L90" s="107"/>
      <c r="M90" s="248"/>
      <c r="N90" s="249"/>
      <c r="O90" s="249"/>
      <c r="P90" s="249"/>
      <c r="Q90" s="249"/>
      <c r="R90" s="249"/>
      <c r="S90" s="249"/>
      <c r="T90" s="249"/>
      <c r="U90" s="249"/>
      <c r="V90" s="249"/>
      <c r="W90" s="250"/>
      <c r="X90" s="179"/>
      <c r="Y90" s="180"/>
      <c r="Z90" s="180"/>
      <c r="AA90" s="180"/>
      <c r="AB90" s="180"/>
      <c r="AC90" s="180"/>
      <c r="AD90" s="180"/>
      <c r="AE90" s="180"/>
      <c r="AF90" s="180"/>
      <c r="AG90" s="180"/>
      <c r="AH90" s="180"/>
      <c r="AI90" s="180"/>
      <c r="AJ90" s="181"/>
      <c r="AK90" s="248"/>
      <c r="AL90" s="249"/>
      <c r="AM90" s="249"/>
      <c r="AN90" s="249"/>
      <c r="AO90" s="249"/>
      <c r="AP90" s="249"/>
      <c r="AQ90" s="249"/>
      <c r="AR90" s="249"/>
      <c r="AS90" s="249"/>
      <c r="AT90" s="249"/>
      <c r="AU90" s="249"/>
      <c r="AV90" s="249"/>
      <c r="AW90" s="249"/>
      <c r="AX90" s="249"/>
      <c r="AY90" s="249"/>
      <c r="AZ90" s="249"/>
      <c r="BA90" s="249"/>
      <c r="BB90" s="249"/>
      <c r="BC90" s="249"/>
      <c r="BD90" s="249"/>
      <c r="BE90" s="249"/>
      <c r="BF90" s="249"/>
      <c r="BG90" s="250"/>
      <c r="BH90" s="224"/>
      <c r="BI90" s="225"/>
      <c r="BJ90" s="225"/>
      <c r="BK90" s="225"/>
      <c r="BL90" s="225"/>
      <c r="BM90" s="225"/>
      <c r="BN90" s="225"/>
      <c r="BO90" s="225"/>
      <c r="BP90" s="225"/>
      <c r="BQ90" s="225"/>
      <c r="BR90" s="225"/>
      <c r="BS90" s="225"/>
      <c r="BT90" s="225"/>
      <c r="BU90" s="225"/>
      <c r="BV90" s="226"/>
      <c r="BW90" s="229"/>
      <c r="BX90" s="211"/>
      <c r="BY90" s="211"/>
      <c r="BZ90" s="211"/>
      <c r="CA90" s="211"/>
      <c r="CB90" s="232"/>
      <c r="CC90" s="232"/>
      <c r="CD90" s="232"/>
      <c r="CE90" s="232"/>
      <c r="CF90" s="232"/>
      <c r="CG90" s="211"/>
      <c r="CH90" s="211"/>
      <c r="CI90" s="211"/>
      <c r="CJ90" s="211"/>
      <c r="CK90" s="212"/>
      <c r="CL90" s="29"/>
      <c r="CM90" s="5"/>
      <c r="CN90" s="5"/>
      <c r="CO90" s="5"/>
      <c r="CP90" s="5"/>
      <c r="CQ90" s="5"/>
      <c r="CR90" s="5"/>
      <c r="CS90" s="5"/>
      <c r="CT90" s="5"/>
      <c r="CU90" s="5"/>
      <c r="CV90" s="5"/>
    </row>
    <row r="91" spans="5:100" ht="8.15" customHeight="1">
      <c r="E91" s="113"/>
      <c r="F91" s="114"/>
      <c r="G91" s="105"/>
      <c r="H91" s="106"/>
      <c r="I91" s="106"/>
      <c r="J91" s="106"/>
      <c r="K91" s="106"/>
      <c r="L91" s="107"/>
      <c r="M91" s="265" t="s">
        <v>10</v>
      </c>
      <c r="N91" s="131"/>
      <c r="O91" s="131"/>
      <c r="P91" s="131"/>
      <c r="Q91" s="131"/>
      <c r="R91" s="131"/>
      <c r="S91" s="131"/>
      <c r="T91" s="131"/>
      <c r="U91" s="131"/>
      <c r="V91" s="131"/>
      <c r="W91" s="266"/>
      <c r="X91" s="141" t="s">
        <v>166</v>
      </c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42"/>
      <c r="AK91" s="236" t="s">
        <v>49</v>
      </c>
      <c r="AL91" s="237"/>
      <c r="AM91" s="237"/>
      <c r="AN91" s="237"/>
      <c r="AO91" s="237"/>
      <c r="AP91" s="237"/>
      <c r="AQ91" s="237"/>
      <c r="AR91" s="237"/>
      <c r="AS91" s="237"/>
      <c r="AT91" s="237"/>
      <c r="AU91" s="237"/>
      <c r="AV91" s="237"/>
      <c r="AW91" s="237"/>
      <c r="AX91" s="237"/>
      <c r="AY91" s="237"/>
      <c r="AZ91" s="237"/>
      <c r="BA91" s="237"/>
      <c r="BB91" s="237"/>
      <c r="BC91" s="237"/>
      <c r="BD91" s="237"/>
      <c r="BE91" s="237"/>
      <c r="BF91" s="237"/>
      <c r="BG91" s="238"/>
      <c r="BH91" s="36"/>
      <c r="BI91" s="70"/>
      <c r="BJ91" s="70"/>
      <c r="BK91" s="70"/>
      <c r="BL91" s="70"/>
      <c r="BM91" s="70"/>
      <c r="BN91" s="273"/>
      <c r="BO91" s="273"/>
      <c r="BP91" s="273"/>
      <c r="BQ91" s="273"/>
      <c r="BR91" s="273"/>
      <c r="BS91" s="70"/>
      <c r="BT91" s="70"/>
      <c r="BU91" s="70"/>
      <c r="BV91" s="71"/>
      <c r="BW91" s="332" t="str">
        <f>IF(BN92="","",IF(BN92&lt;=AU94,"○",""))</f>
        <v/>
      </c>
      <c r="BX91" s="333"/>
      <c r="BY91" s="333"/>
      <c r="BZ91" s="333"/>
      <c r="CA91" s="333"/>
      <c r="CB91" s="203" t="s">
        <v>36</v>
      </c>
      <c r="CC91" s="203"/>
      <c r="CD91" s="203"/>
      <c r="CE91" s="203"/>
      <c r="CF91" s="203"/>
      <c r="CG91" s="203" t="str">
        <f>IF(BN92="","",IF(BN92&gt;AU94,"○",""))</f>
        <v/>
      </c>
      <c r="CH91" s="203"/>
      <c r="CI91" s="203"/>
      <c r="CJ91" s="203"/>
      <c r="CK91" s="204"/>
      <c r="CL91" s="35"/>
      <c r="CM91" s="5"/>
      <c r="CN91" s="5"/>
      <c r="CO91" s="5"/>
      <c r="CP91" s="5"/>
      <c r="CQ91" s="5"/>
      <c r="CR91" s="5"/>
      <c r="CS91" s="5"/>
      <c r="CT91" s="5"/>
      <c r="CU91" s="5"/>
      <c r="CV91" s="5"/>
    </row>
    <row r="92" spans="5:100" ht="8.15" customHeight="1">
      <c r="E92" s="113"/>
      <c r="F92" s="114"/>
      <c r="G92" s="105"/>
      <c r="H92" s="106"/>
      <c r="I92" s="106"/>
      <c r="J92" s="106"/>
      <c r="K92" s="106"/>
      <c r="L92" s="107"/>
      <c r="M92" s="157"/>
      <c r="N92" s="132"/>
      <c r="O92" s="132"/>
      <c r="P92" s="132"/>
      <c r="Q92" s="132"/>
      <c r="R92" s="132"/>
      <c r="S92" s="132"/>
      <c r="T92" s="132"/>
      <c r="U92" s="132"/>
      <c r="V92" s="132"/>
      <c r="W92" s="158"/>
      <c r="X92" s="143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5"/>
      <c r="AK92" s="236"/>
      <c r="AL92" s="237"/>
      <c r="AM92" s="237"/>
      <c r="AN92" s="237"/>
      <c r="AO92" s="237"/>
      <c r="AP92" s="237"/>
      <c r="AQ92" s="237"/>
      <c r="AR92" s="237"/>
      <c r="AS92" s="237"/>
      <c r="AT92" s="237"/>
      <c r="AU92" s="237"/>
      <c r="AV92" s="237"/>
      <c r="AW92" s="237"/>
      <c r="AX92" s="237"/>
      <c r="AY92" s="237"/>
      <c r="AZ92" s="237"/>
      <c r="BA92" s="237"/>
      <c r="BB92" s="237"/>
      <c r="BC92" s="237"/>
      <c r="BD92" s="237"/>
      <c r="BE92" s="237"/>
      <c r="BF92" s="237"/>
      <c r="BG92" s="238"/>
      <c r="BH92" s="341" t="s">
        <v>17</v>
      </c>
      <c r="BI92" s="342"/>
      <c r="BJ92" s="342"/>
      <c r="BK92" s="342"/>
      <c r="BL92" s="342"/>
      <c r="BM92" s="342"/>
      <c r="BN92" s="213"/>
      <c r="BO92" s="213"/>
      <c r="BP92" s="213"/>
      <c r="BQ92" s="213"/>
      <c r="BR92" s="213"/>
      <c r="BS92" s="216" t="s">
        <v>25</v>
      </c>
      <c r="BT92" s="216"/>
      <c r="BU92" s="216"/>
      <c r="BV92" s="72"/>
      <c r="BW92" s="334"/>
      <c r="BX92" s="335"/>
      <c r="BY92" s="335"/>
      <c r="BZ92" s="335"/>
      <c r="CA92" s="335"/>
      <c r="CB92" s="171"/>
      <c r="CC92" s="171"/>
      <c r="CD92" s="171"/>
      <c r="CE92" s="171"/>
      <c r="CF92" s="171"/>
      <c r="CG92" s="171"/>
      <c r="CH92" s="171"/>
      <c r="CI92" s="171"/>
      <c r="CJ92" s="171"/>
      <c r="CK92" s="174"/>
      <c r="CL92" s="35"/>
      <c r="CM92" s="5"/>
      <c r="CN92" s="5"/>
      <c r="CO92" s="5"/>
      <c r="CP92" s="5"/>
      <c r="CQ92" s="5"/>
      <c r="CR92" s="5"/>
      <c r="CS92" s="5"/>
      <c r="CT92" s="5"/>
      <c r="CU92" s="5"/>
      <c r="CV92" s="5"/>
    </row>
    <row r="93" spans="5:100" ht="8.15" customHeight="1">
      <c r="E93" s="113"/>
      <c r="F93" s="114"/>
      <c r="G93" s="105"/>
      <c r="H93" s="106"/>
      <c r="I93" s="106"/>
      <c r="J93" s="106"/>
      <c r="K93" s="106"/>
      <c r="L93" s="107"/>
      <c r="M93" s="157"/>
      <c r="N93" s="132"/>
      <c r="O93" s="132"/>
      <c r="P93" s="132"/>
      <c r="Q93" s="132"/>
      <c r="R93" s="132"/>
      <c r="S93" s="132"/>
      <c r="T93" s="132"/>
      <c r="U93" s="132"/>
      <c r="V93" s="132"/>
      <c r="W93" s="158"/>
      <c r="X93" s="143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5"/>
      <c r="AK93" s="239"/>
      <c r="AL93" s="240"/>
      <c r="AM93" s="240"/>
      <c r="AN93" s="240"/>
      <c r="AO93" s="240"/>
      <c r="AP93" s="240"/>
      <c r="AQ93" s="240"/>
      <c r="AR93" s="240"/>
      <c r="AS93" s="240"/>
      <c r="AT93" s="240"/>
      <c r="AU93" s="240"/>
      <c r="AV93" s="240"/>
      <c r="AW93" s="240"/>
      <c r="AX93" s="240"/>
      <c r="AY93" s="240"/>
      <c r="AZ93" s="240"/>
      <c r="BA93" s="240"/>
      <c r="BB93" s="240"/>
      <c r="BC93" s="240"/>
      <c r="BD93" s="240"/>
      <c r="BE93" s="240"/>
      <c r="BF93" s="240"/>
      <c r="BG93" s="241"/>
      <c r="BH93" s="343"/>
      <c r="BI93" s="344"/>
      <c r="BJ93" s="344"/>
      <c r="BK93" s="344"/>
      <c r="BL93" s="344"/>
      <c r="BM93" s="344"/>
      <c r="BN93" s="214"/>
      <c r="BO93" s="214"/>
      <c r="BP93" s="214"/>
      <c r="BQ93" s="214"/>
      <c r="BR93" s="214"/>
      <c r="BS93" s="217"/>
      <c r="BT93" s="217"/>
      <c r="BU93" s="217"/>
      <c r="BV93" s="72"/>
      <c r="BW93" s="334"/>
      <c r="BX93" s="335"/>
      <c r="BY93" s="335"/>
      <c r="BZ93" s="335"/>
      <c r="CA93" s="335"/>
      <c r="CB93" s="171"/>
      <c r="CC93" s="171"/>
      <c r="CD93" s="171"/>
      <c r="CE93" s="171"/>
      <c r="CF93" s="171"/>
      <c r="CG93" s="171"/>
      <c r="CH93" s="171"/>
      <c r="CI93" s="171"/>
      <c r="CJ93" s="171"/>
      <c r="CK93" s="174"/>
      <c r="CL93" s="29"/>
      <c r="CM93" s="5"/>
      <c r="CN93" s="5"/>
      <c r="CO93" s="5"/>
      <c r="CP93" s="5"/>
      <c r="CQ93" s="5"/>
      <c r="CR93" s="5"/>
      <c r="CS93" s="5"/>
      <c r="CT93" s="5"/>
      <c r="CU93" s="5"/>
      <c r="CV93" s="5"/>
    </row>
    <row r="94" spans="5:100" ht="8.15" customHeight="1">
      <c r="E94" s="113"/>
      <c r="F94" s="114"/>
      <c r="G94" s="105"/>
      <c r="H94" s="106"/>
      <c r="I94" s="106"/>
      <c r="J94" s="106"/>
      <c r="K94" s="106"/>
      <c r="L94" s="107"/>
      <c r="M94" s="157"/>
      <c r="N94" s="132"/>
      <c r="O94" s="132"/>
      <c r="P94" s="132"/>
      <c r="Q94" s="132"/>
      <c r="R94" s="132"/>
      <c r="S94" s="132"/>
      <c r="T94" s="132"/>
      <c r="U94" s="132"/>
      <c r="V94" s="132"/>
      <c r="W94" s="158"/>
      <c r="X94" s="143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5"/>
      <c r="AK94" s="24"/>
      <c r="AM94" s="73"/>
      <c r="AN94" s="73"/>
      <c r="AO94" s="73"/>
      <c r="AP94" s="149" t="s">
        <v>39</v>
      </c>
      <c r="AQ94" s="150"/>
      <c r="AR94" s="150"/>
      <c r="AS94" s="150"/>
      <c r="AT94" s="150"/>
      <c r="AU94" s="197"/>
      <c r="AV94" s="198"/>
      <c r="AW94" s="198"/>
      <c r="AX94" s="198"/>
      <c r="AY94" s="198"/>
      <c r="AZ94" s="199"/>
      <c r="BA94" s="233" t="s">
        <v>26</v>
      </c>
      <c r="BB94" s="234"/>
      <c r="BC94" s="74"/>
      <c r="BE94" s="75"/>
      <c r="BF94" s="75"/>
      <c r="BG94" s="26"/>
      <c r="BH94" s="76"/>
      <c r="BI94" s="72"/>
      <c r="BJ94" s="72"/>
      <c r="BK94" s="72"/>
      <c r="BL94" s="72"/>
      <c r="BM94" s="72"/>
      <c r="BN94" s="84"/>
      <c r="BO94" s="84"/>
      <c r="BP94" s="84"/>
      <c r="BQ94" s="84"/>
      <c r="BR94" s="84"/>
      <c r="BS94" s="72"/>
      <c r="BT94" s="72"/>
      <c r="BU94" s="72"/>
      <c r="BV94" s="72"/>
      <c r="BW94" s="334"/>
      <c r="BX94" s="335"/>
      <c r="BY94" s="335"/>
      <c r="BZ94" s="335"/>
      <c r="CA94" s="335"/>
      <c r="CB94" s="171"/>
      <c r="CC94" s="171"/>
      <c r="CD94" s="171"/>
      <c r="CE94" s="171"/>
      <c r="CF94" s="171"/>
      <c r="CG94" s="171"/>
      <c r="CH94" s="171"/>
      <c r="CI94" s="171"/>
      <c r="CJ94" s="171"/>
      <c r="CK94" s="174"/>
      <c r="CL94" s="29"/>
      <c r="CM94" s="5"/>
      <c r="CN94" s="5"/>
      <c r="CO94" s="5"/>
      <c r="CP94" s="5"/>
      <c r="CQ94" s="5"/>
      <c r="CR94" s="5"/>
      <c r="CS94" s="5"/>
      <c r="CT94" s="5"/>
      <c r="CU94" s="5"/>
      <c r="CV94" s="5"/>
    </row>
    <row r="95" spans="5:100" ht="8.15" customHeight="1">
      <c r="E95" s="113"/>
      <c r="F95" s="114"/>
      <c r="G95" s="105"/>
      <c r="H95" s="106"/>
      <c r="I95" s="106"/>
      <c r="J95" s="106"/>
      <c r="K95" s="106"/>
      <c r="L95" s="107"/>
      <c r="M95" s="157"/>
      <c r="N95" s="132"/>
      <c r="O95" s="132"/>
      <c r="P95" s="132"/>
      <c r="Q95" s="132"/>
      <c r="R95" s="132"/>
      <c r="S95" s="132"/>
      <c r="T95" s="132"/>
      <c r="U95" s="132"/>
      <c r="V95" s="132"/>
      <c r="W95" s="158"/>
      <c r="X95" s="143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5"/>
      <c r="AK95" s="24"/>
      <c r="AL95" s="73"/>
      <c r="AM95" s="73"/>
      <c r="AN95" s="73"/>
      <c r="AO95" s="73"/>
      <c r="AP95" s="151"/>
      <c r="AQ95" s="151"/>
      <c r="AR95" s="151"/>
      <c r="AS95" s="151"/>
      <c r="AT95" s="151"/>
      <c r="AU95" s="200"/>
      <c r="AV95" s="200"/>
      <c r="AW95" s="200"/>
      <c r="AX95" s="200"/>
      <c r="AY95" s="200"/>
      <c r="AZ95" s="201"/>
      <c r="BA95" s="235"/>
      <c r="BB95" s="235"/>
      <c r="BC95" s="74"/>
      <c r="BD95" s="75"/>
      <c r="BE95" s="75"/>
      <c r="BF95" s="75"/>
      <c r="BG95" s="26"/>
      <c r="BH95" s="341" t="s">
        <v>101</v>
      </c>
      <c r="BI95" s="342"/>
      <c r="BJ95" s="342"/>
      <c r="BK95" s="342"/>
      <c r="BL95" s="342"/>
      <c r="BM95" s="342"/>
      <c r="BN95" s="213"/>
      <c r="BO95" s="213"/>
      <c r="BP95" s="213"/>
      <c r="BQ95" s="213"/>
      <c r="BR95" s="213"/>
      <c r="BS95" s="215" t="s">
        <v>29</v>
      </c>
      <c r="BT95" s="216"/>
      <c r="BU95" s="216"/>
      <c r="BV95" s="77"/>
      <c r="BW95" s="334"/>
      <c r="BX95" s="335"/>
      <c r="BY95" s="335"/>
      <c r="BZ95" s="335"/>
      <c r="CA95" s="335"/>
      <c r="CB95" s="171"/>
      <c r="CC95" s="171"/>
      <c r="CD95" s="171"/>
      <c r="CE95" s="171"/>
      <c r="CF95" s="171"/>
      <c r="CG95" s="171"/>
      <c r="CH95" s="171"/>
      <c r="CI95" s="171"/>
      <c r="CJ95" s="171"/>
      <c r="CK95" s="174"/>
      <c r="CL95" s="29"/>
      <c r="CM95" s="5"/>
      <c r="CN95" s="5"/>
      <c r="CO95" s="5"/>
      <c r="CP95" s="5"/>
      <c r="CQ95" s="5"/>
      <c r="CR95" s="5"/>
      <c r="CS95" s="5"/>
      <c r="CT95" s="5"/>
      <c r="CU95" s="5"/>
      <c r="CV95" s="5"/>
    </row>
    <row r="96" spans="5:100" ht="8.15" customHeight="1">
      <c r="E96" s="113"/>
      <c r="F96" s="114"/>
      <c r="G96" s="105"/>
      <c r="H96" s="106"/>
      <c r="I96" s="106"/>
      <c r="J96" s="106"/>
      <c r="K96" s="106"/>
      <c r="L96" s="107"/>
      <c r="M96" s="157"/>
      <c r="N96" s="132"/>
      <c r="O96" s="132"/>
      <c r="P96" s="132"/>
      <c r="Q96" s="132"/>
      <c r="R96" s="132"/>
      <c r="S96" s="132"/>
      <c r="T96" s="132"/>
      <c r="U96" s="132"/>
      <c r="V96" s="132"/>
      <c r="W96" s="158"/>
      <c r="X96" s="143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5"/>
      <c r="AK96" s="29"/>
      <c r="AL96" s="25"/>
      <c r="AQ96" s="78"/>
      <c r="AR96" s="78"/>
      <c r="AS96" s="78"/>
      <c r="AT96" s="78"/>
      <c r="AU96" s="78"/>
      <c r="AV96" s="78"/>
      <c r="AW96" s="79"/>
      <c r="AX96" s="79"/>
      <c r="AY96" s="79"/>
      <c r="AZ96" s="79"/>
      <c r="BA96" s="25"/>
      <c r="BB96" s="25"/>
      <c r="BC96" s="25"/>
      <c r="BD96" s="25"/>
      <c r="BE96" s="25"/>
      <c r="BF96" s="25"/>
      <c r="BG96" s="41"/>
      <c r="BH96" s="343"/>
      <c r="BI96" s="344"/>
      <c r="BJ96" s="344"/>
      <c r="BK96" s="344"/>
      <c r="BL96" s="344"/>
      <c r="BM96" s="344"/>
      <c r="BN96" s="214"/>
      <c r="BO96" s="214"/>
      <c r="BP96" s="214"/>
      <c r="BQ96" s="214"/>
      <c r="BR96" s="214"/>
      <c r="BS96" s="217"/>
      <c r="BT96" s="217"/>
      <c r="BU96" s="217"/>
      <c r="BV96" s="77"/>
      <c r="BW96" s="334"/>
      <c r="BX96" s="335"/>
      <c r="BY96" s="335"/>
      <c r="BZ96" s="335"/>
      <c r="CA96" s="335"/>
      <c r="CB96" s="171"/>
      <c r="CC96" s="171"/>
      <c r="CD96" s="171"/>
      <c r="CE96" s="171"/>
      <c r="CF96" s="171"/>
      <c r="CG96" s="171"/>
      <c r="CH96" s="171"/>
      <c r="CI96" s="171"/>
      <c r="CJ96" s="171"/>
      <c r="CK96" s="174"/>
      <c r="CL96" s="29"/>
      <c r="CM96" s="5"/>
      <c r="CN96" s="5"/>
      <c r="CO96" s="5"/>
      <c r="CP96" s="5"/>
      <c r="CQ96" s="5"/>
      <c r="CR96" s="5"/>
      <c r="CS96" s="5"/>
      <c r="CT96" s="5"/>
      <c r="CU96" s="5"/>
      <c r="CV96" s="5"/>
    </row>
    <row r="97" spans="5:103" ht="8.15" customHeight="1">
      <c r="E97" s="115"/>
      <c r="F97" s="116"/>
      <c r="G97" s="108"/>
      <c r="H97" s="109"/>
      <c r="I97" s="109"/>
      <c r="J97" s="109"/>
      <c r="K97" s="109"/>
      <c r="L97" s="110"/>
      <c r="M97" s="159"/>
      <c r="N97" s="133"/>
      <c r="O97" s="133"/>
      <c r="P97" s="133"/>
      <c r="Q97" s="133"/>
      <c r="R97" s="133"/>
      <c r="S97" s="133"/>
      <c r="T97" s="133"/>
      <c r="U97" s="133"/>
      <c r="V97" s="133"/>
      <c r="W97" s="160"/>
      <c r="X97" s="146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8"/>
      <c r="AK97" s="24"/>
      <c r="BG97" s="26"/>
      <c r="BH97" s="80"/>
      <c r="BI97" s="81"/>
      <c r="BJ97" s="81"/>
      <c r="BK97" s="81"/>
      <c r="BL97" s="81"/>
      <c r="BM97" s="81"/>
      <c r="BN97" s="202"/>
      <c r="BO97" s="202"/>
      <c r="BP97" s="202"/>
      <c r="BQ97" s="202"/>
      <c r="BR97" s="202"/>
      <c r="BS97" s="81"/>
      <c r="BT97" s="81"/>
      <c r="BU97" s="81"/>
      <c r="BV97" s="81"/>
      <c r="BW97" s="336"/>
      <c r="BX97" s="337"/>
      <c r="BY97" s="337"/>
      <c r="BZ97" s="337"/>
      <c r="CA97" s="337"/>
      <c r="CB97" s="205"/>
      <c r="CC97" s="205"/>
      <c r="CD97" s="205"/>
      <c r="CE97" s="205"/>
      <c r="CF97" s="205"/>
      <c r="CG97" s="205"/>
      <c r="CH97" s="205"/>
      <c r="CI97" s="205"/>
      <c r="CJ97" s="205"/>
      <c r="CK97" s="206"/>
      <c r="CL97" s="29"/>
      <c r="CM97" s="5"/>
      <c r="CN97" s="5"/>
      <c r="CO97" s="5"/>
      <c r="CP97" s="5"/>
      <c r="CQ97" s="5"/>
      <c r="CR97" s="5"/>
      <c r="CS97" s="5"/>
      <c r="CT97" s="5"/>
      <c r="CU97" s="5"/>
      <c r="CV97" s="5"/>
    </row>
    <row r="98" spans="5:103" ht="8.15" customHeight="1">
      <c r="E98" s="176" t="s">
        <v>206</v>
      </c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  <c r="AL98" s="177"/>
      <c r="AM98" s="177"/>
      <c r="AN98" s="177"/>
      <c r="AO98" s="177"/>
      <c r="AP98" s="177"/>
      <c r="AQ98" s="177"/>
      <c r="AR98" s="177"/>
      <c r="AS98" s="177"/>
      <c r="AT98" s="177"/>
      <c r="AU98" s="177"/>
      <c r="AV98" s="177"/>
      <c r="AW98" s="177"/>
      <c r="AX98" s="177"/>
      <c r="AY98" s="177"/>
      <c r="AZ98" s="177"/>
      <c r="BA98" s="177"/>
      <c r="BB98" s="177"/>
      <c r="BC98" s="177"/>
      <c r="BD98" s="177"/>
      <c r="BE98" s="177"/>
      <c r="BF98" s="177"/>
      <c r="BG98" s="177"/>
      <c r="BH98" s="177"/>
      <c r="BI98" s="177"/>
      <c r="BJ98" s="177"/>
      <c r="BK98" s="177"/>
      <c r="BL98" s="177"/>
      <c r="BM98" s="177"/>
      <c r="BN98" s="177"/>
      <c r="BO98" s="177"/>
      <c r="BP98" s="177"/>
      <c r="BQ98" s="177"/>
      <c r="BR98" s="177"/>
      <c r="BS98" s="177"/>
      <c r="BT98" s="177"/>
      <c r="BU98" s="177"/>
      <c r="BV98" s="177"/>
      <c r="BW98" s="177"/>
      <c r="BX98" s="177"/>
      <c r="BY98" s="177"/>
      <c r="BZ98" s="177"/>
      <c r="CA98" s="177"/>
      <c r="CB98" s="177"/>
      <c r="CC98" s="177"/>
      <c r="CD98" s="177"/>
      <c r="CE98" s="177"/>
      <c r="CF98" s="177"/>
      <c r="CG98" s="177"/>
      <c r="CH98" s="177"/>
      <c r="CI98" s="177"/>
      <c r="CJ98" s="177"/>
      <c r="CK98" s="178"/>
      <c r="CL98" s="29"/>
      <c r="CM98" s="5"/>
      <c r="CN98" s="5"/>
      <c r="CO98" s="5"/>
      <c r="CP98" s="5"/>
      <c r="CQ98" s="5"/>
      <c r="CR98" s="5"/>
      <c r="CS98" s="5"/>
      <c r="CT98" s="5"/>
      <c r="CU98" s="5"/>
      <c r="CV98" s="5"/>
    </row>
    <row r="99" spans="5:103" ht="8.15" customHeight="1">
      <c r="E99" s="143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4"/>
      <c r="BN99" s="144"/>
      <c r="BO99" s="144"/>
      <c r="BP99" s="144"/>
      <c r="BQ99" s="144"/>
      <c r="BR99" s="144"/>
      <c r="BS99" s="144"/>
      <c r="BT99" s="144"/>
      <c r="BU99" s="144"/>
      <c r="BV99" s="144"/>
      <c r="BW99" s="144"/>
      <c r="BX99" s="144"/>
      <c r="BY99" s="144"/>
      <c r="BZ99" s="144"/>
      <c r="CA99" s="144"/>
      <c r="CB99" s="144"/>
      <c r="CC99" s="144"/>
      <c r="CD99" s="144"/>
      <c r="CE99" s="144"/>
      <c r="CF99" s="144"/>
      <c r="CG99" s="144"/>
      <c r="CH99" s="144"/>
      <c r="CI99" s="144"/>
      <c r="CJ99" s="144"/>
      <c r="CK99" s="145"/>
      <c r="CL99" s="29"/>
      <c r="CM99" s="5"/>
      <c r="CN99" s="5"/>
      <c r="CO99" s="5"/>
      <c r="CP99" s="5"/>
      <c r="CQ99" s="5"/>
      <c r="CR99" s="5"/>
      <c r="CS99" s="5"/>
      <c r="CT99" s="5"/>
      <c r="CU99" s="5"/>
      <c r="CV99" s="5"/>
    </row>
    <row r="100" spans="5:103" ht="8.15" customHeight="1">
      <c r="E100" s="143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  <c r="BM100" s="144"/>
      <c r="BN100" s="144"/>
      <c r="BO100" s="144"/>
      <c r="BP100" s="144"/>
      <c r="BQ100" s="144"/>
      <c r="BR100" s="144"/>
      <c r="BS100" s="144"/>
      <c r="BT100" s="144"/>
      <c r="BU100" s="144"/>
      <c r="BV100" s="144"/>
      <c r="BW100" s="144"/>
      <c r="BX100" s="144"/>
      <c r="BY100" s="144"/>
      <c r="BZ100" s="144"/>
      <c r="CA100" s="144"/>
      <c r="CB100" s="144"/>
      <c r="CC100" s="144"/>
      <c r="CD100" s="144"/>
      <c r="CE100" s="144"/>
      <c r="CF100" s="144"/>
      <c r="CG100" s="144"/>
      <c r="CH100" s="144"/>
      <c r="CI100" s="144"/>
      <c r="CJ100" s="144"/>
      <c r="CK100" s="145"/>
      <c r="CM100" s="5"/>
      <c r="CN100" s="5"/>
      <c r="CO100" s="5"/>
      <c r="CP100" s="5"/>
      <c r="CQ100" s="5"/>
      <c r="CR100" s="5"/>
      <c r="CS100" s="5"/>
      <c r="CT100" s="5"/>
      <c r="CU100" s="5"/>
      <c r="CV100" s="5"/>
    </row>
    <row r="101" spans="5:103" ht="8.15" customHeight="1">
      <c r="E101" s="143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4"/>
      <c r="BM101" s="144"/>
      <c r="BN101" s="144"/>
      <c r="BO101" s="144"/>
      <c r="BP101" s="144"/>
      <c r="BQ101" s="144"/>
      <c r="BR101" s="144"/>
      <c r="BS101" s="144"/>
      <c r="BT101" s="144"/>
      <c r="BU101" s="144"/>
      <c r="BV101" s="144"/>
      <c r="BW101" s="144"/>
      <c r="BX101" s="144"/>
      <c r="BY101" s="144"/>
      <c r="BZ101" s="144"/>
      <c r="CA101" s="144"/>
      <c r="CB101" s="144"/>
      <c r="CC101" s="144"/>
      <c r="CD101" s="144"/>
      <c r="CE101" s="144"/>
      <c r="CF101" s="144"/>
      <c r="CG101" s="144"/>
      <c r="CH101" s="144"/>
      <c r="CI101" s="144"/>
      <c r="CJ101" s="144"/>
      <c r="CK101" s="145"/>
      <c r="CL101" s="29"/>
      <c r="CM101" s="5"/>
      <c r="CN101" s="5"/>
      <c r="CO101" s="5"/>
      <c r="CP101" s="5"/>
      <c r="CQ101" s="5"/>
      <c r="CR101" s="5"/>
      <c r="CS101" s="5"/>
      <c r="CT101" s="5"/>
      <c r="CU101" s="5"/>
      <c r="CV101" s="5"/>
    </row>
    <row r="102" spans="5:103" ht="8.15" customHeight="1">
      <c r="E102" s="146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  <c r="BI102" s="147"/>
      <c r="BJ102" s="147"/>
      <c r="BK102" s="147"/>
      <c r="BL102" s="147"/>
      <c r="BM102" s="147"/>
      <c r="BN102" s="147"/>
      <c r="BO102" s="147"/>
      <c r="BP102" s="147"/>
      <c r="BQ102" s="147"/>
      <c r="BR102" s="147"/>
      <c r="BS102" s="147"/>
      <c r="BT102" s="147"/>
      <c r="BU102" s="147"/>
      <c r="BV102" s="147"/>
      <c r="BW102" s="147"/>
      <c r="BX102" s="147"/>
      <c r="BY102" s="147"/>
      <c r="BZ102" s="147"/>
      <c r="CA102" s="147"/>
      <c r="CB102" s="147"/>
      <c r="CC102" s="147"/>
      <c r="CD102" s="147"/>
      <c r="CE102" s="147"/>
      <c r="CF102" s="147"/>
      <c r="CG102" s="147"/>
      <c r="CH102" s="147"/>
      <c r="CI102" s="147"/>
      <c r="CJ102" s="147"/>
      <c r="CK102" s="148"/>
      <c r="CL102" s="82"/>
      <c r="CM102" s="5"/>
      <c r="CN102" s="5"/>
      <c r="CO102" s="5"/>
      <c r="CP102" s="5"/>
      <c r="CQ102" s="5"/>
      <c r="CR102" s="5"/>
      <c r="CS102" s="5"/>
      <c r="CT102" s="5"/>
      <c r="CU102" s="5"/>
      <c r="CV102" s="5"/>
    </row>
    <row r="103" spans="5:103" ht="7.5" customHeight="1">
      <c r="E103" s="83" t="s">
        <v>45</v>
      </c>
      <c r="F103" s="83"/>
      <c r="G103" s="83"/>
      <c r="H103" s="83"/>
      <c r="I103" s="83"/>
      <c r="J103" s="83"/>
      <c r="K103" s="83"/>
      <c r="L103" s="83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82"/>
      <c r="CM103" s="5"/>
      <c r="CN103" s="5"/>
      <c r="CO103" s="5"/>
      <c r="CP103" s="5"/>
      <c r="CQ103" s="5"/>
      <c r="CR103" s="5"/>
      <c r="CS103" s="5"/>
      <c r="CT103" s="5"/>
      <c r="CU103" s="5"/>
      <c r="CV103" s="5"/>
    </row>
    <row r="104" spans="5:103" ht="7.5" customHeight="1">
      <c r="E104" s="84"/>
      <c r="F104" s="84"/>
      <c r="G104" s="84"/>
      <c r="H104" s="84"/>
      <c r="I104" s="84"/>
      <c r="J104" s="84"/>
      <c r="K104" s="84"/>
      <c r="L104" s="84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5"/>
      <c r="CN104" s="5"/>
      <c r="CO104" s="5"/>
      <c r="CP104" s="5"/>
      <c r="CQ104" s="5"/>
      <c r="CR104" s="5"/>
      <c r="CS104" s="5"/>
      <c r="CT104" s="5"/>
      <c r="CU104" s="5"/>
      <c r="CV104" s="5"/>
    </row>
    <row r="105" spans="5:103" ht="7.5" customHeight="1">
      <c r="E105" s="84"/>
      <c r="F105" s="84"/>
      <c r="G105" s="84"/>
      <c r="H105" s="84"/>
      <c r="I105" s="84"/>
      <c r="J105" s="84"/>
      <c r="K105" s="84"/>
      <c r="L105" s="84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5"/>
      <c r="CN105" s="5"/>
      <c r="CO105" s="5"/>
      <c r="CP105" s="5"/>
      <c r="CQ105" s="5"/>
      <c r="CR105" s="5"/>
      <c r="CS105" s="5"/>
      <c r="CT105" s="5"/>
      <c r="CU105" s="5"/>
      <c r="CV105" s="5"/>
    </row>
    <row r="106" spans="5:103" ht="7.5" customHeight="1">
      <c r="E106" s="331" t="s">
        <v>46</v>
      </c>
      <c r="F106" s="331"/>
      <c r="G106" s="331"/>
      <c r="H106" s="117" t="s">
        <v>0</v>
      </c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191"/>
      <c r="X106" s="331" t="s">
        <v>1</v>
      </c>
      <c r="Y106" s="331"/>
      <c r="Z106" s="331"/>
      <c r="AA106" s="331"/>
      <c r="AB106" s="331"/>
      <c r="AC106" s="331"/>
      <c r="AD106" s="331"/>
      <c r="AE106" s="331"/>
      <c r="AF106" s="331"/>
      <c r="AG106" s="331"/>
      <c r="AH106" s="331"/>
      <c r="AI106" s="331"/>
      <c r="AJ106" s="331"/>
      <c r="AK106" s="331" t="s">
        <v>47</v>
      </c>
      <c r="AL106" s="331"/>
      <c r="AM106" s="331"/>
      <c r="AN106" s="331"/>
      <c r="AO106" s="331"/>
      <c r="AP106" s="331"/>
      <c r="AQ106" s="331"/>
      <c r="AR106" s="331"/>
      <c r="AS106" s="331"/>
      <c r="AT106" s="331"/>
      <c r="AU106" s="331"/>
      <c r="AV106" s="331"/>
      <c r="AW106" s="331"/>
      <c r="AX106" s="331"/>
      <c r="AY106" s="331"/>
      <c r="AZ106" s="331"/>
      <c r="BA106" s="331"/>
      <c r="BB106" s="331"/>
      <c r="BC106" s="331"/>
      <c r="BD106" s="331"/>
      <c r="BE106" s="331"/>
      <c r="BF106" s="331"/>
      <c r="BG106" s="331"/>
      <c r="BH106" s="331" t="s">
        <v>48</v>
      </c>
      <c r="BI106" s="331"/>
      <c r="BJ106" s="331"/>
      <c r="BK106" s="331"/>
      <c r="BL106" s="331"/>
      <c r="BM106" s="331"/>
      <c r="BN106" s="331"/>
      <c r="BO106" s="331"/>
      <c r="BP106" s="331"/>
      <c r="BQ106" s="331"/>
      <c r="BR106" s="331"/>
      <c r="BS106" s="331"/>
      <c r="BT106" s="331"/>
      <c r="BU106" s="331"/>
      <c r="BV106" s="331"/>
      <c r="BW106" s="331"/>
      <c r="BX106" s="331"/>
      <c r="BY106" s="331"/>
      <c r="BZ106" s="331"/>
      <c r="CA106" s="331"/>
      <c r="CB106" s="331"/>
      <c r="CC106" s="331"/>
      <c r="CD106" s="161" t="s">
        <v>170</v>
      </c>
      <c r="CE106" s="162"/>
      <c r="CF106" s="162"/>
      <c r="CG106" s="162"/>
      <c r="CH106" s="162"/>
      <c r="CI106" s="162"/>
      <c r="CJ106" s="162"/>
      <c r="CK106" s="163"/>
      <c r="CL106" s="25"/>
      <c r="CM106" s="5"/>
      <c r="CN106" s="5"/>
      <c r="CO106" s="5"/>
      <c r="CP106" s="5"/>
      <c r="CQ106" s="5"/>
      <c r="CR106" s="5"/>
      <c r="CS106" s="386" t="s">
        <v>173</v>
      </c>
      <c r="CT106" s="10" t="s">
        <v>174</v>
      </c>
      <c r="CU106" s="10" t="s">
        <v>175</v>
      </c>
      <c r="CV106" s="10" t="s">
        <v>176</v>
      </c>
      <c r="CW106" s="10" t="s">
        <v>177</v>
      </c>
      <c r="CX106" s="10" t="s">
        <v>178</v>
      </c>
      <c r="CY106" s="10" t="s">
        <v>179</v>
      </c>
    </row>
    <row r="107" spans="5:103" ht="7.5" customHeight="1">
      <c r="E107" s="331"/>
      <c r="F107" s="331"/>
      <c r="G107" s="331"/>
      <c r="H107" s="192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193"/>
      <c r="X107" s="331"/>
      <c r="Y107" s="331"/>
      <c r="Z107" s="331"/>
      <c r="AA107" s="331"/>
      <c r="AB107" s="331"/>
      <c r="AC107" s="331"/>
      <c r="AD107" s="331"/>
      <c r="AE107" s="331"/>
      <c r="AF107" s="331"/>
      <c r="AG107" s="331"/>
      <c r="AH107" s="331"/>
      <c r="AI107" s="331"/>
      <c r="AJ107" s="331"/>
      <c r="AK107" s="331"/>
      <c r="AL107" s="331"/>
      <c r="AM107" s="331"/>
      <c r="AN107" s="331"/>
      <c r="AO107" s="331"/>
      <c r="AP107" s="331"/>
      <c r="AQ107" s="331"/>
      <c r="AR107" s="331"/>
      <c r="AS107" s="331"/>
      <c r="AT107" s="331"/>
      <c r="AU107" s="331"/>
      <c r="AV107" s="331"/>
      <c r="AW107" s="331"/>
      <c r="AX107" s="331"/>
      <c r="AY107" s="331"/>
      <c r="AZ107" s="331"/>
      <c r="BA107" s="331"/>
      <c r="BB107" s="331"/>
      <c r="BC107" s="331"/>
      <c r="BD107" s="331"/>
      <c r="BE107" s="331"/>
      <c r="BF107" s="331"/>
      <c r="BG107" s="331"/>
      <c r="BH107" s="331"/>
      <c r="BI107" s="331"/>
      <c r="BJ107" s="331"/>
      <c r="BK107" s="331"/>
      <c r="BL107" s="331"/>
      <c r="BM107" s="331"/>
      <c r="BN107" s="331"/>
      <c r="BO107" s="331"/>
      <c r="BP107" s="331"/>
      <c r="BQ107" s="331"/>
      <c r="BR107" s="331"/>
      <c r="BS107" s="331"/>
      <c r="BT107" s="331"/>
      <c r="BU107" s="331"/>
      <c r="BV107" s="331"/>
      <c r="BW107" s="331"/>
      <c r="BX107" s="331"/>
      <c r="BY107" s="331"/>
      <c r="BZ107" s="331"/>
      <c r="CA107" s="331"/>
      <c r="CB107" s="331"/>
      <c r="CC107" s="331"/>
      <c r="CD107" s="164"/>
      <c r="CE107" s="165"/>
      <c r="CF107" s="165"/>
      <c r="CG107" s="165"/>
      <c r="CH107" s="165"/>
      <c r="CI107" s="165"/>
      <c r="CJ107" s="165"/>
      <c r="CK107" s="166"/>
      <c r="CL107" s="25"/>
      <c r="CM107" s="5"/>
      <c r="CN107" s="5"/>
      <c r="CO107" s="5"/>
      <c r="CP107" s="5"/>
      <c r="CQ107" s="5"/>
      <c r="CR107" s="5"/>
      <c r="CS107" s="386"/>
      <c r="CT107" s="11" t="s">
        <v>22</v>
      </c>
      <c r="CU107" s="12" t="s">
        <v>180</v>
      </c>
      <c r="CV107" s="12" t="s">
        <v>181</v>
      </c>
      <c r="CW107" s="12" t="s">
        <v>182</v>
      </c>
      <c r="CX107" s="12" t="s">
        <v>183</v>
      </c>
      <c r="CY107" s="12" t="s">
        <v>183</v>
      </c>
    </row>
    <row r="108" spans="5:103" ht="7.5" customHeight="1">
      <c r="E108" s="331"/>
      <c r="F108" s="331"/>
      <c r="G108" s="331"/>
      <c r="H108" s="192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193"/>
      <c r="X108" s="331"/>
      <c r="Y108" s="331"/>
      <c r="Z108" s="331"/>
      <c r="AA108" s="331"/>
      <c r="AB108" s="331"/>
      <c r="AC108" s="331"/>
      <c r="AD108" s="331"/>
      <c r="AE108" s="331"/>
      <c r="AF108" s="331"/>
      <c r="AG108" s="331"/>
      <c r="AH108" s="331"/>
      <c r="AI108" s="331"/>
      <c r="AJ108" s="331"/>
      <c r="AK108" s="331"/>
      <c r="AL108" s="331"/>
      <c r="AM108" s="331"/>
      <c r="AN108" s="331"/>
      <c r="AO108" s="331"/>
      <c r="AP108" s="331"/>
      <c r="AQ108" s="331"/>
      <c r="AR108" s="331"/>
      <c r="AS108" s="331"/>
      <c r="AT108" s="331"/>
      <c r="AU108" s="331"/>
      <c r="AV108" s="331"/>
      <c r="AW108" s="331"/>
      <c r="AX108" s="331"/>
      <c r="AY108" s="331"/>
      <c r="AZ108" s="331"/>
      <c r="BA108" s="331"/>
      <c r="BB108" s="331"/>
      <c r="BC108" s="331"/>
      <c r="BD108" s="331"/>
      <c r="BE108" s="331"/>
      <c r="BF108" s="331"/>
      <c r="BG108" s="331"/>
      <c r="BH108" s="331"/>
      <c r="BI108" s="331"/>
      <c r="BJ108" s="331"/>
      <c r="BK108" s="331"/>
      <c r="BL108" s="331"/>
      <c r="BM108" s="331"/>
      <c r="BN108" s="331"/>
      <c r="BO108" s="331"/>
      <c r="BP108" s="331"/>
      <c r="BQ108" s="331"/>
      <c r="BR108" s="331"/>
      <c r="BS108" s="331"/>
      <c r="BT108" s="331"/>
      <c r="BU108" s="331"/>
      <c r="BV108" s="331"/>
      <c r="BW108" s="331"/>
      <c r="BX108" s="331"/>
      <c r="BY108" s="331"/>
      <c r="BZ108" s="331"/>
      <c r="CA108" s="331"/>
      <c r="CB108" s="331"/>
      <c r="CC108" s="331"/>
      <c r="CD108" s="164"/>
      <c r="CE108" s="165"/>
      <c r="CF108" s="165"/>
      <c r="CG108" s="165"/>
      <c r="CH108" s="165"/>
      <c r="CI108" s="165"/>
      <c r="CJ108" s="165"/>
      <c r="CK108" s="166"/>
      <c r="CL108" s="25"/>
      <c r="CM108" s="5"/>
      <c r="CN108" s="5"/>
      <c r="CO108" s="5"/>
      <c r="CP108" s="5"/>
      <c r="CQ108" s="5"/>
      <c r="CR108" s="5"/>
      <c r="CS108" s="386"/>
      <c r="CT108" s="11" t="s">
        <v>15</v>
      </c>
      <c r="CU108" s="12" t="s">
        <v>184</v>
      </c>
      <c r="CV108" s="12" t="s">
        <v>185</v>
      </c>
      <c r="CW108" s="12" t="s">
        <v>186</v>
      </c>
      <c r="CX108" s="12" t="s">
        <v>183</v>
      </c>
      <c r="CY108" s="12" t="s">
        <v>183</v>
      </c>
    </row>
    <row r="109" spans="5:103" ht="7.5" customHeight="1">
      <c r="E109" s="331"/>
      <c r="F109" s="331"/>
      <c r="G109" s="331"/>
      <c r="H109" s="294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295"/>
      <c r="V109" s="295"/>
      <c r="W109" s="296"/>
      <c r="X109" s="331"/>
      <c r="Y109" s="331"/>
      <c r="Z109" s="331"/>
      <c r="AA109" s="331"/>
      <c r="AB109" s="331"/>
      <c r="AC109" s="331"/>
      <c r="AD109" s="331"/>
      <c r="AE109" s="331"/>
      <c r="AF109" s="331"/>
      <c r="AG109" s="331"/>
      <c r="AH109" s="331"/>
      <c r="AI109" s="331"/>
      <c r="AJ109" s="331"/>
      <c r="AK109" s="331"/>
      <c r="AL109" s="331"/>
      <c r="AM109" s="331"/>
      <c r="AN109" s="331"/>
      <c r="AO109" s="331"/>
      <c r="AP109" s="331"/>
      <c r="AQ109" s="331"/>
      <c r="AR109" s="331"/>
      <c r="AS109" s="331"/>
      <c r="AT109" s="331"/>
      <c r="AU109" s="331"/>
      <c r="AV109" s="331"/>
      <c r="AW109" s="331"/>
      <c r="AX109" s="331"/>
      <c r="AY109" s="331"/>
      <c r="AZ109" s="331"/>
      <c r="BA109" s="331"/>
      <c r="BB109" s="331"/>
      <c r="BC109" s="331"/>
      <c r="BD109" s="331"/>
      <c r="BE109" s="331"/>
      <c r="BF109" s="331"/>
      <c r="BG109" s="331"/>
      <c r="BH109" s="331"/>
      <c r="BI109" s="331"/>
      <c r="BJ109" s="331"/>
      <c r="BK109" s="331"/>
      <c r="BL109" s="331"/>
      <c r="BM109" s="331"/>
      <c r="BN109" s="331"/>
      <c r="BO109" s="331"/>
      <c r="BP109" s="331"/>
      <c r="BQ109" s="331"/>
      <c r="BR109" s="331"/>
      <c r="BS109" s="331"/>
      <c r="BT109" s="331"/>
      <c r="BU109" s="331"/>
      <c r="BV109" s="331"/>
      <c r="BW109" s="331"/>
      <c r="BX109" s="331"/>
      <c r="BY109" s="331"/>
      <c r="BZ109" s="331"/>
      <c r="CA109" s="331"/>
      <c r="CB109" s="331"/>
      <c r="CC109" s="331"/>
      <c r="CD109" s="167"/>
      <c r="CE109" s="168"/>
      <c r="CF109" s="168"/>
      <c r="CG109" s="168"/>
      <c r="CH109" s="168"/>
      <c r="CI109" s="168"/>
      <c r="CJ109" s="168"/>
      <c r="CK109" s="169"/>
      <c r="CL109" s="25"/>
      <c r="CM109" s="5"/>
      <c r="CN109" s="5"/>
      <c r="CO109" s="5"/>
      <c r="CP109" s="5"/>
      <c r="CQ109" s="5"/>
      <c r="CR109" s="5"/>
      <c r="CS109" s="386"/>
      <c r="CT109" s="11" t="s">
        <v>27</v>
      </c>
      <c r="CU109" s="12" t="s">
        <v>187</v>
      </c>
      <c r="CV109" s="12" t="s">
        <v>185</v>
      </c>
      <c r="CW109" s="12" t="s">
        <v>188</v>
      </c>
      <c r="CX109" s="12" t="s">
        <v>183</v>
      </c>
      <c r="CY109" s="12" t="s">
        <v>183</v>
      </c>
    </row>
    <row r="110" spans="5:103" ht="7.5" customHeight="1">
      <c r="E110" s="348"/>
      <c r="F110" s="349"/>
      <c r="G110" s="350"/>
      <c r="H110" s="87" t="str">
        <f>(IF($E110="","",VLOOKUP($E110,$CT$107:$CU$112,2,FALSE)))</f>
        <v/>
      </c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9"/>
      <c r="X110" s="322"/>
      <c r="Y110" s="323"/>
      <c r="Z110" s="323"/>
      <c r="AA110" s="323"/>
      <c r="AB110" s="323"/>
      <c r="AC110" s="323"/>
      <c r="AD110" s="323"/>
      <c r="AE110" s="323"/>
      <c r="AF110" s="323"/>
      <c r="AG110" s="323"/>
      <c r="AH110" s="323"/>
      <c r="AI110" s="323"/>
      <c r="AJ110" s="324"/>
      <c r="AK110" s="322"/>
      <c r="AL110" s="323"/>
      <c r="AM110" s="323"/>
      <c r="AN110" s="323"/>
      <c r="AO110" s="323"/>
      <c r="AP110" s="323"/>
      <c r="AQ110" s="323"/>
      <c r="AR110" s="323"/>
      <c r="AS110" s="323"/>
      <c r="AT110" s="323"/>
      <c r="AU110" s="323"/>
      <c r="AV110" s="323"/>
      <c r="AW110" s="323"/>
      <c r="AX110" s="323"/>
      <c r="AY110" s="323"/>
      <c r="AZ110" s="323"/>
      <c r="BA110" s="323"/>
      <c r="BB110" s="323"/>
      <c r="BC110" s="323"/>
      <c r="BD110" s="323"/>
      <c r="BE110" s="323"/>
      <c r="BF110" s="323"/>
      <c r="BG110" s="324"/>
      <c r="BH110" s="322"/>
      <c r="BI110" s="323"/>
      <c r="BJ110" s="323"/>
      <c r="BK110" s="323"/>
      <c r="BL110" s="323"/>
      <c r="BM110" s="323"/>
      <c r="BN110" s="323"/>
      <c r="BO110" s="323"/>
      <c r="BP110" s="323"/>
      <c r="BQ110" s="323"/>
      <c r="BR110" s="323"/>
      <c r="BS110" s="323"/>
      <c r="BT110" s="323"/>
      <c r="BU110" s="323"/>
      <c r="BV110" s="323"/>
      <c r="BW110" s="323"/>
      <c r="BX110" s="323"/>
      <c r="BY110" s="323"/>
      <c r="BZ110" s="323"/>
      <c r="CA110" s="323"/>
      <c r="CB110" s="323"/>
      <c r="CC110" s="324"/>
      <c r="CD110" s="322"/>
      <c r="CE110" s="323"/>
      <c r="CF110" s="323"/>
      <c r="CG110" s="323"/>
      <c r="CH110" s="323"/>
      <c r="CI110" s="323"/>
      <c r="CJ110" s="323"/>
      <c r="CK110" s="324"/>
      <c r="CL110" s="25"/>
      <c r="CM110" s="5"/>
      <c r="CN110" s="5"/>
      <c r="CO110" s="5"/>
      <c r="CP110" s="5"/>
      <c r="CQ110" s="5"/>
      <c r="CR110" s="5"/>
      <c r="CS110" s="386">
        <v>1</v>
      </c>
      <c r="CT110" s="11" t="s">
        <v>189</v>
      </c>
      <c r="CU110" s="12" t="s">
        <v>190</v>
      </c>
      <c r="CV110" s="12" t="s">
        <v>191</v>
      </c>
      <c r="CW110" s="12" t="s">
        <v>192</v>
      </c>
      <c r="CX110" s="12" t="s">
        <v>183</v>
      </c>
      <c r="CY110" s="12" t="s">
        <v>183</v>
      </c>
    </row>
    <row r="111" spans="5:103" ht="7.5" customHeight="1">
      <c r="E111" s="351"/>
      <c r="F111" s="352"/>
      <c r="G111" s="353"/>
      <c r="H111" s="90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2"/>
      <c r="X111" s="325"/>
      <c r="Y111" s="326"/>
      <c r="Z111" s="326"/>
      <c r="AA111" s="326"/>
      <c r="AB111" s="326"/>
      <c r="AC111" s="326"/>
      <c r="AD111" s="326"/>
      <c r="AE111" s="326"/>
      <c r="AF111" s="326"/>
      <c r="AG111" s="326"/>
      <c r="AH111" s="326"/>
      <c r="AI111" s="326"/>
      <c r="AJ111" s="327"/>
      <c r="AK111" s="325"/>
      <c r="AL111" s="326"/>
      <c r="AM111" s="326"/>
      <c r="AN111" s="326"/>
      <c r="AO111" s="326"/>
      <c r="AP111" s="326"/>
      <c r="AQ111" s="326"/>
      <c r="AR111" s="326"/>
      <c r="AS111" s="326"/>
      <c r="AT111" s="326"/>
      <c r="AU111" s="326"/>
      <c r="AV111" s="326"/>
      <c r="AW111" s="326"/>
      <c r="AX111" s="326"/>
      <c r="AY111" s="326"/>
      <c r="AZ111" s="326"/>
      <c r="BA111" s="326"/>
      <c r="BB111" s="326"/>
      <c r="BC111" s="326"/>
      <c r="BD111" s="326"/>
      <c r="BE111" s="326"/>
      <c r="BF111" s="326"/>
      <c r="BG111" s="327"/>
      <c r="BH111" s="325"/>
      <c r="BI111" s="326"/>
      <c r="BJ111" s="326"/>
      <c r="BK111" s="326"/>
      <c r="BL111" s="326"/>
      <c r="BM111" s="326"/>
      <c r="BN111" s="326"/>
      <c r="BO111" s="326"/>
      <c r="BP111" s="326"/>
      <c r="BQ111" s="326"/>
      <c r="BR111" s="326"/>
      <c r="BS111" s="326"/>
      <c r="BT111" s="326"/>
      <c r="BU111" s="326"/>
      <c r="BV111" s="326"/>
      <c r="BW111" s="326"/>
      <c r="BX111" s="326"/>
      <c r="BY111" s="326"/>
      <c r="BZ111" s="326"/>
      <c r="CA111" s="326"/>
      <c r="CB111" s="326"/>
      <c r="CC111" s="327"/>
      <c r="CD111" s="325"/>
      <c r="CE111" s="326"/>
      <c r="CF111" s="326"/>
      <c r="CG111" s="326"/>
      <c r="CH111" s="326"/>
      <c r="CI111" s="326"/>
      <c r="CJ111" s="326"/>
      <c r="CK111" s="327"/>
      <c r="CL111" s="25"/>
      <c r="CM111" s="5"/>
      <c r="CN111" s="5"/>
      <c r="CO111" s="5"/>
      <c r="CP111" s="5"/>
      <c r="CQ111" s="5"/>
      <c r="CR111" s="5"/>
      <c r="CS111" s="386"/>
      <c r="CT111" s="11" t="s">
        <v>193</v>
      </c>
      <c r="CU111" s="12" t="s">
        <v>194</v>
      </c>
      <c r="CV111" s="12" t="s">
        <v>195</v>
      </c>
      <c r="CW111" s="12" t="s">
        <v>196</v>
      </c>
      <c r="CX111" s="12" t="s">
        <v>183</v>
      </c>
      <c r="CY111" s="12" t="s">
        <v>183</v>
      </c>
    </row>
    <row r="112" spans="5:103" ht="7.5" customHeight="1">
      <c r="E112" s="354"/>
      <c r="F112" s="355"/>
      <c r="G112" s="356"/>
      <c r="H112" s="93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5"/>
      <c r="X112" s="328"/>
      <c r="Y112" s="329"/>
      <c r="Z112" s="329"/>
      <c r="AA112" s="329"/>
      <c r="AB112" s="329"/>
      <c r="AC112" s="329"/>
      <c r="AD112" s="329"/>
      <c r="AE112" s="329"/>
      <c r="AF112" s="329"/>
      <c r="AG112" s="329"/>
      <c r="AH112" s="329"/>
      <c r="AI112" s="329"/>
      <c r="AJ112" s="330"/>
      <c r="AK112" s="328"/>
      <c r="AL112" s="329"/>
      <c r="AM112" s="329"/>
      <c r="AN112" s="329"/>
      <c r="AO112" s="329"/>
      <c r="AP112" s="329"/>
      <c r="AQ112" s="329"/>
      <c r="AR112" s="329"/>
      <c r="AS112" s="329"/>
      <c r="AT112" s="329"/>
      <c r="AU112" s="329"/>
      <c r="AV112" s="329"/>
      <c r="AW112" s="329"/>
      <c r="AX112" s="329"/>
      <c r="AY112" s="329"/>
      <c r="AZ112" s="329"/>
      <c r="BA112" s="329"/>
      <c r="BB112" s="329"/>
      <c r="BC112" s="329"/>
      <c r="BD112" s="329"/>
      <c r="BE112" s="329"/>
      <c r="BF112" s="329"/>
      <c r="BG112" s="330"/>
      <c r="BH112" s="328"/>
      <c r="BI112" s="329"/>
      <c r="BJ112" s="329"/>
      <c r="BK112" s="329"/>
      <c r="BL112" s="329"/>
      <c r="BM112" s="329"/>
      <c r="BN112" s="329"/>
      <c r="BO112" s="329"/>
      <c r="BP112" s="329"/>
      <c r="BQ112" s="329"/>
      <c r="BR112" s="329"/>
      <c r="BS112" s="329"/>
      <c r="BT112" s="329"/>
      <c r="BU112" s="329"/>
      <c r="BV112" s="329"/>
      <c r="BW112" s="329"/>
      <c r="BX112" s="329"/>
      <c r="BY112" s="329"/>
      <c r="BZ112" s="329"/>
      <c r="CA112" s="329"/>
      <c r="CB112" s="329"/>
      <c r="CC112" s="330"/>
      <c r="CD112" s="328"/>
      <c r="CE112" s="329"/>
      <c r="CF112" s="329"/>
      <c r="CG112" s="329"/>
      <c r="CH112" s="329"/>
      <c r="CI112" s="329"/>
      <c r="CJ112" s="329"/>
      <c r="CK112" s="330"/>
      <c r="CL112" s="25"/>
      <c r="CM112" s="5"/>
      <c r="CN112" s="5"/>
      <c r="CO112" s="5"/>
      <c r="CP112" s="5"/>
      <c r="CQ112" s="5"/>
      <c r="CR112" s="5"/>
      <c r="CS112" s="386"/>
      <c r="CT112" s="11" t="s">
        <v>197</v>
      </c>
      <c r="CU112" s="12" t="s">
        <v>160</v>
      </c>
      <c r="CV112" s="12" t="s">
        <v>198</v>
      </c>
      <c r="CW112" s="12" t="s">
        <v>199</v>
      </c>
      <c r="CX112" s="12" t="s">
        <v>200</v>
      </c>
      <c r="CY112" s="12" t="s">
        <v>201</v>
      </c>
    </row>
    <row r="113" spans="5:103" ht="7.5" customHeight="1">
      <c r="E113" s="348"/>
      <c r="F113" s="349"/>
      <c r="G113" s="350"/>
      <c r="H113" s="87" t="str">
        <f t="shared" ref="H113" si="0">(IF($E113="","",VLOOKUP($E113,$CT$107:$CU$112,2,FALSE)))</f>
        <v/>
      </c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9"/>
      <c r="X113" s="322"/>
      <c r="Y113" s="323"/>
      <c r="Z113" s="323"/>
      <c r="AA113" s="323"/>
      <c r="AB113" s="323"/>
      <c r="AC113" s="323"/>
      <c r="AD113" s="323"/>
      <c r="AE113" s="323"/>
      <c r="AF113" s="323"/>
      <c r="AG113" s="323"/>
      <c r="AH113" s="323"/>
      <c r="AI113" s="323"/>
      <c r="AJ113" s="324"/>
      <c r="AK113" s="322"/>
      <c r="AL113" s="323"/>
      <c r="AM113" s="323"/>
      <c r="AN113" s="323"/>
      <c r="AO113" s="323"/>
      <c r="AP113" s="323"/>
      <c r="AQ113" s="323"/>
      <c r="AR113" s="323"/>
      <c r="AS113" s="323"/>
      <c r="AT113" s="323"/>
      <c r="AU113" s="323"/>
      <c r="AV113" s="323"/>
      <c r="AW113" s="323"/>
      <c r="AX113" s="323"/>
      <c r="AY113" s="323"/>
      <c r="AZ113" s="323"/>
      <c r="BA113" s="323"/>
      <c r="BB113" s="323"/>
      <c r="BC113" s="323"/>
      <c r="BD113" s="323"/>
      <c r="BE113" s="323"/>
      <c r="BF113" s="323"/>
      <c r="BG113" s="324"/>
      <c r="BH113" s="322"/>
      <c r="BI113" s="323"/>
      <c r="BJ113" s="323"/>
      <c r="BK113" s="323"/>
      <c r="BL113" s="323"/>
      <c r="BM113" s="323"/>
      <c r="BN113" s="323"/>
      <c r="BO113" s="323"/>
      <c r="BP113" s="323"/>
      <c r="BQ113" s="323"/>
      <c r="BR113" s="323"/>
      <c r="BS113" s="323"/>
      <c r="BT113" s="323"/>
      <c r="BU113" s="323"/>
      <c r="BV113" s="323"/>
      <c r="BW113" s="323"/>
      <c r="BX113" s="323"/>
      <c r="BY113" s="323"/>
      <c r="BZ113" s="323"/>
      <c r="CA113" s="323"/>
      <c r="CB113" s="323"/>
      <c r="CC113" s="324"/>
      <c r="CD113" s="322"/>
      <c r="CE113" s="323"/>
      <c r="CF113" s="323"/>
      <c r="CG113" s="323"/>
      <c r="CH113" s="323"/>
      <c r="CI113" s="323"/>
      <c r="CJ113" s="323"/>
      <c r="CK113" s="324"/>
      <c r="CL113" s="25"/>
      <c r="CM113" s="5"/>
      <c r="CN113" s="5"/>
      <c r="CO113" s="5"/>
      <c r="CP113" s="5"/>
      <c r="CQ113" s="5"/>
      <c r="CR113" s="5"/>
      <c r="CS113" s="386">
        <v>2</v>
      </c>
      <c r="CT113" s="13"/>
      <c r="CU113" s="12" t="s">
        <v>202</v>
      </c>
      <c r="CV113" s="12" t="s">
        <v>203</v>
      </c>
      <c r="CW113" s="12" t="s">
        <v>204</v>
      </c>
      <c r="CX113" s="12" t="s">
        <v>205</v>
      </c>
      <c r="CY113" s="13"/>
    </row>
    <row r="114" spans="5:103" ht="7.5" customHeight="1">
      <c r="E114" s="351"/>
      <c r="F114" s="352"/>
      <c r="G114" s="353"/>
      <c r="H114" s="90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2"/>
      <c r="X114" s="325"/>
      <c r="Y114" s="326"/>
      <c r="Z114" s="326"/>
      <c r="AA114" s="326"/>
      <c r="AB114" s="326"/>
      <c r="AC114" s="326"/>
      <c r="AD114" s="326"/>
      <c r="AE114" s="326"/>
      <c r="AF114" s="326"/>
      <c r="AG114" s="326"/>
      <c r="AH114" s="326"/>
      <c r="AI114" s="326"/>
      <c r="AJ114" s="327"/>
      <c r="AK114" s="325"/>
      <c r="AL114" s="326"/>
      <c r="AM114" s="326"/>
      <c r="AN114" s="326"/>
      <c r="AO114" s="326"/>
      <c r="AP114" s="326"/>
      <c r="AQ114" s="326"/>
      <c r="AR114" s="326"/>
      <c r="AS114" s="326"/>
      <c r="AT114" s="326"/>
      <c r="AU114" s="326"/>
      <c r="AV114" s="326"/>
      <c r="AW114" s="326"/>
      <c r="AX114" s="326"/>
      <c r="AY114" s="326"/>
      <c r="AZ114" s="326"/>
      <c r="BA114" s="326"/>
      <c r="BB114" s="326"/>
      <c r="BC114" s="326"/>
      <c r="BD114" s="326"/>
      <c r="BE114" s="326"/>
      <c r="BF114" s="326"/>
      <c r="BG114" s="327"/>
      <c r="BH114" s="325"/>
      <c r="BI114" s="326"/>
      <c r="BJ114" s="326"/>
      <c r="BK114" s="326"/>
      <c r="BL114" s="326"/>
      <c r="BM114" s="326"/>
      <c r="BN114" s="326"/>
      <c r="BO114" s="326"/>
      <c r="BP114" s="326"/>
      <c r="BQ114" s="326"/>
      <c r="BR114" s="326"/>
      <c r="BS114" s="326"/>
      <c r="BT114" s="326"/>
      <c r="BU114" s="326"/>
      <c r="BV114" s="326"/>
      <c r="BW114" s="326"/>
      <c r="BX114" s="326"/>
      <c r="BY114" s="326"/>
      <c r="BZ114" s="326"/>
      <c r="CA114" s="326"/>
      <c r="CB114" s="326"/>
      <c r="CC114" s="327"/>
      <c r="CD114" s="325"/>
      <c r="CE114" s="326"/>
      <c r="CF114" s="326"/>
      <c r="CG114" s="326"/>
      <c r="CH114" s="326"/>
      <c r="CI114" s="326"/>
      <c r="CJ114" s="326"/>
      <c r="CK114" s="327"/>
      <c r="CL114" s="25"/>
      <c r="CM114" s="5"/>
      <c r="CN114" s="5"/>
      <c r="CO114" s="5"/>
      <c r="CP114" s="5"/>
      <c r="CQ114" s="5"/>
      <c r="CR114" s="5"/>
      <c r="CS114" s="386"/>
      <c r="CT114" s="14"/>
      <c r="CU114" s="10" t="str">
        <f>IFERROR(IF(VLOOKUP($E110,CT107:CY112,3,0)="なし","",VLOOKUP($E110,CT107:CY112,3,0)),"")</f>
        <v/>
      </c>
      <c r="CV114" s="10" t="str">
        <f>IFERROR(IF(VLOOKUP($E113,CT107:CY112,3,0)="なし","",VLOOKUP($E113,CT107:CY112,3,0)),"")</f>
        <v/>
      </c>
      <c r="CW114" s="10" t="str">
        <f>IFERROR(IF(VLOOKUP($E116,CT107:CY112,3,0)="なし","",VLOOKUP($E116,CT107:CY112,3,0)),"")</f>
        <v/>
      </c>
      <c r="CX114" s="10" t="str">
        <f>IFERROR(IF(VLOOKUP($E121,CT109:CY114,3,0)="なし","",VLOOKUP($E121,CT109:CY114,3,0)),"")</f>
        <v/>
      </c>
      <c r="CY114" s="14"/>
    </row>
    <row r="115" spans="5:103" ht="7.5" customHeight="1">
      <c r="E115" s="354"/>
      <c r="F115" s="355"/>
      <c r="G115" s="356"/>
      <c r="H115" s="93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5"/>
      <c r="X115" s="328"/>
      <c r="Y115" s="329"/>
      <c r="Z115" s="329"/>
      <c r="AA115" s="329"/>
      <c r="AB115" s="329"/>
      <c r="AC115" s="329"/>
      <c r="AD115" s="329"/>
      <c r="AE115" s="329"/>
      <c r="AF115" s="329"/>
      <c r="AG115" s="329"/>
      <c r="AH115" s="329"/>
      <c r="AI115" s="329"/>
      <c r="AJ115" s="330"/>
      <c r="AK115" s="328"/>
      <c r="AL115" s="329"/>
      <c r="AM115" s="329"/>
      <c r="AN115" s="329"/>
      <c r="AO115" s="329"/>
      <c r="AP115" s="329"/>
      <c r="AQ115" s="329"/>
      <c r="AR115" s="329"/>
      <c r="AS115" s="329"/>
      <c r="AT115" s="329"/>
      <c r="AU115" s="329"/>
      <c r="AV115" s="329"/>
      <c r="AW115" s="329"/>
      <c r="AX115" s="329"/>
      <c r="AY115" s="329"/>
      <c r="AZ115" s="329"/>
      <c r="BA115" s="329"/>
      <c r="BB115" s="329"/>
      <c r="BC115" s="329"/>
      <c r="BD115" s="329"/>
      <c r="BE115" s="329"/>
      <c r="BF115" s="329"/>
      <c r="BG115" s="330"/>
      <c r="BH115" s="328"/>
      <c r="BI115" s="329"/>
      <c r="BJ115" s="329"/>
      <c r="BK115" s="329"/>
      <c r="BL115" s="329"/>
      <c r="BM115" s="329"/>
      <c r="BN115" s="329"/>
      <c r="BO115" s="329"/>
      <c r="BP115" s="329"/>
      <c r="BQ115" s="329"/>
      <c r="BR115" s="329"/>
      <c r="BS115" s="329"/>
      <c r="BT115" s="329"/>
      <c r="BU115" s="329"/>
      <c r="BV115" s="329"/>
      <c r="BW115" s="329"/>
      <c r="BX115" s="329"/>
      <c r="BY115" s="329"/>
      <c r="BZ115" s="329"/>
      <c r="CA115" s="329"/>
      <c r="CB115" s="329"/>
      <c r="CC115" s="330"/>
      <c r="CD115" s="328"/>
      <c r="CE115" s="329"/>
      <c r="CF115" s="329"/>
      <c r="CG115" s="329"/>
      <c r="CH115" s="329"/>
      <c r="CI115" s="329"/>
      <c r="CJ115" s="329"/>
      <c r="CK115" s="330"/>
      <c r="CL115" s="25"/>
      <c r="CM115" s="5"/>
      <c r="CN115" s="5"/>
      <c r="CO115" s="5"/>
      <c r="CP115" s="5"/>
      <c r="CQ115" s="5"/>
      <c r="CR115" s="5"/>
      <c r="CS115" s="386"/>
      <c r="CT115" s="14"/>
      <c r="CU115" s="10" t="str">
        <f>IFERROR(IF(VLOOKUP($E110,CT107:CY112,4,0)="なし","",VLOOKUP($E110,CT107:CY112,4,0)),"")</f>
        <v/>
      </c>
      <c r="CV115" s="10" t="str">
        <f>IFERROR(IF(VLOOKUP($E113,CT107:CY112,4,0)="なし","",VLOOKUP($E113,CT107:CY112,4,0)),"")</f>
        <v/>
      </c>
      <c r="CW115" s="10" t="str">
        <f>IFERROR(IF(VLOOKUP($E116,CT107:CY112,4,0)="なし","",VLOOKUP($E116,CT107:CY112,4,0)),"")</f>
        <v/>
      </c>
      <c r="CX115" s="10" t="str">
        <f>IFERROR(IF(VLOOKUP($E121,CT109:CY114,4,0)="なし","",VLOOKUP($E121,CT109:CY114,4,0)),"")</f>
        <v/>
      </c>
      <c r="CY115" s="14"/>
    </row>
    <row r="116" spans="5:103" ht="7.5" customHeight="1">
      <c r="E116" s="348"/>
      <c r="F116" s="349"/>
      <c r="G116" s="350"/>
      <c r="H116" s="87" t="str">
        <f t="shared" ref="H116" si="1">(IF($E116="","",VLOOKUP($E116,$CT$107:$CU$112,2,FALSE)))</f>
        <v/>
      </c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9"/>
      <c r="X116" s="322"/>
      <c r="Y116" s="323"/>
      <c r="Z116" s="323"/>
      <c r="AA116" s="323"/>
      <c r="AB116" s="323"/>
      <c r="AC116" s="323"/>
      <c r="AD116" s="323"/>
      <c r="AE116" s="323"/>
      <c r="AF116" s="323"/>
      <c r="AG116" s="323"/>
      <c r="AH116" s="323"/>
      <c r="AI116" s="323"/>
      <c r="AJ116" s="324"/>
      <c r="AK116" s="322"/>
      <c r="AL116" s="323"/>
      <c r="AM116" s="323"/>
      <c r="AN116" s="323"/>
      <c r="AO116" s="323"/>
      <c r="AP116" s="323"/>
      <c r="AQ116" s="323"/>
      <c r="AR116" s="323"/>
      <c r="AS116" s="323"/>
      <c r="AT116" s="323"/>
      <c r="AU116" s="323"/>
      <c r="AV116" s="323"/>
      <c r="AW116" s="323"/>
      <c r="AX116" s="323"/>
      <c r="AY116" s="323"/>
      <c r="AZ116" s="323"/>
      <c r="BA116" s="323"/>
      <c r="BB116" s="323"/>
      <c r="BC116" s="323"/>
      <c r="BD116" s="323"/>
      <c r="BE116" s="323"/>
      <c r="BF116" s="323"/>
      <c r="BG116" s="324"/>
      <c r="BH116" s="322"/>
      <c r="BI116" s="323"/>
      <c r="BJ116" s="323"/>
      <c r="BK116" s="323"/>
      <c r="BL116" s="323"/>
      <c r="BM116" s="323"/>
      <c r="BN116" s="323"/>
      <c r="BO116" s="323"/>
      <c r="BP116" s="323"/>
      <c r="BQ116" s="323"/>
      <c r="BR116" s="323"/>
      <c r="BS116" s="323"/>
      <c r="BT116" s="323"/>
      <c r="BU116" s="323"/>
      <c r="BV116" s="323"/>
      <c r="BW116" s="323"/>
      <c r="BX116" s="323"/>
      <c r="BY116" s="323"/>
      <c r="BZ116" s="323"/>
      <c r="CA116" s="323"/>
      <c r="CB116" s="323"/>
      <c r="CC116" s="324"/>
      <c r="CD116" s="322"/>
      <c r="CE116" s="323"/>
      <c r="CF116" s="323"/>
      <c r="CG116" s="323"/>
      <c r="CH116" s="323"/>
      <c r="CI116" s="323"/>
      <c r="CJ116" s="323"/>
      <c r="CK116" s="324"/>
      <c r="CL116" s="25"/>
      <c r="CM116" s="5"/>
      <c r="CN116" s="5"/>
      <c r="CO116" s="5"/>
      <c r="CP116" s="5"/>
      <c r="CQ116" s="5"/>
      <c r="CR116" s="5"/>
      <c r="CS116" s="386">
        <v>3</v>
      </c>
      <c r="CT116" s="14"/>
      <c r="CU116" s="10" t="str">
        <f>IFERROR(IF(VLOOKUP($E110,CT107:CY112,5,0)="なし","",VLOOKUP($E110,CT107:CY112,5,0)),"")</f>
        <v/>
      </c>
      <c r="CV116" s="10" t="str">
        <f>IFERROR(IF(VLOOKUP($E113,CT107:CY112,5,0)="なし","",VLOOKUP($E113,CT107:CY112,5,0)),"")</f>
        <v/>
      </c>
      <c r="CW116" s="10" t="str">
        <f>IFERROR(IF(VLOOKUP($E116,CT107:CY112,5,0)="なし","",VLOOKUP($E116,CT107:CY112,5,0)),"")</f>
        <v/>
      </c>
      <c r="CX116" s="10" t="str">
        <f>IFERROR(IF(VLOOKUP($E121,CT109:CY114,5,0)="なし","",VLOOKUP($E121,CT109:CY114,5,0)),"")</f>
        <v/>
      </c>
      <c r="CY116" s="14"/>
    </row>
    <row r="117" spans="5:103" ht="7.5" customHeight="1">
      <c r="E117" s="351"/>
      <c r="F117" s="352"/>
      <c r="G117" s="353"/>
      <c r="H117" s="90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2"/>
      <c r="X117" s="325"/>
      <c r="Y117" s="326"/>
      <c r="Z117" s="326"/>
      <c r="AA117" s="326"/>
      <c r="AB117" s="326"/>
      <c r="AC117" s="326"/>
      <c r="AD117" s="326"/>
      <c r="AE117" s="326"/>
      <c r="AF117" s="326"/>
      <c r="AG117" s="326"/>
      <c r="AH117" s="326"/>
      <c r="AI117" s="326"/>
      <c r="AJ117" s="327"/>
      <c r="AK117" s="325"/>
      <c r="AL117" s="326"/>
      <c r="AM117" s="326"/>
      <c r="AN117" s="326"/>
      <c r="AO117" s="326"/>
      <c r="AP117" s="326"/>
      <c r="AQ117" s="326"/>
      <c r="AR117" s="326"/>
      <c r="AS117" s="326"/>
      <c r="AT117" s="326"/>
      <c r="AU117" s="326"/>
      <c r="AV117" s="326"/>
      <c r="AW117" s="326"/>
      <c r="AX117" s="326"/>
      <c r="AY117" s="326"/>
      <c r="AZ117" s="326"/>
      <c r="BA117" s="326"/>
      <c r="BB117" s="326"/>
      <c r="BC117" s="326"/>
      <c r="BD117" s="326"/>
      <c r="BE117" s="326"/>
      <c r="BF117" s="326"/>
      <c r="BG117" s="327"/>
      <c r="BH117" s="325"/>
      <c r="BI117" s="326"/>
      <c r="BJ117" s="326"/>
      <c r="BK117" s="326"/>
      <c r="BL117" s="326"/>
      <c r="BM117" s="326"/>
      <c r="BN117" s="326"/>
      <c r="BO117" s="326"/>
      <c r="BP117" s="326"/>
      <c r="BQ117" s="326"/>
      <c r="BR117" s="326"/>
      <c r="BS117" s="326"/>
      <c r="BT117" s="326"/>
      <c r="BU117" s="326"/>
      <c r="BV117" s="326"/>
      <c r="BW117" s="326"/>
      <c r="BX117" s="326"/>
      <c r="BY117" s="326"/>
      <c r="BZ117" s="326"/>
      <c r="CA117" s="326"/>
      <c r="CB117" s="326"/>
      <c r="CC117" s="327"/>
      <c r="CD117" s="325"/>
      <c r="CE117" s="326"/>
      <c r="CF117" s="326"/>
      <c r="CG117" s="326"/>
      <c r="CH117" s="326"/>
      <c r="CI117" s="326"/>
      <c r="CJ117" s="326"/>
      <c r="CK117" s="327"/>
      <c r="CL117" s="25"/>
      <c r="CM117" s="5"/>
      <c r="CN117" s="5"/>
      <c r="CO117" s="5"/>
      <c r="CP117" s="5"/>
      <c r="CQ117" s="5"/>
      <c r="CR117" s="5"/>
      <c r="CS117" s="386"/>
      <c r="CT117" s="14"/>
      <c r="CU117" s="10" t="str">
        <f>IFERROR(IF(VLOOKUP($E110,CT107:CY112,6,0)="なし","",VLOOKUP($E110,CT107:CY112,6,0)),"")</f>
        <v/>
      </c>
      <c r="CV117" s="10" t="str">
        <f>IFERROR(IF(VLOOKUP($E113,CT107:CY112,6,0)="なし","",VLOOKUP($E113,CT107:CY112,6,0)),"")</f>
        <v/>
      </c>
      <c r="CW117" s="10" t="str">
        <f>IFERROR(IF(VLOOKUP($E116,CT107:CY112,6,0)="なし","",VLOOKUP($E116,CT107:CY112,6,0)),"")</f>
        <v/>
      </c>
      <c r="CX117" s="10" t="str">
        <f>IFERROR(IF(VLOOKUP($E121,CT109:CY114,6,0)="なし","",VLOOKUP($E121,CT109:CY114,6,0)),"")</f>
        <v/>
      </c>
      <c r="CY117" s="14"/>
    </row>
    <row r="118" spans="5:103" ht="7.5" customHeight="1">
      <c r="E118" s="354"/>
      <c r="F118" s="355"/>
      <c r="G118" s="356"/>
      <c r="H118" s="93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5"/>
      <c r="X118" s="328"/>
      <c r="Y118" s="329"/>
      <c r="Z118" s="329"/>
      <c r="AA118" s="329"/>
      <c r="AB118" s="329"/>
      <c r="AC118" s="329"/>
      <c r="AD118" s="329"/>
      <c r="AE118" s="329"/>
      <c r="AF118" s="329"/>
      <c r="AG118" s="329"/>
      <c r="AH118" s="329"/>
      <c r="AI118" s="329"/>
      <c r="AJ118" s="330"/>
      <c r="AK118" s="328"/>
      <c r="AL118" s="329"/>
      <c r="AM118" s="329"/>
      <c r="AN118" s="329"/>
      <c r="AO118" s="329"/>
      <c r="AP118" s="329"/>
      <c r="AQ118" s="329"/>
      <c r="AR118" s="329"/>
      <c r="AS118" s="329"/>
      <c r="AT118" s="329"/>
      <c r="AU118" s="329"/>
      <c r="AV118" s="329"/>
      <c r="AW118" s="329"/>
      <c r="AX118" s="329"/>
      <c r="AY118" s="329"/>
      <c r="AZ118" s="329"/>
      <c r="BA118" s="329"/>
      <c r="BB118" s="329"/>
      <c r="BC118" s="329"/>
      <c r="BD118" s="329"/>
      <c r="BE118" s="329"/>
      <c r="BF118" s="329"/>
      <c r="BG118" s="330"/>
      <c r="BH118" s="328"/>
      <c r="BI118" s="329"/>
      <c r="BJ118" s="329"/>
      <c r="BK118" s="329"/>
      <c r="BL118" s="329"/>
      <c r="BM118" s="329"/>
      <c r="BN118" s="329"/>
      <c r="BO118" s="329"/>
      <c r="BP118" s="329"/>
      <c r="BQ118" s="329"/>
      <c r="BR118" s="329"/>
      <c r="BS118" s="329"/>
      <c r="BT118" s="329"/>
      <c r="BU118" s="329"/>
      <c r="BV118" s="329"/>
      <c r="BW118" s="329"/>
      <c r="BX118" s="329"/>
      <c r="BY118" s="329"/>
      <c r="BZ118" s="329"/>
      <c r="CA118" s="329"/>
      <c r="CB118" s="329"/>
      <c r="CC118" s="330"/>
      <c r="CD118" s="328"/>
      <c r="CE118" s="329"/>
      <c r="CF118" s="329"/>
      <c r="CG118" s="329"/>
      <c r="CH118" s="329"/>
      <c r="CI118" s="329"/>
      <c r="CJ118" s="329"/>
      <c r="CK118" s="330"/>
      <c r="CL118" s="25"/>
      <c r="CM118" s="5"/>
      <c r="CN118" s="5"/>
      <c r="CO118" s="5"/>
      <c r="CP118" s="5"/>
      <c r="CQ118" s="5"/>
      <c r="CR118" s="5"/>
      <c r="CS118" s="386"/>
      <c r="CT118" s="14"/>
      <c r="CU118" s="14"/>
      <c r="CV118" s="14"/>
      <c r="CW118" s="14"/>
      <c r="CX118" s="14"/>
      <c r="CY118" s="14"/>
    </row>
    <row r="119" spans="5:103" ht="5.5" customHeight="1">
      <c r="CL119" s="25"/>
      <c r="CM119" s="5"/>
      <c r="CN119" s="5"/>
      <c r="CO119" s="5"/>
      <c r="CP119" s="5"/>
      <c r="CQ119" s="5"/>
      <c r="CR119" s="5"/>
      <c r="CS119" s="5"/>
      <c r="CT119" s="14"/>
      <c r="CU119" s="14"/>
      <c r="CV119" s="14"/>
      <c r="CW119" s="14"/>
      <c r="CX119" s="14"/>
      <c r="CY119" s="14"/>
    </row>
    <row r="120" spans="5:103" ht="8.15" customHeight="1">
      <c r="CL120" s="25"/>
      <c r="CM120" s="5"/>
      <c r="CN120" s="5"/>
      <c r="CO120" s="5"/>
      <c r="CP120" s="5"/>
      <c r="CQ120" s="5"/>
      <c r="CR120" s="5"/>
      <c r="CS120" s="5"/>
      <c r="CT120" s="14"/>
      <c r="CU120" s="14"/>
      <c r="CV120" s="14"/>
      <c r="CW120" s="14"/>
      <c r="CX120" s="14"/>
      <c r="CY120" s="14"/>
    </row>
    <row r="121" spans="5:103" ht="8.15" customHeight="1">
      <c r="CL121" s="25"/>
      <c r="CM121" s="5"/>
      <c r="CN121" s="5"/>
      <c r="CO121" s="5"/>
      <c r="CP121" s="5"/>
      <c r="CQ121" s="5"/>
      <c r="CR121" s="5"/>
      <c r="CS121" s="5"/>
      <c r="CT121" s="14"/>
      <c r="CU121" s="14"/>
      <c r="CV121" s="14"/>
      <c r="CW121" s="14"/>
      <c r="CX121" s="14"/>
      <c r="CY121" s="14"/>
    </row>
    <row r="122" spans="5:103" ht="8.15" customHeight="1">
      <c r="CL122" s="25"/>
      <c r="CM122" s="5"/>
      <c r="CN122" s="5"/>
      <c r="CO122" s="5"/>
      <c r="CP122" s="5"/>
      <c r="CQ122" s="5"/>
      <c r="CR122" s="5"/>
      <c r="CS122" s="5"/>
      <c r="CT122" s="14"/>
      <c r="CU122" s="14"/>
      <c r="CV122" s="14"/>
      <c r="CW122" s="14"/>
      <c r="CX122" s="14"/>
      <c r="CY122" s="14"/>
    </row>
    <row r="123" spans="5:103" ht="8.15" customHeight="1">
      <c r="CL123" s="25"/>
      <c r="CM123" s="5"/>
      <c r="CN123" s="5"/>
      <c r="CO123" s="5"/>
      <c r="CP123" s="5"/>
      <c r="CQ123" s="5"/>
      <c r="CR123" s="5"/>
      <c r="CS123" s="5"/>
      <c r="CT123" s="14"/>
      <c r="CU123" s="14"/>
      <c r="CV123" s="14"/>
      <c r="CW123" s="14"/>
      <c r="CX123" s="14"/>
      <c r="CY123" s="14"/>
    </row>
    <row r="124" spans="5:103" ht="8.15" customHeight="1">
      <c r="CL124" s="25"/>
      <c r="CM124" s="5"/>
      <c r="CN124" s="5"/>
      <c r="CO124" s="5"/>
      <c r="CP124" s="5"/>
      <c r="CQ124" s="5"/>
      <c r="CR124" s="5"/>
      <c r="CS124" s="5"/>
      <c r="CT124" s="14"/>
      <c r="CU124" s="14"/>
      <c r="CV124" s="14"/>
      <c r="CW124" s="14"/>
      <c r="CX124" s="14"/>
      <c r="CY124" s="14"/>
    </row>
    <row r="125" spans="5:103" ht="8.15" customHeight="1">
      <c r="CL125" s="25"/>
      <c r="CM125" s="5"/>
      <c r="CN125" s="5"/>
      <c r="CO125" s="5"/>
      <c r="CP125" s="5"/>
      <c r="CQ125" s="5"/>
      <c r="CR125" s="5"/>
      <c r="CS125" s="5"/>
      <c r="CT125" s="5"/>
      <c r="CU125" s="5"/>
      <c r="CV125" s="5"/>
    </row>
    <row r="126" spans="5:103" ht="8.15" hidden="1" customHeight="1">
      <c r="CL126" s="25"/>
      <c r="CM126" s="5"/>
      <c r="CN126" s="5"/>
      <c r="CO126" s="5"/>
      <c r="CP126" s="5"/>
      <c r="CQ126" s="5"/>
      <c r="CR126" s="5"/>
      <c r="CS126" s="5"/>
      <c r="CT126" s="5"/>
      <c r="CU126" s="5"/>
      <c r="CV126" s="5"/>
    </row>
    <row r="127" spans="5:103" ht="8.15" hidden="1" customHeight="1">
      <c r="CL127" s="82"/>
      <c r="CM127" s="5"/>
      <c r="CN127" s="5"/>
      <c r="CO127" s="5"/>
      <c r="CP127" s="5"/>
      <c r="CQ127" s="5"/>
      <c r="CR127" s="5"/>
      <c r="CS127" s="5"/>
      <c r="CT127" s="5"/>
      <c r="CU127" s="5"/>
      <c r="CV127" s="5"/>
    </row>
    <row r="128" spans="5:103" ht="8.15" hidden="1" customHeight="1"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5"/>
      <c r="CN128" s="5"/>
      <c r="CO128" s="5"/>
      <c r="CP128" s="5"/>
      <c r="CQ128" s="5"/>
      <c r="CR128" s="5"/>
      <c r="CS128" s="5"/>
      <c r="CT128" s="5"/>
      <c r="CU128" s="5"/>
      <c r="CV128" s="5"/>
    </row>
    <row r="129" spans="5:100" ht="8.15" hidden="1" customHeight="1"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5"/>
      <c r="CN129" s="5"/>
      <c r="CO129" s="5"/>
      <c r="CP129" s="5"/>
      <c r="CQ129" s="5"/>
      <c r="CR129" s="5"/>
      <c r="CS129" s="5"/>
      <c r="CT129" s="5"/>
      <c r="CU129" s="5"/>
      <c r="CV129" s="5"/>
    </row>
    <row r="130" spans="5:100" ht="8.15" hidden="1" customHeight="1"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5"/>
      <c r="CN130" s="5"/>
      <c r="CO130" s="5"/>
      <c r="CP130" s="5"/>
      <c r="CQ130" s="5"/>
      <c r="CR130" s="5"/>
      <c r="CS130" s="5"/>
      <c r="CT130" s="5"/>
      <c r="CU130" s="5"/>
      <c r="CV130" s="5"/>
    </row>
    <row r="131" spans="5:100" ht="8.15" hidden="1" customHeight="1"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5"/>
      <c r="CN131" s="5"/>
      <c r="CO131" s="5"/>
      <c r="CP131" s="5"/>
      <c r="CQ131" s="5"/>
      <c r="CR131" s="5"/>
      <c r="CS131" s="5"/>
      <c r="CT131" s="5"/>
      <c r="CU131" s="5"/>
      <c r="CV131" s="5"/>
    </row>
    <row r="132" spans="5:100" ht="5.5" hidden="1" customHeight="1"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5"/>
      <c r="CN132" s="5"/>
      <c r="CO132" s="5"/>
      <c r="CP132" s="5"/>
      <c r="CQ132" s="5"/>
      <c r="CR132" s="5"/>
      <c r="CS132" s="5"/>
      <c r="CT132" s="5"/>
      <c r="CU132" s="5"/>
      <c r="CV132" s="5"/>
    </row>
    <row r="133" spans="5:100" ht="5.5" hidden="1" customHeight="1"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5"/>
      <c r="CN133" s="5"/>
      <c r="CO133" s="5"/>
      <c r="CP133" s="5"/>
      <c r="CQ133" s="5"/>
      <c r="CR133" s="5"/>
      <c r="CS133" s="5"/>
      <c r="CT133" s="5"/>
      <c r="CU133" s="5"/>
      <c r="CV133" s="5"/>
    </row>
    <row r="134" spans="5:100" ht="5.5" hidden="1" customHeight="1"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5"/>
      <c r="CN134" s="5"/>
      <c r="CO134" s="5"/>
      <c r="CP134" s="5"/>
      <c r="CQ134" s="5"/>
      <c r="CR134" s="5"/>
      <c r="CS134" s="5"/>
      <c r="CT134" s="5"/>
      <c r="CU134" s="5"/>
      <c r="CV134" s="5"/>
    </row>
    <row r="135" spans="5:100" ht="5.5" hidden="1" customHeight="1"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5"/>
      <c r="CN135" s="5"/>
      <c r="CO135" s="5"/>
      <c r="CP135" s="5"/>
      <c r="CQ135" s="5"/>
      <c r="CR135" s="5"/>
      <c r="CS135" s="5"/>
      <c r="CT135" s="5"/>
      <c r="CU135" s="5"/>
      <c r="CV135" s="5"/>
    </row>
    <row r="136" spans="5:100" ht="5.5" hidden="1" customHeight="1"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5"/>
      <c r="CN136" s="5"/>
      <c r="CO136" s="5"/>
      <c r="CP136" s="5"/>
      <c r="CQ136" s="5"/>
      <c r="CR136" s="5"/>
      <c r="CS136" s="5"/>
      <c r="CT136" s="5"/>
      <c r="CU136" s="5"/>
      <c r="CV136" s="5"/>
    </row>
    <row r="137" spans="5:100" ht="5.5" hidden="1" customHeight="1"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82"/>
      <c r="CM137" s="5"/>
      <c r="CN137" s="5"/>
      <c r="CO137" s="5"/>
      <c r="CP137" s="5"/>
      <c r="CQ137" s="5"/>
      <c r="CR137" s="5"/>
      <c r="CS137" s="5"/>
      <c r="CT137" s="5"/>
      <c r="CU137" s="5"/>
      <c r="CV137" s="5"/>
    </row>
    <row r="138" spans="5:100" ht="5.5" hidden="1" customHeight="1"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5"/>
      <c r="CN138" s="5"/>
      <c r="CO138" s="5"/>
      <c r="CP138" s="5"/>
      <c r="CQ138" s="5"/>
      <c r="CR138" s="5"/>
      <c r="CS138" s="5"/>
      <c r="CT138" s="5"/>
      <c r="CU138" s="5"/>
      <c r="CV138" s="5"/>
    </row>
    <row r="139" spans="5:100" ht="5.5" hidden="1" customHeight="1"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5"/>
      <c r="CN139" s="5"/>
      <c r="CO139" s="5"/>
      <c r="CP139" s="5"/>
      <c r="CQ139" s="5"/>
      <c r="CR139" s="5"/>
      <c r="CS139" s="5"/>
      <c r="CT139" s="5"/>
      <c r="CU139" s="5"/>
      <c r="CV139" s="5"/>
    </row>
    <row r="140" spans="5:100" ht="5.5" hidden="1" customHeight="1"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5"/>
      <c r="CN140" s="5"/>
      <c r="CO140" s="5"/>
      <c r="CP140" s="5"/>
      <c r="CQ140" s="5"/>
      <c r="CR140" s="5"/>
      <c r="CS140" s="5"/>
      <c r="CT140" s="5"/>
      <c r="CU140" s="5"/>
      <c r="CV140" s="5"/>
    </row>
    <row r="141" spans="5:100" ht="5.5" hidden="1" customHeight="1"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5"/>
      <c r="CN141" s="5"/>
      <c r="CO141" s="5"/>
      <c r="CP141" s="5"/>
      <c r="CQ141" s="5"/>
      <c r="CR141" s="5"/>
      <c r="CS141" s="5"/>
      <c r="CT141" s="5"/>
      <c r="CU141" s="5"/>
      <c r="CV141" s="5"/>
    </row>
    <row r="142" spans="5:100" ht="5.5" hidden="1" customHeight="1"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5"/>
      <c r="CN142" s="5"/>
      <c r="CO142" s="5"/>
      <c r="CP142" s="5"/>
      <c r="CQ142" s="5"/>
      <c r="CR142" s="5"/>
      <c r="CS142" s="5"/>
      <c r="CT142" s="5"/>
      <c r="CU142" s="5"/>
      <c r="CV142" s="5"/>
    </row>
    <row r="143" spans="5:100" ht="5.5" hidden="1" customHeight="1"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5"/>
      <c r="CN143" s="5"/>
      <c r="CO143" s="5"/>
      <c r="CP143" s="5"/>
      <c r="CQ143" s="5"/>
      <c r="CR143" s="5"/>
      <c r="CS143" s="5"/>
      <c r="CT143" s="5"/>
      <c r="CU143" s="5"/>
      <c r="CV143" s="5"/>
    </row>
    <row r="144" spans="5:100" ht="5.5" hidden="1" customHeight="1"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5"/>
      <c r="CN144" s="5"/>
      <c r="CO144" s="5"/>
      <c r="CP144" s="5"/>
      <c r="CQ144" s="5"/>
      <c r="CR144" s="5"/>
      <c r="CS144" s="5"/>
      <c r="CT144" s="5"/>
      <c r="CU144" s="5"/>
      <c r="CV144" s="5"/>
    </row>
    <row r="145" spans="5:100" ht="5.5" hidden="1" customHeight="1"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5"/>
      <c r="CN145" s="5"/>
      <c r="CO145" s="5"/>
      <c r="CP145" s="5"/>
      <c r="CQ145" s="5"/>
      <c r="CR145" s="5"/>
      <c r="CS145" s="5"/>
      <c r="CT145" s="5"/>
      <c r="CU145" s="5"/>
      <c r="CV145" s="5"/>
    </row>
    <row r="146" spans="5:100" ht="5.5" hidden="1" customHeight="1"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5"/>
      <c r="CN146" s="5"/>
      <c r="CO146" s="5"/>
      <c r="CP146" s="5"/>
      <c r="CQ146" s="5"/>
      <c r="CR146" s="5"/>
      <c r="CS146" s="5"/>
      <c r="CT146" s="5"/>
      <c r="CU146" s="5"/>
      <c r="CV146" s="5"/>
    </row>
    <row r="147" spans="5:100" ht="5.5" hidden="1" customHeight="1"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5"/>
      <c r="CN147" s="5"/>
      <c r="CO147" s="5"/>
      <c r="CP147" s="5"/>
      <c r="CQ147" s="5"/>
      <c r="CR147" s="5"/>
      <c r="CS147" s="5"/>
      <c r="CT147" s="5"/>
      <c r="CU147" s="5"/>
      <c r="CV147" s="5"/>
    </row>
    <row r="148" spans="5:100" ht="5.5" hidden="1" customHeight="1"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5"/>
      <c r="CN148" s="5"/>
      <c r="CO148" s="5"/>
      <c r="CP148" s="5"/>
      <c r="CQ148" s="5"/>
      <c r="CR148" s="5"/>
      <c r="CS148" s="5"/>
      <c r="CT148" s="5"/>
      <c r="CU148" s="5"/>
      <c r="CV148" s="5"/>
    </row>
    <row r="149" spans="5:100" ht="8.15" hidden="1" customHeight="1"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5"/>
      <c r="CN149" s="5"/>
      <c r="CO149" s="5"/>
      <c r="CP149" s="5"/>
      <c r="CQ149" s="5"/>
      <c r="CR149" s="5"/>
      <c r="CS149" s="5"/>
      <c r="CT149" s="5"/>
      <c r="CU149" s="5"/>
      <c r="CV149" s="5"/>
    </row>
    <row r="150" spans="5:100" ht="8.15" hidden="1" customHeight="1"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5"/>
      <c r="CN150" s="5"/>
      <c r="CO150" s="5"/>
      <c r="CP150" s="5"/>
      <c r="CQ150" s="5"/>
      <c r="CR150" s="5"/>
      <c r="CS150" s="5"/>
      <c r="CT150" s="5"/>
      <c r="CU150" s="5"/>
      <c r="CV150" s="5"/>
    </row>
    <row r="151" spans="5:100" ht="8.15" hidden="1" customHeight="1"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5"/>
      <c r="CN151" s="5"/>
      <c r="CO151" s="5"/>
      <c r="CP151" s="5"/>
      <c r="CQ151" s="5"/>
      <c r="CR151" s="5"/>
      <c r="CS151" s="5"/>
      <c r="CT151" s="5"/>
      <c r="CU151" s="5"/>
      <c r="CV151" s="5"/>
    </row>
    <row r="152" spans="5:100" ht="8.15" hidden="1" customHeight="1"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5"/>
      <c r="CN152" s="5"/>
      <c r="CP152" s="5"/>
      <c r="CQ152" s="5"/>
      <c r="CR152" s="5"/>
      <c r="CS152" s="5"/>
      <c r="CT152" s="5"/>
      <c r="CU152" s="5"/>
      <c r="CV152" s="5"/>
    </row>
    <row r="153" spans="5:100" ht="8.15" hidden="1" customHeight="1"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Q153" s="5"/>
      <c r="CR153" s="5"/>
      <c r="CS153" s="5"/>
      <c r="CT153" s="5"/>
      <c r="CU153" s="5"/>
      <c r="CV153" s="5"/>
    </row>
    <row r="154" spans="5:100" ht="8.15" hidden="1" customHeight="1"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Q154" s="5"/>
      <c r="CR154" s="5"/>
      <c r="CS154" s="5"/>
      <c r="CT154" s="5"/>
      <c r="CU154" s="5"/>
      <c r="CV154" s="5"/>
    </row>
    <row r="155" spans="5:100" ht="8.15" hidden="1" customHeight="1"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Q155" s="5"/>
    </row>
    <row r="156" spans="5:100" ht="8.15" hidden="1" customHeight="1"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</row>
    <row r="157" spans="5:100" ht="8.15" hidden="1" customHeight="1"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</row>
    <row r="158" spans="5:100" ht="8.15" hidden="1" customHeight="1"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</row>
    <row r="159" spans="5:100" ht="8.15" hidden="1" customHeight="1"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</row>
    <row r="160" spans="5:100" ht="8.15" hidden="1" customHeight="1"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</row>
    <row r="161" spans="5:89" ht="8.15" hidden="1" customHeight="1"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</row>
    <row r="162" spans="5:89" ht="8.15" hidden="1" customHeight="1"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</row>
    <row r="163" spans="5:89" ht="8.15" hidden="1" customHeight="1"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</row>
    <row r="164" spans="5:89" ht="8.15" hidden="1" customHeight="1"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</row>
    <row r="165" spans="5:89" ht="8.15" hidden="1" customHeight="1"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</row>
    <row r="166" spans="5:89" ht="8.15" hidden="1" customHeight="1"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</row>
    <row r="167" spans="5:89" ht="8.15" hidden="1" customHeight="1"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</row>
    <row r="168" spans="5:89" ht="8.15" hidden="1" customHeight="1"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</row>
    <row r="169" spans="5:89" ht="8.15" hidden="1" customHeight="1"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</row>
    <row r="170" spans="5:89" ht="8.15" hidden="1" customHeight="1"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</row>
    <row r="171" spans="5:89" ht="8.15" hidden="1" customHeight="1"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</row>
    <row r="172" spans="5:89" ht="8.15" hidden="1" customHeight="1"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</row>
    <row r="173" spans="5:89" ht="8.15" hidden="1" customHeight="1"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</row>
    <row r="174" spans="5:89" ht="8.15" hidden="1" customHeight="1"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</row>
    <row r="175" spans="5:89" ht="8.15" hidden="1" customHeight="1"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</row>
    <row r="176" spans="5:89" ht="8.15" hidden="1" customHeight="1"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</row>
    <row r="177" spans="5:89" ht="8.15" hidden="1" customHeight="1"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</row>
    <row r="178" spans="5:89" ht="8.15" hidden="1" customHeight="1"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</row>
    <row r="179" spans="5:89" ht="8.15" hidden="1" customHeight="1"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</row>
    <row r="180" spans="5:89" ht="8.15" hidden="1" customHeight="1"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</row>
    <row r="181" spans="5:89" ht="8.15" hidden="1" customHeight="1"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</row>
    <row r="182" spans="5:89" ht="8.15" hidden="1" customHeight="1"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</row>
    <row r="183" spans="5:89" ht="8.15" hidden="1" customHeight="1"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</row>
    <row r="184" spans="5:89" ht="8.15" hidden="1" customHeight="1"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</row>
    <row r="185" spans="5:89" ht="8.15" hidden="1" customHeight="1"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</row>
    <row r="186" spans="5:89" ht="8.15" hidden="1" customHeight="1"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</row>
    <row r="187" spans="5:89" ht="8.15" hidden="1" customHeight="1"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</row>
    <row r="188" spans="5:89" ht="8.15" hidden="1" customHeight="1"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</row>
    <row r="189" spans="5:89" ht="8.15" hidden="1" customHeight="1"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</row>
    <row r="190" spans="5:89" ht="8.15" hidden="1" customHeight="1"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</row>
    <row r="191" spans="5:89" ht="8.15" hidden="1" customHeight="1"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</row>
    <row r="192" spans="5:89" ht="8.15" hidden="1" customHeight="1"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</row>
    <row r="193" spans="5:89" ht="8.15" hidden="1" customHeight="1"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</row>
    <row r="194" spans="5:89" ht="8.15" hidden="1" customHeight="1"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</row>
    <row r="195" spans="5:89" ht="8.15" hidden="1" customHeight="1"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</row>
    <row r="196" spans="5:89" ht="8.15" hidden="1" customHeight="1"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</row>
    <row r="197" spans="5:89" ht="8.15" hidden="1" customHeight="1"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</row>
    <row r="198" spans="5:89" ht="8.15" hidden="1" customHeight="1"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</row>
    <row r="199" spans="5:89" ht="8.15" hidden="1" customHeight="1"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</row>
    <row r="200" spans="5:89" ht="8.15" hidden="1" customHeight="1"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</row>
    <row r="201" spans="5:89" ht="8.15" hidden="1" customHeight="1"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</row>
    <row r="202" spans="5:89" ht="8.15" hidden="1" customHeight="1"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</row>
    <row r="203" spans="5:89" ht="8.15" hidden="1" customHeight="1"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</row>
    <row r="204" spans="5:89" ht="8.15" hidden="1" customHeight="1"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</row>
    <row r="205" spans="5:89" ht="8.15" hidden="1" customHeight="1"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</row>
    <row r="206" spans="5:89" ht="8.15" hidden="1" customHeight="1"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</row>
    <row r="207" spans="5:89" ht="8.15" hidden="1" customHeight="1"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</row>
    <row r="208" spans="5:89" ht="8.15" hidden="1" customHeight="1"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</row>
    <row r="209" spans="5:89" ht="8.15" hidden="1" customHeight="1"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</row>
    <row r="210" spans="5:89" ht="8.15" hidden="1" customHeight="1"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</row>
    <row r="211" spans="5:89" ht="8.15" hidden="1" customHeight="1"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</row>
    <row r="212" spans="5:89" ht="8.15" hidden="1" customHeight="1"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</row>
    <row r="213" spans="5:89" ht="8.15" hidden="1" customHeight="1"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</row>
    <row r="214" spans="5:89" ht="8.15" hidden="1" customHeight="1"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</row>
    <row r="215" spans="5:89" ht="8.15" hidden="1" customHeight="1"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</row>
    <row r="216" spans="5:89" ht="8.15" hidden="1" customHeight="1"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</row>
    <row r="217" spans="5:89" ht="8.15" hidden="1" customHeight="1"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</row>
    <row r="218" spans="5:89" ht="8.15" hidden="1" customHeight="1"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</row>
    <row r="219" spans="5:89" ht="8.15" hidden="1" customHeight="1"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</row>
    <row r="220" spans="5:89" ht="8.15" hidden="1" customHeight="1"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</row>
    <row r="221" spans="5:89" ht="8.15" hidden="1" customHeight="1"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</row>
    <row r="222" spans="5:89" ht="8.15" hidden="1" customHeight="1"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</row>
    <row r="223" spans="5:89" ht="8.15" hidden="1" customHeight="1"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</row>
    <row r="224" spans="5:89" ht="8.15" hidden="1" customHeight="1"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</row>
    <row r="225" spans="5:89" ht="8.15" hidden="1" customHeight="1"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</row>
    <row r="226" spans="5:89" ht="8.15" hidden="1" customHeight="1"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</row>
    <row r="227" spans="5:89" ht="8.15" hidden="1" customHeight="1"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</row>
    <row r="228" spans="5:89" ht="8.15" hidden="1" customHeight="1"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</row>
    <row r="229" spans="5:89" ht="8.15" hidden="1" customHeight="1"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</row>
    <row r="230" spans="5:89" ht="8.15" hidden="1" customHeight="1"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</row>
    <row r="231" spans="5:89" ht="8.15" hidden="1" customHeight="1"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</row>
    <row r="232" spans="5:89" ht="8.15" hidden="1" customHeight="1"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</row>
    <row r="233" spans="5:89" ht="8.15" hidden="1" customHeight="1"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</row>
    <row r="234" spans="5:89" ht="8.15" hidden="1" customHeight="1"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</row>
    <row r="235" spans="5:89" ht="8.15" hidden="1" customHeight="1"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</row>
    <row r="236" spans="5:89" ht="8.15" hidden="1" customHeight="1"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</row>
    <row r="237" spans="5:89" ht="8.15" hidden="1" customHeight="1"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</row>
    <row r="238" spans="5:89" ht="8.15" hidden="1" customHeight="1"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</row>
    <row r="239" spans="5:89" ht="8.15" hidden="1" customHeight="1"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</row>
    <row r="240" spans="5:89" ht="8.15" hidden="1" customHeight="1"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</row>
    <row r="241" spans="5:89" ht="8.15" hidden="1" customHeight="1"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</row>
    <row r="242" spans="5:89" ht="8.15" hidden="1" customHeight="1"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</row>
    <row r="243" spans="5:89" ht="8.15" hidden="1" customHeight="1"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</row>
    <row r="244" spans="5:89" ht="8.15" hidden="1" customHeight="1"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</row>
    <row r="245" spans="5:89" ht="8.15" hidden="1" customHeight="1"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</row>
    <row r="246" spans="5:89" ht="8.15" hidden="1" customHeight="1"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</row>
    <row r="247" spans="5:89" ht="8.15" hidden="1" customHeight="1"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</row>
    <row r="248" spans="5:89" ht="8.15" hidden="1" customHeight="1"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</row>
    <row r="249" spans="5:89" ht="8.15" hidden="1" customHeight="1"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</row>
    <row r="250" spans="5:89" ht="8.15" hidden="1" customHeight="1"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</row>
    <row r="251" spans="5:89" ht="8.15" hidden="1" customHeight="1"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</row>
    <row r="252" spans="5:89" ht="8.15" hidden="1" customHeight="1"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</row>
    <row r="253" spans="5:89" ht="8.15" hidden="1" customHeight="1"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</row>
    <row r="254" spans="5:89" ht="8.15" hidden="1" customHeight="1"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</row>
    <row r="255" spans="5:89" ht="8.15" hidden="1" customHeight="1"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5"/>
      <c r="CA255" s="25"/>
      <c r="CB255" s="25"/>
      <c r="CC255" s="25"/>
      <c r="CD255" s="25"/>
      <c r="CE255" s="25"/>
      <c r="CF255" s="25"/>
      <c r="CG255" s="25"/>
      <c r="CH255" s="25"/>
      <c r="CI255" s="25"/>
      <c r="CJ255" s="25"/>
      <c r="CK255" s="25"/>
    </row>
    <row r="256" spans="5:89" ht="8.15" hidden="1" customHeight="1"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5"/>
      <c r="CA256" s="25"/>
      <c r="CB256" s="25"/>
      <c r="CC256" s="25"/>
      <c r="CD256" s="25"/>
      <c r="CE256" s="25"/>
      <c r="CF256" s="25"/>
      <c r="CG256" s="25"/>
      <c r="CH256" s="25"/>
      <c r="CI256" s="25"/>
      <c r="CJ256" s="25"/>
      <c r="CK256" s="25"/>
    </row>
    <row r="257" spans="5:89" ht="8.15" hidden="1" customHeight="1"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5"/>
      <c r="CA257" s="25"/>
      <c r="CB257" s="25"/>
      <c r="CC257" s="25"/>
      <c r="CD257" s="25"/>
      <c r="CE257" s="25"/>
      <c r="CF257" s="25"/>
      <c r="CG257" s="25"/>
      <c r="CH257" s="25"/>
      <c r="CI257" s="25"/>
      <c r="CJ257" s="25"/>
      <c r="CK257" s="25"/>
    </row>
    <row r="258" spans="5:89" ht="8.15" hidden="1" customHeight="1"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5"/>
      <c r="CA258" s="25"/>
      <c r="CB258" s="25"/>
      <c r="CC258" s="25"/>
      <c r="CD258" s="25"/>
      <c r="CE258" s="25"/>
      <c r="CF258" s="25"/>
      <c r="CG258" s="25"/>
      <c r="CH258" s="25"/>
      <c r="CI258" s="25"/>
      <c r="CJ258" s="25"/>
      <c r="CK258" s="25"/>
    </row>
    <row r="259" spans="5:89" ht="8.15" hidden="1" customHeight="1"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  <c r="BX259" s="25"/>
      <c r="BY259" s="25"/>
      <c r="BZ259" s="25"/>
      <c r="CA259" s="25"/>
      <c r="CB259" s="25"/>
      <c r="CC259" s="25"/>
      <c r="CD259" s="25"/>
      <c r="CE259" s="25"/>
      <c r="CF259" s="25"/>
      <c r="CG259" s="25"/>
      <c r="CH259" s="25"/>
      <c r="CI259" s="25"/>
      <c r="CJ259" s="25"/>
      <c r="CK259" s="25"/>
    </row>
    <row r="260" spans="5:89" ht="8.15" hidden="1" customHeight="1"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  <c r="BU260" s="25"/>
      <c r="BV260" s="25"/>
      <c r="BW260" s="25"/>
      <c r="BX260" s="25"/>
      <c r="BY260" s="25"/>
      <c r="BZ260" s="25"/>
      <c r="CA260" s="25"/>
      <c r="CB260" s="25"/>
      <c r="CC260" s="25"/>
      <c r="CD260" s="25"/>
      <c r="CE260" s="25"/>
      <c r="CF260" s="25"/>
      <c r="CG260" s="25"/>
      <c r="CH260" s="25"/>
      <c r="CI260" s="25"/>
      <c r="CJ260" s="25"/>
      <c r="CK260" s="25"/>
    </row>
    <row r="261" spans="5:89" ht="8.15" hidden="1" customHeight="1"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25"/>
      <c r="BV261" s="25"/>
      <c r="BW261" s="25"/>
      <c r="BX261" s="25"/>
      <c r="BY261" s="25"/>
      <c r="BZ261" s="25"/>
      <c r="CA261" s="25"/>
      <c r="CB261" s="25"/>
      <c r="CC261" s="25"/>
      <c r="CD261" s="25"/>
      <c r="CE261" s="25"/>
      <c r="CF261" s="25"/>
      <c r="CG261" s="25"/>
      <c r="CH261" s="25"/>
      <c r="CI261" s="25"/>
      <c r="CJ261" s="25"/>
      <c r="CK261" s="25"/>
    </row>
    <row r="262" spans="5:89" ht="8.15" hidden="1" customHeight="1"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25"/>
      <c r="CJ262" s="25"/>
      <c r="CK262" s="25"/>
    </row>
    <row r="263" spans="5:89" ht="8.15" hidden="1" customHeight="1"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  <c r="BX263" s="25"/>
      <c r="BY263" s="25"/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25"/>
      <c r="CK263" s="25"/>
    </row>
    <row r="264" spans="5:89" ht="8.15" hidden="1" customHeight="1"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5"/>
      <c r="CA264" s="25"/>
      <c r="CB264" s="25"/>
      <c r="CC264" s="25"/>
      <c r="CD264" s="25"/>
      <c r="CE264" s="25"/>
      <c r="CF264" s="25"/>
      <c r="CG264" s="25"/>
      <c r="CH264" s="25"/>
      <c r="CI264" s="25"/>
      <c r="CJ264" s="25"/>
      <c r="CK264" s="25"/>
    </row>
    <row r="265" spans="5:89" ht="8.15" hidden="1" customHeight="1"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  <c r="BX265" s="25"/>
      <c r="BY265" s="25"/>
      <c r="BZ265" s="25"/>
      <c r="CA265" s="25"/>
      <c r="CB265" s="25"/>
      <c r="CC265" s="25"/>
      <c r="CD265" s="25"/>
      <c r="CE265" s="25"/>
      <c r="CF265" s="25"/>
      <c r="CG265" s="25"/>
      <c r="CH265" s="25"/>
      <c r="CI265" s="25"/>
      <c r="CJ265" s="25"/>
      <c r="CK265" s="25"/>
    </row>
    <row r="266" spans="5:89" ht="8.15" hidden="1" customHeight="1"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5"/>
      <c r="CA266" s="25"/>
      <c r="CB266" s="25"/>
      <c r="CC266" s="25"/>
      <c r="CD266" s="25"/>
      <c r="CE266" s="25"/>
      <c r="CF266" s="25"/>
      <c r="CG266" s="25"/>
      <c r="CH266" s="25"/>
      <c r="CI266" s="25"/>
      <c r="CJ266" s="25"/>
      <c r="CK266" s="25"/>
    </row>
    <row r="267" spans="5:89" ht="8.15" hidden="1" customHeight="1"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  <c r="BX267" s="25"/>
      <c r="BY267" s="25"/>
      <c r="BZ267" s="25"/>
      <c r="CA267" s="25"/>
      <c r="CB267" s="25"/>
      <c r="CC267" s="25"/>
      <c r="CD267" s="25"/>
      <c r="CE267" s="25"/>
      <c r="CF267" s="25"/>
      <c r="CG267" s="25"/>
      <c r="CH267" s="25"/>
      <c r="CI267" s="25"/>
      <c r="CJ267" s="25"/>
      <c r="CK267" s="25"/>
    </row>
    <row r="268" spans="5:89" ht="8.15" hidden="1" customHeight="1"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5"/>
      <c r="CA268" s="25"/>
      <c r="CB268" s="25"/>
      <c r="CC268" s="25"/>
      <c r="CD268" s="25"/>
      <c r="CE268" s="25"/>
      <c r="CF268" s="25"/>
      <c r="CG268" s="25"/>
      <c r="CH268" s="25"/>
      <c r="CI268" s="25"/>
      <c r="CJ268" s="25"/>
      <c r="CK268" s="25"/>
    </row>
    <row r="269" spans="5:89" ht="8.15" hidden="1" customHeight="1"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5"/>
      <c r="CA269" s="25"/>
      <c r="CB269" s="25"/>
      <c r="CC269" s="25"/>
      <c r="CD269" s="25"/>
      <c r="CE269" s="25"/>
      <c r="CF269" s="25"/>
      <c r="CG269" s="25"/>
      <c r="CH269" s="25"/>
      <c r="CI269" s="25"/>
      <c r="CJ269" s="25"/>
      <c r="CK269" s="25"/>
    </row>
    <row r="270" spans="5:89" ht="8.15" hidden="1" customHeight="1"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</row>
    <row r="271" spans="5:89" ht="8.15" hidden="1" customHeight="1"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  <c r="BU271" s="25"/>
      <c r="BV271" s="25"/>
      <c r="BW271" s="25"/>
      <c r="BX271" s="25"/>
      <c r="BY271" s="25"/>
      <c r="BZ271" s="25"/>
      <c r="CA271" s="25"/>
      <c r="CB271" s="25"/>
      <c r="CC271" s="25"/>
      <c r="CD271" s="25"/>
      <c r="CE271" s="25"/>
      <c r="CF271" s="25"/>
      <c r="CG271" s="25"/>
      <c r="CH271" s="25"/>
      <c r="CI271" s="25"/>
      <c r="CJ271" s="25"/>
      <c r="CK271" s="25"/>
    </row>
    <row r="272" spans="5:89" ht="8.15" hidden="1" customHeight="1"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  <c r="CC272" s="25"/>
      <c r="CD272" s="25"/>
      <c r="CE272" s="25"/>
      <c r="CF272" s="25"/>
      <c r="CG272" s="25"/>
      <c r="CH272" s="25"/>
      <c r="CI272" s="25"/>
      <c r="CJ272" s="25"/>
      <c r="CK272" s="25"/>
    </row>
    <row r="273" spans="5:89" ht="8.15" hidden="1" customHeight="1"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  <c r="CC273" s="25"/>
      <c r="CD273" s="25"/>
      <c r="CE273" s="25"/>
      <c r="CF273" s="25"/>
      <c r="CG273" s="25"/>
      <c r="CH273" s="25"/>
      <c r="CI273" s="25"/>
      <c r="CJ273" s="25"/>
      <c r="CK273" s="25"/>
    </row>
    <row r="274" spans="5:89" ht="8.15" hidden="1" customHeight="1"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  <c r="CG274" s="25"/>
      <c r="CH274" s="25"/>
      <c r="CI274" s="25"/>
      <c r="CJ274" s="25"/>
      <c r="CK274" s="25"/>
    </row>
    <row r="275" spans="5:89" ht="8.15" hidden="1" customHeight="1"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5"/>
      <c r="CA275" s="25"/>
      <c r="CB275" s="25"/>
      <c r="CC275" s="25"/>
      <c r="CD275" s="25"/>
      <c r="CE275" s="25"/>
      <c r="CF275" s="25"/>
      <c r="CG275" s="25"/>
      <c r="CH275" s="25"/>
      <c r="CI275" s="25"/>
      <c r="CJ275" s="25"/>
      <c r="CK275" s="25"/>
    </row>
    <row r="276" spans="5:89" ht="8.15" hidden="1" customHeight="1"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  <c r="CG276" s="25"/>
      <c r="CH276" s="25"/>
      <c r="CI276" s="25"/>
      <c r="CJ276" s="25"/>
      <c r="CK276" s="25"/>
    </row>
    <row r="277" spans="5:89" ht="8.15" hidden="1" customHeight="1"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  <c r="BX277" s="25"/>
      <c r="BY277" s="25"/>
      <c r="BZ277" s="25"/>
      <c r="CA277" s="25"/>
      <c r="CB277" s="25"/>
      <c r="CC277" s="25"/>
      <c r="CD277" s="25"/>
      <c r="CE277" s="25"/>
      <c r="CF277" s="25"/>
      <c r="CG277" s="25"/>
      <c r="CH277" s="25"/>
      <c r="CI277" s="25"/>
      <c r="CJ277" s="25"/>
      <c r="CK277" s="25"/>
    </row>
    <row r="278" spans="5:89" ht="8.15" hidden="1" customHeight="1"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  <c r="CC278" s="25"/>
      <c r="CD278" s="25"/>
      <c r="CE278" s="25"/>
      <c r="CF278" s="25"/>
      <c r="CG278" s="25"/>
      <c r="CH278" s="25"/>
      <c r="CI278" s="25"/>
      <c r="CJ278" s="25"/>
      <c r="CK278" s="25"/>
    </row>
    <row r="279" spans="5:89" ht="8.15" hidden="1" customHeight="1"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  <c r="CC279" s="25"/>
      <c r="CD279" s="25"/>
      <c r="CE279" s="25"/>
      <c r="CF279" s="25"/>
      <c r="CG279" s="25"/>
      <c r="CH279" s="25"/>
      <c r="CI279" s="25"/>
      <c r="CJ279" s="25"/>
      <c r="CK279" s="25"/>
    </row>
    <row r="280" spans="5:89" ht="8.15" hidden="1" customHeight="1"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</row>
    <row r="281" spans="5:89" ht="8.15" hidden="1" customHeight="1"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</row>
    <row r="282" spans="5:89" ht="8.15" hidden="1" customHeight="1"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</row>
    <row r="283" spans="5:89" ht="8.15" hidden="1" customHeight="1"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5"/>
      <c r="CA283" s="25"/>
      <c r="CB283" s="25"/>
      <c r="CC283" s="25"/>
      <c r="CD283" s="25"/>
      <c r="CE283" s="25"/>
      <c r="CF283" s="25"/>
      <c r="CG283" s="25"/>
      <c r="CH283" s="25"/>
      <c r="CI283" s="25"/>
      <c r="CJ283" s="25"/>
      <c r="CK283" s="25"/>
    </row>
    <row r="284" spans="5:89" ht="8.15" hidden="1" customHeight="1"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  <c r="CC284" s="25"/>
      <c r="CD284" s="25"/>
      <c r="CE284" s="25"/>
      <c r="CF284" s="25"/>
      <c r="CG284" s="25"/>
      <c r="CH284" s="25"/>
      <c r="CI284" s="25"/>
      <c r="CJ284" s="25"/>
      <c r="CK284" s="25"/>
    </row>
    <row r="285" spans="5:89" ht="8.15" hidden="1" customHeight="1"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  <c r="BX285" s="25"/>
      <c r="BY285" s="25"/>
      <c r="BZ285" s="25"/>
      <c r="CA285" s="25"/>
      <c r="CB285" s="25"/>
      <c r="CC285" s="25"/>
      <c r="CD285" s="25"/>
      <c r="CE285" s="25"/>
      <c r="CF285" s="25"/>
      <c r="CG285" s="25"/>
      <c r="CH285" s="25"/>
      <c r="CI285" s="25"/>
      <c r="CJ285" s="25"/>
      <c r="CK285" s="25"/>
    </row>
    <row r="286" spans="5:89" ht="8.15" hidden="1" customHeight="1"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25"/>
      <c r="CJ286" s="25"/>
      <c r="CK286" s="25"/>
    </row>
    <row r="287" spans="5:89" ht="8.15" hidden="1" customHeight="1"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  <c r="BX287" s="25"/>
      <c r="BY287" s="25"/>
      <c r="BZ287" s="25"/>
      <c r="CA287" s="25"/>
      <c r="CB287" s="25"/>
      <c r="CC287" s="25"/>
      <c r="CD287" s="25"/>
      <c r="CE287" s="25"/>
      <c r="CF287" s="25"/>
      <c r="CG287" s="25"/>
      <c r="CH287" s="25"/>
      <c r="CI287" s="25"/>
      <c r="CJ287" s="25"/>
      <c r="CK287" s="25"/>
    </row>
    <row r="288" spans="5:89" ht="8.15" hidden="1" customHeight="1"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5"/>
      <c r="CA288" s="25"/>
      <c r="CB288" s="25"/>
      <c r="CC288" s="25"/>
      <c r="CD288" s="25"/>
      <c r="CE288" s="25"/>
      <c r="CF288" s="25"/>
      <c r="CG288" s="25"/>
      <c r="CH288" s="25"/>
      <c r="CI288" s="25"/>
      <c r="CJ288" s="25"/>
      <c r="CK288" s="25"/>
    </row>
    <row r="289" spans="5:89" ht="8.15" hidden="1" customHeight="1"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  <c r="BX289" s="25"/>
      <c r="BY289" s="25"/>
      <c r="BZ289" s="25"/>
      <c r="CA289" s="25"/>
      <c r="CB289" s="25"/>
      <c r="CC289" s="25"/>
      <c r="CD289" s="25"/>
      <c r="CE289" s="25"/>
      <c r="CF289" s="25"/>
      <c r="CG289" s="25"/>
      <c r="CH289" s="25"/>
      <c r="CI289" s="25"/>
      <c r="CJ289" s="25"/>
      <c r="CK289" s="25"/>
    </row>
    <row r="290" spans="5:89" ht="8.15" hidden="1" customHeight="1"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5"/>
      <c r="CA290" s="25"/>
      <c r="CB290" s="25"/>
      <c r="CC290" s="25"/>
      <c r="CD290" s="25"/>
      <c r="CE290" s="25"/>
      <c r="CF290" s="25"/>
      <c r="CG290" s="25"/>
      <c r="CH290" s="25"/>
      <c r="CI290" s="25"/>
      <c r="CJ290" s="25"/>
      <c r="CK290" s="25"/>
    </row>
    <row r="291" spans="5:89" ht="8.15" hidden="1" customHeight="1"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  <c r="BX291" s="25"/>
      <c r="BY291" s="25"/>
      <c r="BZ291" s="25"/>
      <c r="CA291" s="25"/>
      <c r="CB291" s="25"/>
      <c r="CC291" s="25"/>
      <c r="CD291" s="25"/>
      <c r="CE291" s="25"/>
      <c r="CF291" s="25"/>
      <c r="CG291" s="25"/>
      <c r="CH291" s="25"/>
      <c r="CI291" s="25"/>
      <c r="CJ291" s="25"/>
      <c r="CK291" s="25"/>
    </row>
    <row r="292" spans="5:89" ht="8.15" hidden="1" customHeight="1"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  <c r="BT292" s="25"/>
      <c r="BU292" s="25"/>
      <c r="BV292" s="25"/>
      <c r="BW292" s="25"/>
      <c r="BX292" s="25"/>
      <c r="BY292" s="25"/>
      <c r="BZ292" s="25"/>
      <c r="CA292" s="25"/>
      <c r="CB292" s="25"/>
      <c r="CC292" s="25"/>
      <c r="CD292" s="25"/>
      <c r="CE292" s="25"/>
      <c r="CF292" s="25"/>
      <c r="CG292" s="25"/>
      <c r="CH292" s="25"/>
      <c r="CI292" s="25"/>
      <c r="CJ292" s="25"/>
      <c r="CK292" s="25"/>
    </row>
    <row r="293" spans="5:89" ht="8.15" hidden="1" customHeight="1"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  <c r="BU293" s="25"/>
      <c r="BV293" s="25"/>
      <c r="BW293" s="25"/>
      <c r="BX293" s="25"/>
      <c r="BY293" s="25"/>
      <c r="BZ293" s="25"/>
      <c r="CA293" s="25"/>
      <c r="CB293" s="25"/>
      <c r="CC293" s="25"/>
      <c r="CD293" s="25"/>
      <c r="CE293" s="25"/>
      <c r="CF293" s="25"/>
      <c r="CG293" s="25"/>
      <c r="CH293" s="25"/>
      <c r="CI293" s="25"/>
      <c r="CJ293" s="25"/>
      <c r="CK293" s="25"/>
    </row>
    <row r="294" spans="5:89" ht="8.15" hidden="1" customHeight="1"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  <c r="CA294" s="25"/>
      <c r="CB294" s="25"/>
      <c r="CC294" s="25"/>
      <c r="CD294" s="25"/>
      <c r="CE294" s="25"/>
      <c r="CF294" s="25"/>
      <c r="CG294" s="25"/>
      <c r="CH294" s="25"/>
      <c r="CI294" s="25"/>
      <c r="CJ294" s="25"/>
      <c r="CK294" s="25"/>
    </row>
    <row r="295" spans="5:89" ht="8.15" hidden="1" customHeight="1"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  <c r="BX295" s="25"/>
      <c r="BY295" s="25"/>
      <c r="BZ295" s="25"/>
      <c r="CA295" s="25"/>
      <c r="CB295" s="25"/>
      <c r="CC295" s="25"/>
      <c r="CD295" s="25"/>
      <c r="CE295" s="25"/>
      <c r="CF295" s="25"/>
      <c r="CG295" s="25"/>
      <c r="CH295" s="25"/>
      <c r="CI295" s="25"/>
      <c r="CJ295" s="25"/>
      <c r="CK295" s="25"/>
    </row>
    <row r="296" spans="5:89" ht="8.15" hidden="1" customHeight="1"/>
    <row r="297" spans="5:89" ht="8.15" hidden="1" customHeight="1"/>
    <row r="298" spans="5:89" ht="8.15" hidden="1" customHeight="1"/>
    <row r="299" spans="5:89" ht="8.15" hidden="1" customHeight="1"/>
    <row r="300" spans="5:89" ht="8.15" hidden="1" customHeight="1"/>
    <row r="301" spans="5:89" ht="8.15" hidden="1" customHeight="1"/>
    <row r="302" spans="5:89" ht="8.15" hidden="1" customHeight="1"/>
    <row r="303" spans="5:89" ht="8.15" hidden="1" customHeight="1"/>
    <row r="304" spans="5:89" ht="8.15" hidden="1" customHeight="1"/>
    <row r="305" ht="8.15" hidden="1" customHeight="1"/>
    <row r="306" ht="8.15" hidden="1" customHeight="1"/>
    <row r="307" ht="8.15" hidden="1" customHeight="1"/>
    <row r="308" ht="8.15" hidden="1" customHeight="1"/>
    <row r="309" ht="8.15" hidden="1" customHeight="1"/>
    <row r="310" ht="8.15" hidden="1" customHeight="1"/>
    <row r="311" ht="8.15" hidden="1" customHeight="1"/>
    <row r="312" ht="8.15" hidden="1" customHeight="1"/>
    <row r="313" ht="8.15" hidden="1" customHeight="1"/>
    <row r="314" ht="8.15" hidden="1" customHeight="1"/>
    <row r="315" ht="8.15" hidden="1" customHeight="1"/>
    <row r="316" ht="8.15" hidden="1" customHeight="1"/>
    <row r="317" ht="15" hidden="1" customHeight="1"/>
    <row r="318" ht="15" hidden="1" customHeight="1"/>
    <row r="319" ht="15" hidden="1" customHeight="1"/>
    <row r="320" ht="15" hidden="1" customHeight="1"/>
    <row r="321" ht="15" hidden="1" customHeight="1"/>
    <row r="322" ht="15" hidden="1" customHeight="1"/>
    <row r="323" ht="15" hidden="1" customHeight="1"/>
    <row r="324" ht="15" hidden="1" customHeight="1"/>
    <row r="325" ht="15" hidden="1" customHeight="1"/>
    <row r="326" ht="15" hidden="1" customHeight="1"/>
    <row r="327" ht="15" hidden="1" customHeight="1"/>
    <row r="328" ht="15" hidden="1" customHeight="1"/>
    <row r="329" ht="15" hidden="1" customHeight="1"/>
    <row r="330" ht="15" hidden="1" customHeight="1"/>
    <row r="331" ht="15" hidden="1" customHeight="1"/>
    <row r="332" ht="15" hidden="1" customHeight="1"/>
    <row r="333" ht="15" hidden="1" customHeight="1"/>
    <row r="334" ht="15" hidden="1" customHeight="1"/>
    <row r="335" ht="15" hidden="1" customHeight="1"/>
    <row r="336" ht="15" hidden="1" customHeight="1"/>
    <row r="337" ht="15" hidden="1" customHeight="1"/>
    <row r="338" ht="15" hidden="1" customHeight="1"/>
    <row r="339" ht="15" hidden="1" customHeight="1"/>
    <row r="340" ht="15" hidden="1" customHeight="1"/>
    <row r="341" ht="15" hidden="1" customHeight="1"/>
    <row r="342" ht="15" hidden="1" customHeight="1"/>
    <row r="343" ht="15" hidden="1" customHeight="1"/>
    <row r="344" ht="15" hidden="1" customHeight="1"/>
    <row r="345" ht="15" hidden="1" customHeight="1"/>
    <row r="346" ht="15" hidden="1" customHeight="1"/>
    <row r="347" ht="15" hidden="1" customHeight="1"/>
    <row r="348" ht="15" hidden="1" customHeight="1"/>
    <row r="349" ht="15" hidden="1" customHeight="1"/>
    <row r="350" ht="15" hidden="1" customHeight="1"/>
    <row r="351" ht="15" hidden="1" customHeight="1"/>
    <row r="352" ht="15" hidden="1" customHeight="1"/>
    <row r="353" ht="15" hidden="1" customHeight="1"/>
    <row r="354" ht="15" hidden="1" customHeight="1"/>
    <row r="355" ht="15" hidden="1" customHeight="1"/>
    <row r="356" ht="15" hidden="1" customHeight="1"/>
    <row r="357" ht="15" hidden="1" customHeight="1"/>
    <row r="358" ht="15" hidden="1" customHeight="1"/>
    <row r="359" ht="15" hidden="1" customHeight="1"/>
    <row r="360" ht="15" hidden="1" customHeight="1"/>
    <row r="361" ht="15" hidden="1" customHeight="1"/>
    <row r="362" ht="15" hidden="1" customHeight="1"/>
    <row r="363" ht="15" hidden="1" customHeight="1"/>
    <row r="364" ht="15" hidden="1" customHeight="1"/>
    <row r="365" ht="15" hidden="1" customHeight="1"/>
    <row r="366" ht="15" hidden="1" customHeight="1"/>
    <row r="367" ht="15" hidden="1" customHeight="1"/>
    <row r="368" ht="15" hidden="1" customHeight="1"/>
    <row r="369" ht="15" hidden="1" customHeight="1"/>
    <row r="370" ht="15" hidden="1" customHeight="1"/>
    <row r="371" ht="15" hidden="1" customHeight="1"/>
    <row r="372" ht="15" hidden="1" customHeight="1"/>
    <row r="373" ht="15" hidden="1" customHeight="1"/>
    <row r="374" ht="15" hidden="1" customHeight="1"/>
    <row r="375" ht="15" hidden="1" customHeight="1"/>
    <row r="376" ht="15" hidden="1" customHeight="1"/>
    <row r="377" ht="15" hidden="1" customHeight="1"/>
    <row r="378" ht="15" hidden="1" customHeight="1"/>
    <row r="379" ht="15" hidden="1" customHeight="1"/>
    <row r="380" ht="15" hidden="1" customHeight="1"/>
    <row r="381" ht="15" hidden="1" customHeight="1"/>
    <row r="382" ht="15" hidden="1" customHeight="1"/>
    <row r="383" ht="15" hidden="1" customHeight="1"/>
    <row r="384" ht="15" hidden="1" customHeight="1"/>
    <row r="385" ht="15" hidden="1" customHeight="1"/>
    <row r="386" ht="8.15" hidden="1" customHeight="1"/>
    <row r="387" ht="8.15" hidden="1" customHeight="1"/>
    <row r="388" ht="8.15" hidden="1" customHeight="1"/>
    <row r="389" ht="8.15" hidden="1" customHeight="1"/>
    <row r="390" ht="8.15" hidden="1" customHeight="1"/>
    <row r="391" ht="8.15" hidden="1" customHeight="1"/>
    <row r="392" ht="8.15" hidden="1" customHeight="1"/>
    <row r="393" ht="8.15" hidden="1" customHeight="1"/>
    <row r="394" ht="8.15" hidden="1" customHeight="1"/>
    <row r="395" ht="8.15" hidden="1" customHeight="1"/>
    <row r="396" ht="8.15" hidden="1" customHeight="1"/>
    <row r="397" ht="8.15" hidden="1" customHeight="1"/>
    <row r="398" ht="8.15" hidden="1" customHeight="1"/>
    <row r="399" ht="8.15" hidden="1" customHeight="1"/>
    <row r="400" ht="8.15" hidden="1" customHeight="1"/>
    <row r="401" ht="8.15" hidden="1" customHeight="1"/>
    <row r="402" ht="8.15" hidden="1" customHeight="1"/>
    <row r="403" ht="8.15" hidden="1" customHeight="1"/>
    <row r="404" ht="8.15" hidden="1" customHeight="1"/>
    <row r="405" ht="8.15" hidden="1" customHeight="1"/>
    <row r="406" ht="8.15" hidden="1" customHeight="1"/>
    <row r="407" ht="8.15" hidden="1" customHeight="1"/>
    <row r="408" ht="8.15" hidden="1" customHeight="1"/>
    <row r="409" ht="8.15" hidden="1" customHeight="1"/>
    <row r="410" ht="8.15" hidden="1" customHeight="1"/>
    <row r="411" ht="8.15" hidden="1" customHeight="1"/>
    <row r="412" ht="8.15" hidden="1" customHeight="1"/>
    <row r="413" ht="8.15" hidden="1" customHeight="1"/>
    <row r="414" ht="8.15" hidden="1" customHeight="1"/>
    <row r="415" ht="8.15" hidden="1" customHeight="1"/>
    <row r="416" ht="8.15" hidden="1" customHeight="1"/>
    <row r="417" ht="8.15" hidden="1" customHeight="1"/>
    <row r="418" ht="8.15" hidden="1" customHeight="1"/>
    <row r="419" ht="8.15" hidden="1" customHeight="1"/>
    <row r="420" ht="8.15" hidden="1" customHeight="1"/>
    <row r="421" ht="8.15" hidden="1" customHeight="1"/>
    <row r="422" ht="8.15" hidden="1" customHeight="1"/>
    <row r="423" ht="8.15" hidden="1" customHeight="1"/>
    <row r="424" ht="8.15" hidden="1" customHeight="1"/>
    <row r="425" ht="8.15" hidden="1" customHeight="1"/>
    <row r="426" ht="8.15" hidden="1" customHeight="1"/>
    <row r="427" ht="8.15" hidden="1" customHeight="1"/>
    <row r="428" ht="8.15" hidden="1" customHeight="1"/>
    <row r="429" ht="8.15" hidden="1" customHeight="1"/>
    <row r="430" ht="8.15" hidden="1" customHeight="1"/>
    <row r="431" ht="8.15" hidden="1" customHeight="1"/>
    <row r="432" ht="8.15" hidden="1" customHeight="1"/>
    <row r="433" ht="8.15" hidden="1" customHeight="1"/>
    <row r="434" ht="8.15" hidden="1" customHeight="1"/>
    <row r="435" ht="8.15" hidden="1" customHeight="1"/>
    <row r="436" ht="8.15" hidden="1" customHeight="1"/>
    <row r="437" ht="8.15" hidden="1" customHeight="1"/>
    <row r="438" ht="8.15" hidden="1" customHeight="1"/>
    <row r="439" ht="8.15" hidden="1" customHeight="1"/>
    <row r="440" ht="8.15" hidden="1" customHeight="1"/>
    <row r="441" ht="8.15" hidden="1" customHeight="1"/>
    <row r="442" ht="8.15" hidden="1" customHeight="1"/>
    <row r="443" ht="8.15" hidden="1" customHeight="1"/>
    <row r="444" ht="8.15" hidden="1" customHeight="1"/>
    <row r="445" ht="8.15" hidden="1" customHeight="1"/>
    <row r="446" ht="8.15" hidden="1" customHeight="1"/>
    <row r="447" ht="8.15" hidden="1" customHeight="1"/>
    <row r="448" ht="8.15" hidden="1" customHeight="1"/>
    <row r="449" ht="8.15" hidden="1" customHeight="1"/>
    <row r="450" ht="8.15" hidden="1" customHeight="1"/>
    <row r="451" ht="8.15" hidden="1" customHeight="1"/>
    <row r="452" ht="8.15" hidden="1" customHeight="1"/>
    <row r="453" ht="8.15" hidden="1" customHeight="1"/>
    <row r="454" ht="8.15" hidden="1" customHeight="1"/>
    <row r="455" ht="8.15" hidden="1" customHeight="1"/>
    <row r="456" ht="8.15" hidden="1" customHeight="1"/>
    <row r="457" ht="8.15" hidden="1" customHeight="1"/>
    <row r="458" ht="8.15" hidden="1" customHeight="1"/>
    <row r="459" ht="8.15" hidden="1" customHeight="1"/>
    <row r="460" ht="8.15" hidden="1" customHeight="1"/>
    <row r="461" ht="8.15" hidden="1" customHeight="1"/>
    <row r="462" ht="8.15" hidden="1" customHeight="1"/>
    <row r="463" ht="8.15" hidden="1" customHeight="1"/>
    <row r="464" ht="8.15" hidden="1" customHeight="1"/>
    <row r="465" ht="8.15" hidden="1" customHeight="1"/>
    <row r="466" ht="8.15" hidden="1" customHeight="1"/>
    <row r="467" ht="8.15" hidden="1" customHeight="1"/>
    <row r="468" ht="8.15" hidden="1" customHeight="1"/>
    <row r="469" ht="8.15" hidden="1" customHeight="1"/>
    <row r="470" ht="8.15" hidden="1" customHeight="1"/>
    <row r="471" ht="8.15" hidden="1" customHeight="1"/>
    <row r="472" ht="8.15" hidden="1" customHeight="1"/>
    <row r="473" ht="8.15" hidden="1" customHeight="1"/>
    <row r="474" ht="8.15" hidden="1" customHeight="1"/>
    <row r="475" ht="8.15" hidden="1" customHeight="1"/>
    <row r="476" ht="8.15" hidden="1" customHeight="1"/>
    <row r="477" ht="8.15" hidden="1" customHeight="1"/>
    <row r="478" ht="8.15" hidden="1" customHeight="1"/>
    <row r="479" ht="8.15" hidden="1" customHeight="1"/>
    <row r="480" ht="8.15" hidden="1" customHeight="1"/>
    <row r="481" ht="8.15" hidden="1" customHeight="1"/>
    <row r="482" ht="8.15" hidden="1" customHeight="1"/>
    <row r="483" ht="8.15" hidden="1" customHeight="1"/>
    <row r="484" ht="8.15" hidden="1" customHeight="1"/>
    <row r="485" ht="8.15" hidden="1" customHeight="1"/>
    <row r="486" ht="8.15" hidden="1" customHeight="1"/>
    <row r="487" ht="8.15" hidden="1" customHeight="1"/>
    <row r="488" ht="8.15" hidden="1" customHeight="1"/>
    <row r="489" ht="8.15" hidden="1" customHeight="1"/>
    <row r="490" ht="8.15" hidden="1" customHeight="1"/>
    <row r="491" ht="8.15" hidden="1" customHeight="1"/>
    <row r="492" ht="8.15" hidden="1" customHeight="1"/>
    <row r="493" ht="8.15" hidden="1" customHeight="1"/>
    <row r="494" ht="8.15" hidden="1" customHeight="1"/>
    <row r="495" ht="8.15" hidden="1" customHeight="1"/>
    <row r="496" ht="8.15" hidden="1" customHeight="1"/>
    <row r="497" ht="8.15" hidden="1" customHeight="1"/>
    <row r="498" ht="8.15" hidden="1" customHeight="1"/>
    <row r="499" ht="8.15" hidden="1" customHeight="1"/>
    <row r="500" ht="8.15" hidden="1" customHeight="1"/>
    <row r="501" ht="8.15" hidden="1" customHeight="1"/>
    <row r="502" ht="8.15" hidden="1" customHeight="1"/>
    <row r="503" ht="8.15" hidden="1" customHeight="1"/>
    <row r="504" ht="8.15" hidden="1" customHeight="1"/>
    <row r="505" ht="8.15" hidden="1" customHeight="1"/>
    <row r="506" ht="8.15" hidden="1" customHeight="1"/>
    <row r="507" ht="8.15" hidden="1" customHeight="1"/>
    <row r="508" ht="8.15" hidden="1" customHeight="1"/>
    <row r="509" ht="8.15" hidden="1" customHeight="1"/>
    <row r="510" ht="8.15" hidden="1" customHeight="1"/>
    <row r="511" ht="8.15" hidden="1" customHeight="1"/>
    <row r="512" ht="8.15" hidden="1" customHeight="1"/>
    <row r="513" ht="8.15" hidden="1" customHeight="1"/>
    <row r="514" ht="8.15" hidden="1" customHeight="1"/>
    <row r="515" ht="8.15" hidden="1" customHeight="1"/>
    <row r="516" ht="8.15" hidden="1" customHeight="1"/>
    <row r="517" ht="8.15" hidden="1" customHeight="1"/>
    <row r="518" ht="8.15" hidden="1" customHeight="1"/>
    <row r="519" ht="8.15" hidden="1" customHeight="1"/>
    <row r="520" ht="8.15" hidden="1" customHeight="1"/>
    <row r="521" ht="8.15" hidden="1" customHeight="1"/>
    <row r="522" ht="8.15" hidden="1" customHeight="1"/>
    <row r="523" ht="8.15" hidden="1" customHeight="1"/>
    <row r="524" ht="8.15" hidden="1" customHeight="1"/>
    <row r="525" ht="8.15" hidden="1" customHeight="1"/>
    <row r="526" ht="8.15" hidden="1" customHeight="1"/>
    <row r="527" ht="8.15" hidden="1" customHeight="1"/>
    <row r="528" ht="8.15" hidden="1" customHeight="1"/>
    <row r="529" ht="8.15" hidden="1" customHeight="1"/>
    <row r="530" ht="8.15" hidden="1" customHeight="1"/>
    <row r="531" ht="8.15" hidden="1" customHeight="1"/>
    <row r="532" ht="8.15" hidden="1" customHeight="1"/>
    <row r="533" ht="8.15" hidden="1" customHeight="1"/>
    <row r="534" ht="8.15" hidden="1" customHeight="1"/>
    <row r="535" ht="8.15" hidden="1" customHeight="1"/>
    <row r="536" ht="8.15" hidden="1" customHeight="1"/>
    <row r="537" ht="8.15" hidden="1" customHeight="1"/>
    <row r="538" ht="8.15" hidden="1" customHeight="1"/>
    <row r="539" ht="8.15" hidden="1" customHeight="1"/>
    <row r="540" ht="8.15" hidden="1" customHeight="1"/>
    <row r="541" ht="8.15" hidden="1" customHeight="1"/>
    <row r="542" ht="8.15" hidden="1" customHeight="1"/>
    <row r="543" ht="8.15" hidden="1" customHeight="1"/>
    <row r="544" ht="8.15" hidden="1" customHeight="1"/>
    <row r="545" ht="8.15" hidden="1" customHeight="1"/>
    <row r="546" ht="8.15" hidden="1" customHeight="1"/>
    <row r="547" ht="8.15" hidden="1" customHeight="1"/>
    <row r="548" ht="8.15" hidden="1" customHeight="1"/>
    <row r="549" ht="8.15" hidden="1" customHeight="1"/>
    <row r="550" ht="8.15" hidden="1" customHeight="1"/>
    <row r="551" ht="8.15" hidden="1" customHeight="1"/>
    <row r="552" ht="8.15" hidden="1" customHeight="1"/>
    <row r="553" ht="8.15" hidden="1" customHeight="1"/>
    <row r="554" ht="8.15" hidden="1" customHeight="1"/>
    <row r="555" ht="8.15" hidden="1" customHeight="1"/>
    <row r="556" ht="8.15" hidden="1" customHeight="1"/>
    <row r="557" ht="8.15" hidden="1" customHeight="1"/>
    <row r="558" ht="8.15" hidden="1" customHeight="1"/>
    <row r="559" ht="8.15" hidden="1" customHeight="1"/>
    <row r="560" ht="8.15" hidden="1" customHeight="1"/>
    <row r="561" ht="8.15" hidden="1" customHeight="1"/>
    <row r="562" ht="8.15" hidden="1" customHeight="1"/>
    <row r="563" ht="8.15" hidden="1" customHeight="1"/>
    <row r="564" ht="8.15" hidden="1" customHeight="1"/>
    <row r="565" ht="8.15" hidden="1" customHeight="1"/>
    <row r="566" ht="8.15" hidden="1" customHeight="1"/>
    <row r="567" ht="8.15" hidden="1" customHeight="1"/>
    <row r="568" ht="8.15" hidden="1" customHeight="1"/>
    <row r="569" ht="8.15" hidden="1" customHeight="1"/>
    <row r="570" ht="8.15" hidden="1" customHeight="1"/>
    <row r="571" ht="8.15" hidden="1" customHeight="1"/>
    <row r="572" ht="8.15" hidden="1" customHeight="1"/>
    <row r="573" ht="8.15" hidden="1" customHeight="1"/>
    <row r="574" ht="8.15" hidden="1" customHeight="1"/>
    <row r="575" ht="8.15" hidden="1" customHeight="1"/>
    <row r="576" ht="8.15" hidden="1" customHeight="1"/>
    <row r="577" ht="8.15" hidden="1" customHeight="1"/>
    <row r="578" ht="8.15" hidden="1" customHeight="1"/>
    <row r="579" ht="8.15" hidden="1" customHeight="1"/>
    <row r="580" ht="8.15" hidden="1" customHeight="1"/>
    <row r="581" ht="8.15" hidden="1" customHeight="1"/>
    <row r="582" ht="8.15" hidden="1" customHeight="1"/>
    <row r="583" ht="8.15" hidden="1" customHeight="1"/>
    <row r="584" ht="8.15" hidden="1" customHeight="1"/>
    <row r="585" ht="8.15" hidden="1" customHeight="1"/>
    <row r="586" ht="8.15" hidden="1" customHeight="1"/>
    <row r="587" ht="8.15" hidden="1" customHeight="1"/>
    <row r="588" ht="8.15" hidden="1" customHeight="1"/>
    <row r="589" ht="8.15" hidden="1" customHeight="1"/>
    <row r="590" ht="8.15" hidden="1" customHeight="1"/>
    <row r="591" ht="8.15" hidden="1" customHeight="1"/>
    <row r="592" ht="8.15" hidden="1" customHeight="1"/>
    <row r="593" ht="8.15" hidden="1" customHeight="1"/>
    <row r="594" ht="8.15" hidden="1" customHeight="1"/>
    <row r="595" ht="8.15" hidden="1" customHeight="1"/>
    <row r="596" ht="8.15" hidden="1" customHeight="1"/>
    <row r="597" ht="8.15" hidden="1" customHeight="1"/>
    <row r="598" ht="8.15" hidden="1" customHeight="1"/>
    <row r="599" ht="8.15" hidden="1" customHeight="1"/>
    <row r="600" ht="8.15" hidden="1" customHeight="1"/>
    <row r="601" ht="8.15" hidden="1" customHeight="1"/>
    <row r="602" ht="8.15" hidden="1" customHeight="1"/>
    <row r="603" ht="8.15" hidden="1" customHeight="1"/>
    <row r="604" ht="8.15" hidden="1" customHeight="1"/>
    <row r="605" ht="8.15" hidden="1" customHeight="1"/>
    <row r="606" ht="8.15" hidden="1" customHeight="1"/>
    <row r="607" ht="8.15" hidden="1" customHeight="1"/>
    <row r="608" ht="8.15" hidden="1" customHeight="1"/>
    <row r="609" ht="8.15" hidden="1" customHeight="1"/>
    <row r="610" ht="8.15" hidden="1" customHeight="1"/>
    <row r="611" ht="8.15" hidden="1" customHeight="1"/>
    <row r="612" ht="8.15" hidden="1" customHeight="1"/>
    <row r="613" ht="8.15" hidden="1" customHeight="1"/>
    <row r="614" ht="8.15" hidden="1" customHeight="1"/>
    <row r="615" ht="8.15" hidden="1" customHeight="1"/>
    <row r="616" ht="8.15" hidden="1" customHeight="1"/>
    <row r="617" ht="8.15" hidden="1" customHeight="1"/>
    <row r="618" ht="8.15" hidden="1" customHeight="1"/>
    <row r="619" ht="8.15" hidden="1" customHeight="1"/>
    <row r="620" ht="8.15" hidden="1" customHeight="1"/>
    <row r="621" ht="8.15" hidden="1" customHeight="1"/>
    <row r="622" ht="8.15" hidden="1" customHeight="1"/>
    <row r="623" ht="8.15" hidden="1" customHeight="1"/>
    <row r="624" ht="8.15" hidden="1" customHeight="1"/>
    <row r="625" ht="8.15" hidden="1" customHeight="1"/>
    <row r="626" ht="8.15" hidden="1" customHeight="1"/>
    <row r="627" ht="8.15" hidden="1" customHeight="1"/>
    <row r="628" ht="8.15" hidden="1" customHeight="1"/>
    <row r="629" ht="8.15" hidden="1" customHeight="1"/>
    <row r="630" ht="8.15" hidden="1" customHeight="1"/>
    <row r="631" ht="8.15" hidden="1" customHeight="1"/>
    <row r="632" ht="8.15" hidden="1" customHeight="1"/>
    <row r="633" ht="8.15" hidden="1" customHeight="1"/>
    <row r="634" ht="8.15" hidden="1" customHeight="1"/>
    <row r="635" ht="8.15" hidden="1" customHeight="1"/>
    <row r="636" ht="8.15" hidden="1" customHeight="1"/>
    <row r="637" ht="8.15" hidden="1" customHeight="1"/>
    <row r="638" ht="8.15" hidden="1" customHeight="1"/>
    <row r="639" ht="8.15" hidden="1" customHeight="1"/>
    <row r="640" ht="8.15" hidden="1" customHeight="1"/>
    <row r="641" ht="8.15" hidden="1" customHeight="1"/>
    <row r="642" ht="8.15" hidden="1" customHeight="1"/>
    <row r="643" ht="8.15" hidden="1" customHeight="1"/>
    <row r="644" ht="8.15" hidden="1" customHeight="1"/>
    <row r="645" ht="8.15" hidden="1" customHeight="1"/>
    <row r="646" ht="8.15" hidden="1" customHeight="1"/>
    <row r="647" ht="8.15" hidden="1" customHeight="1"/>
    <row r="648" ht="8.15" hidden="1" customHeight="1"/>
    <row r="649" ht="8.15" hidden="1" customHeight="1"/>
    <row r="650" ht="8.15" hidden="1" customHeight="1"/>
    <row r="651" ht="8.15" hidden="1" customHeight="1"/>
    <row r="652" ht="8.15" hidden="1" customHeight="1"/>
    <row r="653" ht="8.15" hidden="1" customHeight="1"/>
    <row r="654" ht="8.15" hidden="1" customHeight="1"/>
    <row r="655" ht="8.15" hidden="1" customHeight="1"/>
    <row r="656" ht="8.15" hidden="1" customHeight="1"/>
    <row r="657" ht="8.15" hidden="1" customHeight="1"/>
    <row r="658" ht="8.15" hidden="1" customHeight="1"/>
    <row r="659" ht="8.15" hidden="1" customHeight="1"/>
    <row r="660" ht="8.15" hidden="1" customHeight="1"/>
    <row r="661" ht="8.15" hidden="1" customHeight="1"/>
    <row r="662" ht="8.15" hidden="1" customHeight="1"/>
    <row r="663" ht="8.15" hidden="1" customHeight="1"/>
    <row r="664" ht="8.15" hidden="1" customHeight="1"/>
    <row r="665" ht="8.15" hidden="1" customHeight="1"/>
    <row r="666" ht="8.15" hidden="1" customHeight="1"/>
    <row r="667" ht="8.15" hidden="1" customHeight="1"/>
    <row r="668" ht="8.15" hidden="1" customHeight="1"/>
    <row r="669" ht="8.15" hidden="1" customHeight="1"/>
    <row r="670" ht="8.15" hidden="1" customHeight="1"/>
    <row r="671" ht="8.15" hidden="1" customHeight="1"/>
    <row r="672" ht="8.15" hidden="1" customHeight="1"/>
    <row r="673" ht="8.15" hidden="1" customHeight="1"/>
    <row r="674" ht="8.15" hidden="1" customHeight="1"/>
    <row r="675" ht="8.15" hidden="1" customHeight="1"/>
    <row r="676" ht="8.15" hidden="1" customHeight="1"/>
    <row r="677" ht="8.15" hidden="1" customHeight="1"/>
    <row r="678" ht="8.15" hidden="1" customHeight="1"/>
    <row r="679" ht="8.15" hidden="1" customHeight="1"/>
    <row r="680" ht="8.15" hidden="1" customHeight="1"/>
    <row r="681" ht="8.15" hidden="1" customHeight="1"/>
    <row r="682" ht="8.15" hidden="1" customHeight="1"/>
    <row r="683" ht="8.15" hidden="1" customHeight="1"/>
    <row r="684" ht="8.15" hidden="1" customHeight="1"/>
    <row r="685" ht="8.15" hidden="1" customHeight="1"/>
    <row r="686" ht="8.15" hidden="1" customHeight="1"/>
    <row r="687" ht="8.15" hidden="1" customHeight="1"/>
    <row r="688" ht="8.15" hidden="1" customHeight="1"/>
    <row r="689" ht="8.15" hidden="1" customHeight="1"/>
    <row r="690" ht="8.15" hidden="1" customHeight="1"/>
    <row r="691" ht="8.15" hidden="1" customHeight="1"/>
    <row r="692" ht="8.15" hidden="1" customHeight="1"/>
    <row r="693" ht="8.15" hidden="1" customHeight="1"/>
    <row r="694" ht="8.15" hidden="1" customHeight="1"/>
    <row r="695" ht="8.15" hidden="1" customHeight="1"/>
    <row r="696" ht="8.15" hidden="1" customHeight="1"/>
    <row r="697" ht="8.15" hidden="1" customHeight="1"/>
    <row r="698" ht="8.15" hidden="1" customHeight="1"/>
    <row r="699" ht="8.15" hidden="1" customHeight="1"/>
    <row r="700" ht="8.15" hidden="1" customHeight="1"/>
    <row r="701" ht="8.15" hidden="1" customHeight="1"/>
    <row r="702" ht="8.15" hidden="1" customHeight="1"/>
    <row r="703" ht="8.15" hidden="1" customHeight="1"/>
    <row r="704" ht="8.15" hidden="1" customHeight="1"/>
    <row r="705" ht="8.15" hidden="1" customHeight="1"/>
    <row r="706" ht="8.15" hidden="1" customHeight="1"/>
    <row r="707" ht="8.15" hidden="1" customHeight="1"/>
    <row r="708" ht="8.15" hidden="1" customHeight="1"/>
    <row r="709" ht="8.15" hidden="1" customHeight="1"/>
    <row r="710" ht="8.15" hidden="1" customHeight="1"/>
    <row r="711" ht="8.15" hidden="1" customHeight="1"/>
    <row r="712" ht="8.15" hidden="1" customHeight="1"/>
    <row r="713" ht="8.15" hidden="1" customHeight="1"/>
    <row r="714" ht="8.15" hidden="1" customHeight="1"/>
    <row r="715" ht="8.15" hidden="1" customHeight="1"/>
    <row r="716" ht="8.15" hidden="1" customHeight="1"/>
    <row r="717" ht="8.15" hidden="1" customHeight="1"/>
    <row r="718" ht="8.15" hidden="1" customHeight="1"/>
    <row r="719" ht="8.15" hidden="1" customHeight="1"/>
    <row r="720" ht="8.15" hidden="1" customHeight="1"/>
    <row r="721" ht="8.15" hidden="1" customHeight="1"/>
    <row r="722" ht="8.15" hidden="1" customHeight="1"/>
    <row r="723" ht="8.15" hidden="1" customHeight="1"/>
    <row r="724" ht="8.15" hidden="1" customHeight="1"/>
    <row r="725" ht="8.15" hidden="1" customHeight="1"/>
    <row r="726" ht="8.15" hidden="1" customHeight="1"/>
    <row r="727" ht="8.15" hidden="1" customHeight="1"/>
    <row r="728" ht="8.15" hidden="1" customHeight="1"/>
    <row r="729" ht="8.15" hidden="1" customHeight="1"/>
    <row r="730" ht="8.15" hidden="1" customHeight="1"/>
    <row r="731" ht="8.15" hidden="1" customHeight="1"/>
    <row r="732" ht="8.15" hidden="1" customHeight="1"/>
    <row r="733" ht="8.15" hidden="1" customHeight="1"/>
    <row r="734" ht="8.15" hidden="1" customHeight="1"/>
    <row r="735" ht="8.15" hidden="1" customHeight="1"/>
    <row r="736" ht="8.15" hidden="1" customHeight="1"/>
    <row r="737" ht="8.15" hidden="1" customHeight="1"/>
    <row r="738" ht="8.15" hidden="1" customHeight="1"/>
    <row r="739" ht="8.15" hidden="1" customHeight="1"/>
    <row r="740" ht="8.15" hidden="1" customHeight="1"/>
    <row r="741" ht="8.15" hidden="1" customHeight="1"/>
    <row r="742" ht="8.15" hidden="1" customHeight="1"/>
    <row r="743" ht="8.15" hidden="1" customHeight="1"/>
    <row r="744" ht="8.15" hidden="1" customHeight="1"/>
    <row r="745" ht="8.15" hidden="1" customHeight="1"/>
    <row r="746" ht="8.15" hidden="1" customHeight="1"/>
    <row r="747" ht="8.15" hidden="1" customHeight="1"/>
    <row r="748" ht="8.15" hidden="1" customHeight="1"/>
    <row r="749" ht="8.15" hidden="1" customHeight="1"/>
    <row r="750" ht="8.15" hidden="1" customHeight="1"/>
    <row r="751" ht="8.15" hidden="1" customHeight="1"/>
    <row r="752" ht="8.15" hidden="1" customHeight="1"/>
    <row r="753" ht="8.15" hidden="1" customHeight="1"/>
    <row r="754" ht="8.15" hidden="1" customHeight="1"/>
    <row r="755" ht="8.15" hidden="1" customHeight="1"/>
    <row r="756" ht="8.15" hidden="1" customHeight="1"/>
    <row r="757" ht="8.15" hidden="1" customHeight="1"/>
    <row r="758" ht="8.15" hidden="1" customHeight="1"/>
    <row r="759" ht="8.15" hidden="1" customHeight="1"/>
    <row r="760" ht="8.15" hidden="1" customHeight="1"/>
    <row r="761" ht="8.15" hidden="1" customHeight="1"/>
    <row r="762" ht="8.15" hidden="1" customHeight="1"/>
    <row r="763" ht="8.15" hidden="1" customHeight="1"/>
    <row r="764" ht="8.15" hidden="1" customHeight="1"/>
    <row r="765" ht="8.15" hidden="1" customHeight="1"/>
    <row r="766" ht="8.15" hidden="1" customHeight="1"/>
    <row r="767" ht="8.15" hidden="1" customHeight="1"/>
    <row r="768" ht="8.15" hidden="1" customHeight="1"/>
    <row r="769" ht="8.15" hidden="1" customHeight="1"/>
    <row r="770" ht="8.15" hidden="1" customHeight="1"/>
    <row r="771" ht="8.15" hidden="1" customHeight="1"/>
    <row r="772" ht="8.15" hidden="1" customHeight="1"/>
    <row r="773" ht="8.15" hidden="1" customHeight="1"/>
    <row r="774" ht="8.15" hidden="1" customHeight="1"/>
    <row r="775" ht="8.15" hidden="1" customHeight="1"/>
    <row r="776" ht="8.15" hidden="1" customHeight="1"/>
    <row r="777" ht="8.15" hidden="1" customHeight="1"/>
    <row r="778" ht="8.15" hidden="1" customHeight="1"/>
    <row r="779" ht="8.15" hidden="1" customHeight="1"/>
    <row r="780" ht="8.15" hidden="1" customHeight="1"/>
    <row r="781" ht="8.15" hidden="1" customHeight="1"/>
    <row r="782" ht="8.15" hidden="1" customHeight="1"/>
    <row r="783" ht="8.15" hidden="1" customHeight="1"/>
    <row r="784" ht="8.15" hidden="1" customHeight="1"/>
    <row r="785" ht="8.15" hidden="1" customHeight="1"/>
    <row r="786" ht="8.15" hidden="1" customHeight="1"/>
    <row r="787" ht="8.15" hidden="1" customHeight="1"/>
    <row r="788" ht="8.15" hidden="1" customHeight="1"/>
    <row r="789" ht="8.15" hidden="1" customHeight="1"/>
    <row r="790" ht="8.15" hidden="1" customHeight="1"/>
    <row r="791" ht="8.15" hidden="1" customHeight="1"/>
    <row r="792" ht="8.15" hidden="1" customHeight="1"/>
    <row r="793" ht="8.15" hidden="1" customHeight="1"/>
    <row r="794" ht="8.15" hidden="1" customHeight="1"/>
    <row r="795" ht="8.15" hidden="1" customHeight="1"/>
    <row r="796" ht="8.15" hidden="1" customHeight="1"/>
    <row r="797" ht="8.15" hidden="1" customHeight="1"/>
    <row r="798" ht="8.15" hidden="1" customHeight="1"/>
    <row r="799" ht="8.15" hidden="1" customHeight="1"/>
    <row r="800" ht="8.15" hidden="1" customHeight="1"/>
    <row r="801" ht="8.15" hidden="1" customHeight="1"/>
    <row r="802" ht="8.15" hidden="1" customHeight="1"/>
    <row r="803" ht="8.15" hidden="1" customHeight="1"/>
    <row r="804" ht="8.15" hidden="1" customHeight="1"/>
    <row r="805" ht="8.15" hidden="1" customHeight="1"/>
    <row r="806" ht="8.15" hidden="1" customHeight="1"/>
    <row r="807" ht="8.15" hidden="1" customHeight="1"/>
    <row r="808" ht="8.15" hidden="1" customHeight="1"/>
    <row r="809" ht="8.15" hidden="1" customHeight="1"/>
    <row r="810" ht="8.15" hidden="1" customHeight="1"/>
    <row r="811" ht="8.15" hidden="1" customHeight="1"/>
    <row r="812" ht="8.15" hidden="1" customHeight="1"/>
    <row r="813" ht="8.15" hidden="1" customHeight="1"/>
    <row r="814" ht="8.15" hidden="1" customHeight="1"/>
    <row r="815" ht="8.15" hidden="1" customHeight="1"/>
    <row r="816" ht="8.15" hidden="1" customHeight="1"/>
    <row r="817" ht="8.15" hidden="1" customHeight="1"/>
    <row r="818" ht="8.15" hidden="1" customHeight="1"/>
    <row r="819" ht="8.15" hidden="1" customHeight="1"/>
    <row r="820" ht="8.15" hidden="1" customHeight="1"/>
    <row r="821" ht="8.15" hidden="1" customHeight="1"/>
    <row r="822" ht="8.15" hidden="1" customHeight="1"/>
    <row r="823" ht="8.15" hidden="1" customHeight="1"/>
    <row r="824" ht="8.15" hidden="1" customHeight="1"/>
    <row r="825" ht="8.15" hidden="1" customHeight="1"/>
    <row r="826" ht="8.15" hidden="1" customHeight="1"/>
    <row r="827" ht="8.15" hidden="1" customHeight="1"/>
    <row r="828" ht="8.15" hidden="1" customHeight="1"/>
    <row r="829" ht="8.15" hidden="1" customHeight="1"/>
    <row r="830" ht="8.15" hidden="1" customHeight="1"/>
    <row r="831" ht="8.15" hidden="1" customHeight="1"/>
    <row r="832" ht="8.15" hidden="1" customHeight="1"/>
    <row r="833" ht="8.15" hidden="1" customHeight="1"/>
    <row r="834" ht="8.15" hidden="1" customHeight="1"/>
    <row r="835" ht="8.15" hidden="1" customHeight="1"/>
    <row r="836" ht="8.15" hidden="1" customHeight="1"/>
    <row r="837" ht="8.15" hidden="1" customHeight="1"/>
    <row r="838" ht="8.15" hidden="1" customHeight="1"/>
    <row r="839" ht="8.15" hidden="1" customHeight="1"/>
    <row r="840" ht="8.15" hidden="1" customHeight="1"/>
    <row r="841" ht="8.15" hidden="1" customHeight="1"/>
    <row r="842" ht="8.15" hidden="1" customHeight="1"/>
    <row r="843" ht="8.15" hidden="1" customHeight="1"/>
    <row r="844" ht="8.15" hidden="1" customHeight="1"/>
    <row r="845" ht="8.15" hidden="1" customHeight="1"/>
    <row r="846" ht="8.15" hidden="1" customHeight="1"/>
    <row r="847" ht="8.15" hidden="1" customHeight="1"/>
    <row r="848" ht="8.15" hidden="1" customHeight="1"/>
    <row r="849" ht="8.15" hidden="1" customHeight="1"/>
    <row r="850" ht="8.15" hidden="1" customHeight="1"/>
    <row r="851" ht="8.15" hidden="1" customHeight="1"/>
    <row r="852" ht="8.15" hidden="1" customHeight="1"/>
    <row r="853" ht="8.15" hidden="1" customHeight="1"/>
    <row r="854" ht="8.15" hidden="1" customHeight="1"/>
    <row r="855" ht="8.15" hidden="1" customHeight="1"/>
    <row r="856" ht="8.15" hidden="1" customHeight="1"/>
    <row r="857" ht="8.15" hidden="1" customHeight="1"/>
    <row r="858" ht="8.15" hidden="1" customHeight="1"/>
    <row r="859" ht="8.15" hidden="1" customHeight="1"/>
    <row r="860" ht="8.15" hidden="1" customHeight="1"/>
    <row r="861" ht="8.15" hidden="1" customHeight="1"/>
    <row r="862" ht="8.15" hidden="1" customHeight="1"/>
    <row r="863" ht="8.15" hidden="1" customHeight="1"/>
    <row r="864" ht="8.15" hidden="1" customHeight="1"/>
    <row r="865" ht="8.15" hidden="1" customHeight="1"/>
    <row r="866" ht="8.15" hidden="1" customHeight="1"/>
    <row r="867" ht="8.15" hidden="1" customHeight="1"/>
    <row r="868" ht="8.15" hidden="1" customHeight="1"/>
    <row r="869" ht="8.15" hidden="1" customHeight="1"/>
    <row r="870" ht="8.15" hidden="1" customHeight="1"/>
    <row r="871" ht="8.15" hidden="1" customHeight="1"/>
    <row r="872" ht="8.15" hidden="1" customHeight="1"/>
    <row r="873" ht="8.15" hidden="1" customHeight="1"/>
    <row r="874" ht="8.15" hidden="1" customHeight="1"/>
    <row r="875" ht="8.15" hidden="1" customHeight="1"/>
    <row r="876" ht="8.15" hidden="1" customHeight="1"/>
    <row r="877" ht="8.15" hidden="1" customHeight="1"/>
    <row r="878" ht="8.15" hidden="1" customHeight="1"/>
    <row r="879" ht="8.15" hidden="1" customHeight="1"/>
    <row r="880" ht="8.15" hidden="1" customHeight="1"/>
    <row r="881" ht="8.15" hidden="1" customHeight="1"/>
    <row r="882" ht="8.15" hidden="1" customHeight="1"/>
    <row r="883" ht="8.15" hidden="1" customHeight="1"/>
    <row r="884" ht="8.15" hidden="1" customHeight="1"/>
    <row r="885" ht="8.15" hidden="1" customHeight="1"/>
    <row r="886" ht="8.15" hidden="1" customHeight="1"/>
    <row r="887" ht="8.15" hidden="1" customHeight="1"/>
    <row r="888" ht="8.15" hidden="1" customHeight="1"/>
    <row r="889" ht="8.15" hidden="1" customHeight="1"/>
    <row r="890" ht="8.15" hidden="1" customHeight="1"/>
    <row r="891" ht="8.15" hidden="1" customHeight="1"/>
    <row r="892" ht="8.15" hidden="1" customHeight="1"/>
    <row r="893" ht="8.15" hidden="1" customHeight="1"/>
    <row r="894" ht="8.15" hidden="1" customHeight="1"/>
    <row r="895" ht="8.15" hidden="1" customHeight="1"/>
    <row r="896" ht="8.15" hidden="1" customHeight="1"/>
    <row r="897" ht="8.15" hidden="1" customHeight="1"/>
    <row r="898" ht="8.15" hidden="1" customHeight="1"/>
    <row r="899" ht="8.15" hidden="1" customHeight="1"/>
    <row r="900" ht="8.15" hidden="1" customHeight="1"/>
    <row r="901" ht="8.15" hidden="1" customHeight="1"/>
    <row r="902" ht="8.15" hidden="1" customHeight="1"/>
    <row r="903" ht="8.15" hidden="1" customHeight="1"/>
    <row r="904" ht="8.15" hidden="1" customHeight="1"/>
    <row r="905" ht="8.15" hidden="1" customHeight="1"/>
    <row r="906" ht="8.15" hidden="1" customHeight="1"/>
    <row r="907" ht="8.15" hidden="1" customHeight="1"/>
    <row r="908" ht="8.15" hidden="1" customHeight="1"/>
    <row r="909" ht="8.15" hidden="1" customHeight="1"/>
    <row r="910" ht="8.15" hidden="1" customHeight="1"/>
    <row r="911" ht="8.15" hidden="1" customHeight="1"/>
    <row r="912" ht="8.15" hidden="1" customHeight="1"/>
    <row r="913" ht="8.15" hidden="1" customHeight="1"/>
    <row r="914" ht="8.15" hidden="1" customHeight="1"/>
    <row r="915" ht="8.15" hidden="1" customHeight="1"/>
    <row r="916" ht="8.15" hidden="1" customHeight="1"/>
    <row r="917" ht="8.15" hidden="1" customHeight="1"/>
    <row r="918" ht="8.15" hidden="1" customHeight="1"/>
    <row r="919" ht="8.15" hidden="1" customHeight="1"/>
    <row r="920" ht="8.15" hidden="1" customHeight="1"/>
    <row r="921" ht="8.15" hidden="1" customHeight="1"/>
    <row r="922" ht="8.15" hidden="1" customHeight="1"/>
    <row r="923" ht="8.15" hidden="1" customHeight="1"/>
    <row r="924" ht="8.15" hidden="1" customHeight="1"/>
    <row r="925" ht="8.15" hidden="1" customHeight="1"/>
    <row r="926" ht="8.15" hidden="1" customHeight="1"/>
    <row r="927" ht="8.15" hidden="1" customHeight="1"/>
    <row r="928" ht="8.15" hidden="1" customHeight="1"/>
    <row r="929" ht="8.15" hidden="1" customHeight="1"/>
    <row r="930" ht="8.15" hidden="1" customHeight="1"/>
    <row r="931" ht="8.15" hidden="1" customHeight="1"/>
    <row r="932" ht="8.15" hidden="1" customHeight="1"/>
    <row r="933" ht="8.15" hidden="1" customHeight="1"/>
    <row r="934" ht="8.15" hidden="1" customHeight="1"/>
    <row r="935" ht="8.15" hidden="1" customHeight="1"/>
    <row r="936" ht="8.15" hidden="1" customHeight="1"/>
    <row r="937" ht="8.15" hidden="1" customHeight="1"/>
    <row r="938" ht="8.15" hidden="1" customHeight="1"/>
    <row r="939" ht="8.15" hidden="1" customHeight="1"/>
    <row r="940" ht="8.15" hidden="1" customHeight="1"/>
    <row r="941" ht="8.15" hidden="1" customHeight="1"/>
    <row r="942" ht="8.15" hidden="1" customHeight="1"/>
    <row r="943" ht="8.15" hidden="1" customHeight="1"/>
    <row r="944" ht="8.15" hidden="1" customHeight="1"/>
    <row r="945" ht="8.15" hidden="1" customHeight="1"/>
    <row r="946" ht="8.15" hidden="1" customHeight="1"/>
    <row r="947" ht="8.15" hidden="1" customHeight="1"/>
    <row r="948" ht="8.15" hidden="1" customHeight="1"/>
    <row r="949" ht="8.15" hidden="1" customHeight="1"/>
    <row r="950" ht="8.15" hidden="1" customHeight="1"/>
    <row r="951" ht="8.15" hidden="1" customHeight="1"/>
    <row r="952" ht="8.15" hidden="1" customHeight="1"/>
    <row r="953" ht="8.15" hidden="1" customHeight="1"/>
    <row r="954" ht="8.15" hidden="1" customHeight="1"/>
    <row r="955" ht="8.15" hidden="1" customHeight="1"/>
    <row r="956" ht="8.15" hidden="1" customHeight="1"/>
    <row r="957" ht="8.15" hidden="1" customHeight="1"/>
    <row r="958" ht="8.15" hidden="1" customHeight="1"/>
    <row r="959" ht="8.15" hidden="1" customHeight="1"/>
    <row r="960" ht="8.15" hidden="1" customHeight="1"/>
    <row r="961" ht="8.15" hidden="1" customHeight="1"/>
    <row r="962" ht="8.15" hidden="1" customHeight="1"/>
    <row r="963" ht="8.15" hidden="1" customHeight="1"/>
    <row r="964" ht="8.15" hidden="1" customHeight="1"/>
    <row r="965" ht="8.15" hidden="1" customHeight="1"/>
    <row r="966" ht="8.15" hidden="1" customHeight="1"/>
    <row r="967" ht="8.15" hidden="1" customHeight="1"/>
    <row r="968" ht="8.15" hidden="1" customHeight="1"/>
    <row r="969" ht="8.15" hidden="1" customHeight="1"/>
    <row r="970" ht="8.15" hidden="1" customHeight="1"/>
    <row r="971" ht="8.15" hidden="1" customHeight="1"/>
    <row r="972" ht="8.15" hidden="1" customHeight="1"/>
    <row r="973" ht="8.15" hidden="1" customHeight="1"/>
    <row r="974" ht="8.15" hidden="1" customHeight="1"/>
    <row r="975" ht="8.15" hidden="1" customHeight="1"/>
    <row r="976" ht="8.15" hidden="1" customHeight="1"/>
    <row r="977" ht="8.15" hidden="1" customHeight="1"/>
    <row r="978" ht="8.15" hidden="1" customHeight="1"/>
    <row r="979" ht="8.15" hidden="1" customHeight="1"/>
    <row r="980" ht="8.15" hidden="1" customHeight="1"/>
    <row r="981" ht="8.15" hidden="1" customHeight="1"/>
    <row r="982" ht="8.15" hidden="1" customHeight="1"/>
    <row r="983" ht="8.15" hidden="1" customHeight="1"/>
    <row r="984" ht="8.15" hidden="1" customHeight="1"/>
    <row r="985" ht="8.15" hidden="1" customHeight="1"/>
    <row r="986" ht="8.15" hidden="1" customHeight="1"/>
    <row r="987" ht="8.15" hidden="1" customHeight="1"/>
    <row r="988" ht="8.15" hidden="1" customHeight="1"/>
    <row r="989" ht="8.15" hidden="1" customHeight="1"/>
    <row r="990" ht="8.15" hidden="1" customHeight="1"/>
    <row r="991" ht="8.15" hidden="1" customHeight="1"/>
    <row r="992" ht="8.15" hidden="1" customHeight="1"/>
    <row r="993" ht="8.15" hidden="1" customHeight="1"/>
    <row r="994" ht="8.15" hidden="1" customHeight="1"/>
    <row r="995" ht="8.15" hidden="1" customHeight="1"/>
  </sheetData>
  <sheetProtection algorithmName="SHA-512" hashValue="sawG+pSncfZTYRPM0yAViEJNq2Z8Wd8o3aLehDjrtFEbkjMv+8DIYaazs+GmE9j4vFgstzSjPUhCE3Sc8hXPFg==" saltValue="jB0l9rXfQ6h6LMavvEFxJg==" spinCount="100000" sheet="1" formatCells="0"/>
  <mergeCells count="235">
    <mergeCell ref="CS106:CS109"/>
    <mergeCell ref="CS110:CS112"/>
    <mergeCell ref="CS113:CS115"/>
    <mergeCell ref="CS116:CS118"/>
    <mergeCell ref="G20:L38"/>
    <mergeCell ref="E20:F38"/>
    <mergeCell ref="BW30:CA32"/>
    <mergeCell ref="CB30:CF32"/>
    <mergeCell ref="CG30:CK32"/>
    <mergeCell ref="BH30:BV32"/>
    <mergeCell ref="X20:AJ29"/>
    <mergeCell ref="M20:W29"/>
    <mergeCell ref="AK30:BG32"/>
    <mergeCell ref="X30:AJ38"/>
    <mergeCell ref="M30:W38"/>
    <mergeCell ref="AM25:BG27"/>
    <mergeCell ref="BH20:BV22"/>
    <mergeCell ref="BH25:BV27"/>
    <mergeCell ref="BW20:CA29"/>
    <mergeCell ref="CB20:CF29"/>
    <mergeCell ref="AK33:BG36"/>
    <mergeCell ref="BH33:BV38"/>
    <mergeCell ref="AR37:AS38"/>
    <mergeCell ref="AT37:BD38"/>
    <mergeCell ref="AW12:BF13"/>
    <mergeCell ref="AW8:BA9"/>
    <mergeCell ref="BB8:BF9"/>
    <mergeCell ref="AX5:BF6"/>
    <mergeCell ref="AQ12:AV13"/>
    <mergeCell ref="BB10:BF11"/>
    <mergeCell ref="AQ10:AV11"/>
    <mergeCell ref="AW10:BA11"/>
    <mergeCell ref="AM20:BG22"/>
    <mergeCell ref="AK15:BG19"/>
    <mergeCell ref="AL5:AW6"/>
    <mergeCell ref="BG5:BP6"/>
    <mergeCell ref="AA5:AK6"/>
    <mergeCell ref="AQ8:AV9"/>
    <mergeCell ref="BO12:BV13"/>
    <mergeCell ref="BH15:BV19"/>
    <mergeCell ref="AK20:AL22"/>
    <mergeCell ref="BN8:CK9"/>
    <mergeCell ref="BW12:CH13"/>
    <mergeCell ref="CI12:CK13"/>
    <mergeCell ref="BW15:CK16"/>
    <mergeCell ref="CB17:CF19"/>
    <mergeCell ref="BW17:CA19"/>
    <mergeCell ref="CG17:CK19"/>
    <mergeCell ref="AK37:AQ38"/>
    <mergeCell ref="AL28:AO29"/>
    <mergeCell ref="BI28:BS29"/>
    <mergeCell ref="AK25:AL27"/>
    <mergeCell ref="CB33:CF38"/>
    <mergeCell ref="BW33:CA38"/>
    <mergeCell ref="CG33:CK38"/>
    <mergeCell ref="BE37:BG38"/>
    <mergeCell ref="AP28:BB29"/>
    <mergeCell ref="CG20:CK29"/>
    <mergeCell ref="AP23:BB24"/>
    <mergeCell ref="AL23:AO24"/>
    <mergeCell ref="BI23:BS24"/>
    <mergeCell ref="E110:G112"/>
    <mergeCell ref="H106:W109"/>
    <mergeCell ref="BH110:CC112"/>
    <mergeCell ref="CB42:CF46"/>
    <mergeCell ref="E116:G118"/>
    <mergeCell ref="CD113:CK115"/>
    <mergeCell ref="E113:G115"/>
    <mergeCell ref="CD110:CK112"/>
    <mergeCell ref="AK116:BG118"/>
    <mergeCell ref="CB73:CF75"/>
    <mergeCell ref="CD116:CK118"/>
    <mergeCell ref="X110:AJ112"/>
    <mergeCell ref="BW42:CA46"/>
    <mergeCell ref="E98:CK102"/>
    <mergeCell ref="BS92:BU93"/>
    <mergeCell ref="AK106:BG109"/>
    <mergeCell ref="BH106:CC109"/>
    <mergeCell ref="E106:G109"/>
    <mergeCell ref="M91:W97"/>
    <mergeCell ref="AW43:BF45"/>
    <mergeCell ref="AK110:BG112"/>
    <mergeCell ref="X116:AJ118"/>
    <mergeCell ref="BH116:CC118"/>
    <mergeCell ref="X113:AJ115"/>
    <mergeCell ref="AP66:AT67"/>
    <mergeCell ref="M51:W54"/>
    <mergeCell ref="BJ52:BQ53"/>
    <mergeCell ref="M42:W46"/>
    <mergeCell ref="AK47:BG48"/>
    <mergeCell ref="AK49:BG50"/>
    <mergeCell ref="AS43:AV45"/>
    <mergeCell ref="AK113:BG115"/>
    <mergeCell ref="BH113:CC115"/>
    <mergeCell ref="CB70:CF72"/>
    <mergeCell ref="CB91:CF97"/>
    <mergeCell ref="X106:AJ109"/>
    <mergeCell ref="BW91:CA97"/>
    <mergeCell ref="BR78:BT79"/>
    <mergeCell ref="BJ78:BQ79"/>
    <mergeCell ref="BW73:CA75"/>
    <mergeCell ref="X70:AJ75"/>
    <mergeCell ref="BH70:BV72"/>
    <mergeCell ref="BH95:BM96"/>
    <mergeCell ref="BN94:BR94"/>
    <mergeCell ref="BH92:BM93"/>
    <mergeCell ref="M81:W84"/>
    <mergeCell ref="AK70:BG72"/>
    <mergeCell ref="BM60:BN61"/>
    <mergeCell ref="E39:F46"/>
    <mergeCell ref="G39:L46"/>
    <mergeCell ref="E47:F54"/>
    <mergeCell ref="G47:L54"/>
    <mergeCell ref="M47:W50"/>
    <mergeCell ref="X51:AJ54"/>
    <mergeCell ref="M39:W41"/>
    <mergeCell ref="BH39:BV41"/>
    <mergeCell ref="M55:W56"/>
    <mergeCell ref="BR52:BT53"/>
    <mergeCell ref="E3:CK4"/>
    <mergeCell ref="BH73:BV75"/>
    <mergeCell ref="BW70:CA72"/>
    <mergeCell ref="AK64:AT65"/>
    <mergeCell ref="AK66:AO67"/>
    <mergeCell ref="BW55:CA56"/>
    <mergeCell ref="BH55:BV56"/>
    <mergeCell ref="BH58:BN59"/>
    <mergeCell ref="CB39:CF41"/>
    <mergeCell ref="CG39:CK41"/>
    <mergeCell ref="X39:AJ41"/>
    <mergeCell ref="AK39:BG41"/>
    <mergeCell ref="AK51:BG52"/>
    <mergeCell ref="BT60:BV61"/>
    <mergeCell ref="E70:F75"/>
    <mergeCell ref="CB55:CF56"/>
    <mergeCell ref="BL43:BO45"/>
    <mergeCell ref="BJ60:BL61"/>
    <mergeCell ref="AN68:BG69"/>
    <mergeCell ref="AK55:BG56"/>
    <mergeCell ref="AL53:AP54"/>
    <mergeCell ref="AQ53:BE54"/>
    <mergeCell ref="BW47:CA50"/>
    <mergeCell ref="CG73:CK75"/>
    <mergeCell ref="CG70:CK72"/>
    <mergeCell ref="CB81:CF84"/>
    <mergeCell ref="BW81:CA84"/>
    <mergeCell ref="CG81:CK84"/>
    <mergeCell ref="AK60:AT61"/>
    <mergeCell ref="AK62:AO63"/>
    <mergeCell ref="BA62:BG63"/>
    <mergeCell ref="BH81:BV84"/>
    <mergeCell ref="DG26:DN26"/>
    <mergeCell ref="BJ65:BL66"/>
    <mergeCell ref="BM65:BN66"/>
    <mergeCell ref="BO65:BS66"/>
    <mergeCell ref="BT65:BV66"/>
    <mergeCell ref="BH47:BV50"/>
    <mergeCell ref="BW39:CA41"/>
    <mergeCell ref="CG42:CK46"/>
    <mergeCell ref="BH63:BN64"/>
    <mergeCell ref="CG47:CK50"/>
    <mergeCell ref="CG51:CK54"/>
    <mergeCell ref="CG57:CK69"/>
    <mergeCell ref="CG55:CK56"/>
    <mergeCell ref="DD26:DF26"/>
    <mergeCell ref="BH68:BV69"/>
    <mergeCell ref="BO60:BS61"/>
    <mergeCell ref="BW51:CA54"/>
    <mergeCell ref="CB47:CF50"/>
    <mergeCell ref="CB51:CF54"/>
    <mergeCell ref="BW57:CA69"/>
    <mergeCell ref="CB57:CF69"/>
    <mergeCell ref="M70:W72"/>
    <mergeCell ref="M85:W90"/>
    <mergeCell ref="X85:AJ90"/>
    <mergeCell ref="E76:F97"/>
    <mergeCell ref="M57:W69"/>
    <mergeCell ref="G55:L69"/>
    <mergeCell ref="AK57:BG59"/>
    <mergeCell ref="AP62:AT63"/>
    <mergeCell ref="AU62:AZ63"/>
    <mergeCell ref="AU66:AZ67"/>
    <mergeCell ref="X57:AJ69"/>
    <mergeCell ref="BA66:BG67"/>
    <mergeCell ref="AK68:AM69"/>
    <mergeCell ref="M73:W75"/>
    <mergeCell ref="X81:AJ84"/>
    <mergeCell ref="AK81:BG84"/>
    <mergeCell ref="BN92:BR93"/>
    <mergeCell ref="BN91:BR91"/>
    <mergeCell ref="BW76:CA80"/>
    <mergeCell ref="CD106:CK109"/>
    <mergeCell ref="CB76:CF80"/>
    <mergeCell ref="CG76:CK80"/>
    <mergeCell ref="X76:AJ80"/>
    <mergeCell ref="M76:W80"/>
    <mergeCell ref="AK76:BG78"/>
    <mergeCell ref="BH76:BV77"/>
    <mergeCell ref="AK79:BG80"/>
    <mergeCell ref="AU94:AZ95"/>
    <mergeCell ref="BN97:BR97"/>
    <mergeCell ref="CG91:CK97"/>
    <mergeCell ref="CG85:CK90"/>
    <mergeCell ref="BN95:BR96"/>
    <mergeCell ref="BS95:BU96"/>
    <mergeCell ref="BH85:BV90"/>
    <mergeCell ref="BW85:CA90"/>
    <mergeCell ref="CB85:CF90"/>
    <mergeCell ref="BA94:BB95"/>
    <mergeCell ref="AK91:BG93"/>
    <mergeCell ref="AK85:BG90"/>
    <mergeCell ref="E103:L105"/>
    <mergeCell ref="BR43:BT45"/>
    <mergeCell ref="H110:W112"/>
    <mergeCell ref="H113:W115"/>
    <mergeCell ref="H116:W118"/>
    <mergeCell ref="R12:AN13"/>
    <mergeCell ref="R8:AN11"/>
    <mergeCell ref="Q10:Q11"/>
    <mergeCell ref="Q12:Q13"/>
    <mergeCell ref="F10:P11"/>
    <mergeCell ref="F12:P13"/>
    <mergeCell ref="G76:L97"/>
    <mergeCell ref="E55:F69"/>
    <mergeCell ref="E15:L19"/>
    <mergeCell ref="M15:W19"/>
    <mergeCell ref="X42:AJ46"/>
    <mergeCell ref="AN43:AR45"/>
    <mergeCell ref="X15:AJ19"/>
    <mergeCell ref="X47:AJ50"/>
    <mergeCell ref="AK73:BG75"/>
    <mergeCell ref="X91:AJ97"/>
    <mergeCell ref="AP94:AT95"/>
    <mergeCell ref="X55:AJ56"/>
    <mergeCell ref="G70:L75"/>
  </mergeCells>
  <phoneticPr fontId="20"/>
  <conditionalFormatting sqref="AU94:AZ95">
    <cfRule type="cellIs" dxfId="0" priority="1" stopIfTrue="1" operator="equal">
      <formula>"設定無"</formula>
    </cfRule>
  </conditionalFormatting>
  <dataValidations count="10">
    <dataValidation imeMode="off" allowBlank="1" showInputMessage="1" showErrorMessage="1" sqref="R12 AU94:AZ95 BN95:BR96 BN92:BR93 BJ78:BQ79 BJ65:BL66 BO65:BS66 BO60:BS61 BJ60:BL61 BJ52:BQ53 BL43:BO45 BI28:BS29 BI23:BS24" xr:uid="{00000000-0002-0000-0000-000001000000}"/>
    <dataValidation type="list" allowBlank="1" showInputMessage="1" showErrorMessage="1" sqref="CW38" xr:uid="{00000000-0002-0000-0000-000002000000}">
      <formula1>$CW$36:$CW$38</formula1>
    </dataValidation>
    <dataValidation type="list" allowBlank="1" showInputMessage="1" showErrorMessage="1" sqref="AW10:BA11" xr:uid="{00000000-0002-0000-0000-000005000000}">
      <formula1>$CW$26:$CW$33</formula1>
    </dataValidation>
    <dataValidation type="list" allowBlank="1" showInputMessage="1" showErrorMessage="1" sqref="AW8:BA9" xr:uid="{00000000-0002-0000-0000-000006000000}">
      <formula1>$CV$26:$CV$36</formula1>
    </dataValidation>
    <dataValidation type="list" allowBlank="1" showInputMessage="1" showErrorMessage="1" sqref="AL5:AW6" xr:uid="{00000000-0002-0000-0000-000008000000}">
      <formula1>$CY$26:$CY$38</formula1>
    </dataValidation>
    <dataValidation type="list" allowBlank="1" showInputMessage="1" showErrorMessage="1" sqref="AW12:BF13" xr:uid="{00000000-0002-0000-0000-000009000000}">
      <formula1>$CW$62:$CW$68</formula1>
    </dataValidation>
    <dataValidation type="list" allowBlank="1" showInputMessage="1" showErrorMessage="1" sqref="AK68:AM69" xr:uid="{00000000-0002-0000-0000-00000A000000}">
      <formula1>$CO$67:$CO$68</formula1>
    </dataValidation>
    <dataValidation type="list" allowBlank="1" showInputMessage="1" showErrorMessage="1" sqref="X110:AJ118" xr:uid="{3A3B9134-CAFC-454D-9F33-EA434B2A9E42}">
      <formula1>$CU$112:$CU$115</formula1>
    </dataValidation>
    <dataValidation type="list" allowBlank="1" showInputMessage="1" showErrorMessage="1" sqref="E110:G118" xr:uid="{94E3D293-5C14-46F8-8B40-5D8DDB469B78}">
      <formula1>$CT$107:$CT$113</formula1>
    </dataValidation>
    <dataValidation type="list" allowBlank="1" showInputMessage="1" showErrorMessage="1" sqref="BW30:CA41 CG30:CK41 BW47:CA50 CG47:CK50 BW55:CA56 CG55:CK56 BW70:CA75 CG70:CK75 BW81:CA90 CG81:CK90" xr:uid="{8A27488D-30D1-427D-A045-33D54E297B59}">
      <formula1>$CR$26:$CR$27</formula1>
    </dataValidation>
  </dataValidations>
  <printOptions horizontalCentered="1"/>
  <pageMargins left="0.51" right="0.31" top="0.31" bottom="0.31" header="0.24" footer="0.1"/>
  <pageSetup paperSize="9" scale="88" orientation="portrait" r:id="rId1"/>
  <headerFooter alignWithMargins="0">
    <oddFooter>&amp;C版権所有：日本オーチス・エレベータ株式会社</oddFooter>
  </headerFooter>
  <ignoredErrors>
    <ignoredError sqref="AS43" unlockedFormula="1"/>
    <ignoredError sqref="CP54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UCMP-BOMCO_Ver.2_K</vt:lpstr>
      <vt:lpstr>'UCMP-BOMCO_Ver.2_K'!Print_Area</vt:lpstr>
      <vt:lpstr>'UCMP-BOMCO_Ver.2_K'!Print_Titles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Sato, Takayuki</cp:lastModifiedBy>
  <cp:lastPrinted>2025-11-28T00:23:04Z</cp:lastPrinted>
  <dcterms:created xsi:type="dcterms:W3CDTF">2009-08-17T04:44:12Z</dcterms:created>
  <dcterms:modified xsi:type="dcterms:W3CDTF">2025-11-28T00:23:10Z</dcterms:modified>
</cp:coreProperties>
</file>