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●GN_パッド/"/>
    </mc:Choice>
  </mc:AlternateContent>
  <xr:revisionPtr revIDLastSave="66" documentId="8_{4A42723D-C50B-4266-964C-DE427D0FDF95}" xr6:coauthVersionLast="47" xr6:coauthVersionMax="47" xr10:uidLastSave="{8DC3F54A-FAA3-47FB-9369-9C5C869214CE}"/>
  <bookViews>
    <workbookView xWindow="-110" yWindow="-110" windowWidth="19420" windowHeight="11500" tabRatio="854" xr2:uid="{00000000-000D-0000-FFFF-FFFF00000000}"/>
  </bookViews>
  <sheets>
    <sheet name="ENNNUN-GN" sheetId="45" r:id="rId1"/>
  </sheets>
  <definedNames>
    <definedName name="_xlnm.Print_Area" localSheetId="0">'ENNNUN-GN'!$B$3:$CG$109</definedName>
    <definedName name="_xlnm.Print_Titles" localSheetId="0">'ENNNUN-GN'!$3:$14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C78" i="45" l="1"/>
  <c r="BS78" i="45"/>
  <c r="CX38" i="45"/>
  <c r="CY40" i="45"/>
  <c r="CC86" i="45"/>
  <c r="BS86" i="45"/>
  <c r="CZ60" i="45"/>
  <c r="CY60" i="45"/>
  <c r="DA60" i="45"/>
  <c r="CY59" i="45"/>
  <c r="DA59" i="45"/>
  <c r="BS58" i="45"/>
  <c r="CZ59" i="45"/>
  <c r="BS38" i="45"/>
  <c r="BS64" i="45"/>
  <c r="CY38" i="45"/>
  <c r="AM66" i="45"/>
  <c r="BC5" i="45"/>
  <c r="BX38" i="45"/>
  <c r="CC38" i="45"/>
  <c r="CC64" i="45"/>
  <c r="CC58" i="45"/>
  <c r="CZ38" i="45"/>
  <c r="BS30" i="45"/>
  <c r="CC30" i="45"/>
</calcChain>
</file>

<file path=xl/sharedStrings.xml><?xml version="1.0" encoding="utf-8"?>
<sst xmlns="http://schemas.openxmlformats.org/spreadsheetml/2006/main" count="185" uniqueCount="152">
  <si>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</si>
  <si>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</si>
  <si>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</si>
  <si>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</si>
  <si>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</si>
  <si>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</si>
  <si>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</si>
  <si>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</si>
  <si>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長さ</t>
    <rPh sb="0" eb="1">
      <t>ナガ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</si>
  <si>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</si>
  <si>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</si>
  <si>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</si>
  <si>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</si>
  <si>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</si>
  <si>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</si>
  <si>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</si>
  <si>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</si>
  <si>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</si>
  <si>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</si>
  <si>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</si>
  <si>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</si>
  <si>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</si>
  <si>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</si>
  <si>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UCMP盤</t>
    <rPh sb="4" eb="5">
      <t>バン</t>
    </rPh>
    <phoneticPr fontId="20"/>
  </si>
  <si>
    <t>型式</t>
    <rPh sb="0" eb="2">
      <t>カタシキ</t>
    </rPh>
    <phoneticPr fontId="20"/>
  </si>
  <si>
    <t>油の流出状況</t>
    <rPh sb="0" eb="1">
      <t>アブラ</t>
    </rPh>
    <rPh sb="2" eb="4">
      <t>リュウシュツ</t>
    </rPh>
    <rPh sb="4" eb="6">
      <t>ジョウキョウ</t>
    </rPh>
    <phoneticPr fontId="20"/>
  </si>
  <si>
    <t>作動の状況</t>
    <rPh sb="0" eb="2">
      <t>サドウ</t>
    </rPh>
    <rPh sb="3" eb="5">
      <t>ジョウキョウ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</si>
  <si>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</si>
  <si>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取付けが堅固でないこと｡　　　　　　　　　　　　著しい変形・破損・錆・腐食があること。</t>
    <rPh sb="0" eb="2">
      <t>トリツ</t>
    </rPh>
    <rPh sb="4" eb="5">
      <t>カタ</t>
    </rPh>
    <rPh sb="5" eb="6">
      <t>コ</t>
    </rPh>
    <rPh sb="24" eb="25">
      <t>イチジル</t>
    </rPh>
    <rPh sb="27" eb="29">
      <t>ヘンケイ</t>
    </rPh>
    <rPh sb="30" eb="32">
      <t>ハソン</t>
    </rPh>
    <rPh sb="33" eb="34">
      <t>サビ</t>
    </rPh>
    <rPh sb="35" eb="37">
      <t>フショク</t>
    </rPh>
    <phoneticPr fontId="20"/>
  </si>
  <si>
    <t>(2)</t>
    <phoneticPr fontId="20"/>
  </si>
  <si>
    <t>パッドの厚さの状況</t>
    <rPh sb="4" eb="5">
      <t>アツ</t>
    </rPh>
    <rPh sb="7" eb="9">
      <t>ジョウキョウ</t>
    </rPh>
    <phoneticPr fontId="20"/>
  </si>
  <si>
    <t>電磁接触器(SR1,SR2)</t>
    <rPh sb="0" eb="2">
      <t>デンジ</t>
    </rPh>
    <rPh sb="2" eb="4">
      <t>セッショク</t>
    </rPh>
    <rPh sb="4" eb="5">
      <t>キ</t>
    </rPh>
    <phoneticPr fontId="20"/>
  </si>
  <si>
    <t>健全性の監視の状況</t>
    <rPh sb="0" eb="3">
      <t>ケンゼンセイ</t>
    </rPh>
    <rPh sb="4" eb="6">
      <t>カンシ</t>
    </rPh>
    <rPh sb="7" eb="9">
      <t>ジョウキョウ</t>
    </rPh>
    <phoneticPr fontId="20"/>
  </si>
  <si>
    <t>機器故障と判定され、制止すること。</t>
    <rPh sb="0" eb="2">
      <t>キキ</t>
    </rPh>
    <rPh sb="2" eb="4">
      <t>コショウ</t>
    </rPh>
    <rPh sb="5" eb="7">
      <t>ハンテイ</t>
    </rPh>
    <rPh sb="10" eb="12">
      <t>セイシ</t>
    </rPh>
    <phoneticPr fontId="20"/>
  </si>
  <si>
    <t>劣化の状況</t>
    <rPh sb="0" eb="2">
      <t>レッカ</t>
    </rPh>
    <rPh sb="3" eb="5">
      <t>ジョウキョウ</t>
    </rPh>
    <phoneticPr fontId="20"/>
  </si>
  <si>
    <t>(3)</t>
    <phoneticPr fontId="20"/>
  </si>
  <si>
    <t>(8)</t>
    <phoneticPr fontId="20"/>
  </si>
  <si>
    <t>(7)</t>
    <phoneticPr fontId="20"/>
  </si>
  <si>
    <t>(5)</t>
    <phoneticPr fontId="20"/>
  </si>
  <si>
    <t>(4)</t>
    <phoneticPr fontId="20"/>
  </si>
  <si>
    <t>動作回数又は経年を確認する。</t>
    <rPh sb="0" eb="2">
      <t>ドウサ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</si>
  <si>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設置後の動作回数が規定回数到達時、又は設置後１０年を経過していること。</t>
    <rPh sb="0" eb="2">
      <t>セッチ</t>
    </rPh>
    <rPh sb="2" eb="3">
      <t>ゴ</t>
    </rPh>
    <rPh sb="4" eb="6">
      <t>ドウサ</t>
    </rPh>
    <rPh sb="6" eb="8">
      <t>カイスウ</t>
    </rPh>
    <rPh sb="9" eb="11">
      <t>キテイ</t>
    </rPh>
    <rPh sb="11" eb="13">
      <t>カイスウ</t>
    </rPh>
    <rPh sb="13" eb="15">
      <t>トウタツ</t>
    </rPh>
    <rPh sb="15" eb="16">
      <t>ジ</t>
    </rPh>
    <rPh sb="17" eb="18">
      <t>マタ</t>
    </rPh>
    <rPh sb="19" eb="21">
      <t>セッチ</t>
    </rPh>
    <rPh sb="21" eb="22">
      <t>ゴ</t>
    </rPh>
    <rPh sb="24" eb="25">
      <t>ネン</t>
    </rPh>
    <rPh sb="26" eb="28">
      <t>ケイカ</t>
    </rPh>
    <phoneticPr fontId="20"/>
  </si>
  <si>
    <t>巻上機</t>
    <rPh sb="0" eb="2">
      <t>マキアゲ</t>
    </rPh>
    <rPh sb="2" eb="3">
      <t>キ</t>
    </rPh>
    <phoneticPr fontId="20"/>
  </si>
  <si>
    <t>制動面への油の付着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</si>
  <si>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制動面</t>
    <rPh sb="0" eb="2">
      <t>セイドウ</t>
    </rPh>
    <rPh sb="2" eb="3">
      <t>メン</t>
    </rPh>
    <phoneticPr fontId="20"/>
  </si>
  <si>
    <t>制動力の状況</t>
    <rPh sb="0" eb="1">
      <t>セイ</t>
    </rPh>
    <rPh sb="1" eb="3">
      <t>ドウリョク</t>
    </rPh>
    <rPh sb="4" eb="6">
      <t>ジョウキョウ</t>
    </rPh>
    <phoneticPr fontId="20"/>
  </si>
  <si>
    <t>大臣認定を受けたものと同一でないこと</t>
    <rPh sb="0" eb="2">
      <t>ダイジン</t>
    </rPh>
    <rPh sb="2" eb="4">
      <t>ニンテイ</t>
    </rPh>
    <rPh sb="5" eb="6">
      <t>ウ</t>
    </rPh>
    <rPh sb="11" eb="13">
      <t>ドウイツ</t>
    </rPh>
    <phoneticPr fontId="20"/>
  </si>
  <si>
    <t>特定距離外で戸開状態にて模擬</t>
    <rPh sb="0" eb="2">
      <t>トクテイ</t>
    </rPh>
    <rPh sb="2" eb="4">
      <t>キョリ</t>
    </rPh>
    <rPh sb="4" eb="5">
      <t>ガイ</t>
    </rPh>
    <rPh sb="6" eb="7">
      <t>ト</t>
    </rPh>
    <rPh sb="7" eb="8">
      <t>カイ</t>
    </rPh>
    <rPh sb="8" eb="10">
      <t>ジョウタイ</t>
    </rPh>
    <rPh sb="12" eb="14">
      <t>モギ</t>
    </rPh>
    <phoneticPr fontId="20"/>
  </si>
  <si>
    <t>停止距離：</t>
    <rPh sb="0" eb="2">
      <t>テイシ</t>
    </rPh>
    <rPh sb="2" eb="4">
      <t>キョリ</t>
    </rPh>
    <phoneticPr fontId="20"/>
  </si>
  <si>
    <t>mm</t>
    <phoneticPr fontId="20"/>
  </si>
  <si>
    <t>型式　：</t>
    <rPh sb="0" eb="2">
      <t>カタシキ</t>
    </rPh>
    <phoneticPr fontId="20"/>
  </si>
  <si>
    <t>規定距離を超えて停止すること</t>
    <rPh sb="0" eb="2">
      <t>キテイ</t>
    </rPh>
    <rPh sb="2" eb="4">
      <t>キョリ</t>
    </rPh>
    <rPh sb="5" eb="6">
      <t>コ</t>
    </rPh>
    <rPh sb="8" eb="10">
      <t>テイシ</t>
    </rPh>
    <phoneticPr fontId="20"/>
  </si>
  <si>
    <t>年次変化量が規定値を超えていること</t>
    <phoneticPr fontId="20"/>
  </si>
  <si>
    <t>制動面への油の付着があること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</si>
  <si>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動作速度の測定</t>
    <phoneticPr fontId="20"/>
  </si>
  <si>
    <t>(6)</t>
    <phoneticPr fontId="20"/>
  </si>
  <si>
    <t>動作位置の測定</t>
    <rPh sb="0" eb="2">
      <t>ドウサ</t>
    </rPh>
    <rPh sb="2" eb="4">
      <t>イチ</t>
    </rPh>
    <rPh sb="5" eb="7">
      <t>ソクテイ</t>
    </rPh>
    <phoneticPr fontId="20"/>
  </si>
  <si>
    <t>規定値外で動作すること</t>
    <rPh sb="0" eb="3">
      <t>キテイチ</t>
    </rPh>
    <rPh sb="3" eb="4">
      <t>ガイ</t>
    </rPh>
    <rPh sb="5" eb="7">
      <t>ドウサ</t>
    </rPh>
    <phoneticPr fontId="20"/>
  </si>
  <si>
    <t>規定寸法未満であること</t>
    <rPh sb="0" eb="2">
      <t>キテイ</t>
    </rPh>
    <rPh sb="2" eb="4">
      <t>スンポウ</t>
    </rPh>
    <rPh sb="4" eb="6">
      <t>ミマン</t>
    </rPh>
    <phoneticPr fontId="20"/>
  </si>
  <si>
    <t>-</t>
    <phoneticPr fontId="20"/>
  </si>
  <si>
    <t>○</t>
    <phoneticPr fontId="20"/>
  </si>
  <si>
    <t>測定値：</t>
    <rPh sb="0" eb="3">
      <t>ソクテイチ</t>
    </rPh>
    <phoneticPr fontId="20"/>
  </si>
  <si>
    <t>mm</t>
    <phoneticPr fontId="20"/>
  </si>
  <si>
    <t>動作回数　SR1 : 200万回 　SR2 : 50万回</t>
    <rPh sb="0" eb="2">
      <t>ドウサ</t>
    </rPh>
    <rPh sb="2" eb="4">
      <t>カイスウ</t>
    </rPh>
    <rPh sb="14" eb="16">
      <t>マンカイ</t>
    </rPh>
    <rPh sb="26" eb="28">
      <t>マンカイ</t>
    </rPh>
    <phoneticPr fontId="20"/>
  </si>
  <si>
    <t>取付状況：触診により確認する</t>
    <rPh sb="0" eb="2">
      <t>トリツケ</t>
    </rPh>
    <rPh sb="2" eb="4">
      <t>ジョウキョウ</t>
    </rPh>
    <rPh sb="5" eb="7">
      <t>ショクシン</t>
    </rPh>
    <rPh sb="10" eb="12">
      <t>カクニン</t>
    </rPh>
    <phoneticPr fontId="20"/>
  </si>
  <si>
    <t>油排出　場所</t>
    <rPh sb="0" eb="1">
      <t>アブラ</t>
    </rPh>
    <rPh sb="1" eb="3">
      <t>ハイシュツ</t>
    </rPh>
    <rPh sb="4" eb="6">
      <t>バショ</t>
    </rPh>
    <phoneticPr fontId="20"/>
  </si>
  <si>
    <t>要重点     点検</t>
    <rPh sb="0" eb="1">
      <t>ヨウ</t>
    </rPh>
    <rPh sb="1" eb="3">
      <t>ジュウテン</t>
    </rPh>
    <rPh sb="8" eb="10">
      <t>テンケン</t>
    </rPh>
    <phoneticPr fontId="20"/>
  </si>
  <si>
    <t>規定距離</t>
    <rPh sb="0" eb="2">
      <t>キテイ</t>
    </rPh>
    <rPh sb="2" eb="4">
      <t>キョリ</t>
    </rPh>
    <phoneticPr fontId="20"/>
  </si>
  <si>
    <t>mm</t>
    <phoneticPr fontId="20"/>
  </si>
  <si>
    <t>45m/min</t>
    <phoneticPr fontId="20"/>
  </si>
  <si>
    <t>60m/min</t>
    <phoneticPr fontId="20"/>
  </si>
  <si>
    <t>90m/min</t>
    <phoneticPr fontId="20"/>
  </si>
  <si>
    <t>105m/min</t>
    <phoneticPr fontId="20"/>
  </si>
  <si>
    <t>-</t>
    <phoneticPr fontId="20"/>
  </si>
  <si>
    <t>-</t>
    <phoneticPr fontId="20"/>
  </si>
  <si>
    <t>かご床面からつま先保護板直線部までの長さを巻尺等により測定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マキジャク</t>
    </rPh>
    <rPh sb="23" eb="24">
      <t>トウ</t>
    </rPh>
    <rPh sb="27" eb="29">
      <t>ソクテイ</t>
    </rPh>
    <phoneticPr fontId="20"/>
  </si>
  <si>
    <t xml:space="preserve">  規定値 : 675mm　未満であること｡  </t>
    <rPh sb="2" eb="4">
      <t>キテイ</t>
    </rPh>
    <rPh sb="4" eb="5">
      <t>チ</t>
    </rPh>
    <rPh sb="14" eb="16">
      <t>ミマン</t>
    </rPh>
    <phoneticPr fontId="20"/>
  </si>
  <si>
    <t xml:space="preserve"> 特定距離：　各床　±105±15mm 以内  </t>
    <phoneticPr fontId="20"/>
  </si>
  <si>
    <t>号機</t>
    <rPh sb="0" eb="2">
      <t>ゴウキ</t>
    </rPh>
    <phoneticPr fontId="20"/>
  </si>
  <si>
    <t>平成</t>
    <rPh sb="0" eb="2">
      <t>ヘイセイ</t>
    </rPh>
    <phoneticPr fontId="20"/>
  </si>
  <si>
    <t>年</t>
    <rPh sb="0" eb="1">
      <t>ネン</t>
    </rPh>
    <phoneticPr fontId="20"/>
  </si>
  <si>
    <t>型</t>
    <rPh sb="0" eb="1">
      <t>カタ</t>
    </rPh>
    <phoneticPr fontId="20"/>
  </si>
  <si>
    <t>UCMP型式</t>
    <rPh sb="4" eb="6">
      <t>カタシキ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</si>
  <si>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</si>
  <si>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31588AAB</t>
  </si>
  <si>
    <t>31588AAB</t>
    <phoneticPr fontId="20"/>
  </si>
  <si>
    <t>31589AAB</t>
    <phoneticPr fontId="20"/>
  </si>
  <si>
    <r>
      <t>U</t>
    </r>
    <r>
      <rPr>
        <sz val="11"/>
        <rFont val="ＭＳ Ｐゴシック"/>
        <family val="3"/>
        <charset val="128"/>
      </rPr>
      <t>CMP型式</t>
    </r>
    <rPh sb="4" eb="6">
      <t>カタシキ</t>
    </rPh>
    <phoneticPr fontId="20"/>
  </si>
  <si>
    <t>ENNNUN-1610</t>
  </si>
  <si>
    <t>DBGLT-1</t>
  </si>
  <si>
    <t>ENNNUN-1611</t>
  </si>
  <si>
    <t>DBGLT-2</t>
  </si>
  <si>
    <t>ENNNUN-1612</t>
  </si>
  <si>
    <t>DBGJT-1</t>
  </si>
  <si>
    <t>ENNNUN-1613</t>
  </si>
  <si>
    <t>DBGPT-2</t>
  </si>
  <si>
    <t>ENNNUN-2092</t>
  </si>
  <si>
    <t>DBGLT-1A</t>
  </si>
  <si>
    <t>ENNNUN-2093</t>
  </si>
  <si>
    <t>DBGLT-2A</t>
  </si>
  <si>
    <t>ENNNUN-2094</t>
  </si>
  <si>
    <t>DBGJT-1A</t>
  </si>
  <si>
    <t>ENNNUN-2095</t>
  </si>
  <si>
    <t>DBGPT-2A</t>
  </si>
  <si>
    <t>万回</t>
    <rPh sb="0" eb="2">
      <t>マンカイ</t>
    </rPh>
    <phoneticPr fontId="20"/>
  </si>
  <si>
    <t>年</t>
    <rPh sb="0" eb="1">
      <t>ネン</t>
    </rPh>
    <phoneticPr fontId="20"/>
  </si>
  <si>
    <t>SR1:</t>
    <phoneticPr fontId="20"/>
  </si>
  <si>
    <t>SR2: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</si>
  <si>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</si>
  <si>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</si>
  <si>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SR1</t>
    <phoneticPr fontId="20"/>
  </si>
  <si>
    <t>SR2</t>
    <phoneticPr fontId="20"/>
  </si>
  <si>
    <t>測定値</t>
    <rPh sb="0" eb="3">
      <t>ソクテイチ</t>
    </rPh>
    <phoneticPr fontId="20"/>
  </si>
  <si>
    <t>mm</t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</si>
  <si>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</si>
  <si>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</si>
  <si>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？？</t>
    <phoneticPr fontId="20"/>
  </si>
  <si>
    <t>手動で判定する。</t>
    <rPh sb="0" eb="2">
      <t>シュドウ</t>
    </rPh>
    <rPh sb="3" eb="5">
      <t>ハンテイ</t>
    </rPh>
    <phoneticPr fontId="20"/>
  </si>
  <si>
    <t>判定</t>
    <rPh sb="0" eb="2">
      <t>ハンテイ</t>
    </rPh>
    <phoneticPr fontId="20"/>
  </si>
  <si>
    <t>比較</t>
    <rPh sb="0" eb="2">
      <t>ヒカク</t>
    </rPh>
    <phoneticPr fontId="20"/>
  </si>
  <si>
    <t>総合</t>
    <rPh sb="0" eb="2">
      <t>ソウゴウ</t>
    </rPh>
    <phoneticPr fontId="20"/>
  </si>
  <si>
    <t>許容値</t>
    <rPh sb="0" eb="3">
      <t>キョヨウチ</t>
    </rPh>
    <phoneticPr fontId="20"/>
  </si>
  <si>
    <t>-</t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</si>
  <si>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</si>
  <si>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動作回数及び経年を記入すると自動で判定される。</t>
    <rPh sb="0" eb="2">
      <t>ドウサ</t>
    </rPh>
    <rPh sb="2" eb="4">
      <t>カイスウ</t>
    </rPh>
    <rPh sb="4" eb="5">
      <t>オヨ</t>
    </rPh>
    <rPh sb="6" eb="8">
      <t>ケイネン</t>
    </rPh>
    <rPh sb="9" eb="11">
      <t>キニュウ</t>
    </rPh>
    <rPh sb="14" eb="16">
      <t>ジドウ</t>
    </rPh>
    <rPh sb="17" eb="19">
      <t>ハンテイ</t>
    </rPh>
    <phoneticPr fontId="20"/>
  </si>
  <si>
    <t>プログラム型式を記入すると自動で判定される。</t>
    <rPh sb="5" eb="7">
      <t>カタシキ</t>
    </rPh>
    <rPh sb="8" eb="10">
      <t>キニュウ</t>
    </rPh>
    <rPh sb="13" eb="15">
      <t>ジドウ</t>
    </rPh>
    <rPh sb="16" eb="18">
      <t>ハンテイ</t>
    </rPh>
    <phoneticPr fontId="20"/>
  </si>
  <si>
    <t>測定値を入力すると自動で判定される。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0"/>
  </si>
  <si>
    <t>前回値:</t>
    <rPh sb="0" eb="2">
      <t>ゼンカイ</t>
    </rPh>
    <rPh sb="2" eb="3">
      <t>チ</t>
    </rPh>
    <phoneticPr fontId="20"/>
  </si>
  <si>
    <t>制動距離一覧表から規定距離、今回停止距離、前回値を記入すると自動で判定される。</t>
    <rPh sb="0" eb="2">
      <t>セイドウ</t>
    </rPh>
    <rPh sb="2" eb="4">
      <t>キョリ</t>
    </rPh>
    <rPh sb="4" eb="6">
      <t>イチラン</t>
    </rPh>
    <rPh sb="6" eb="7">
      <t>ヒョウ</t>
    </rPh>
    <rPh sb="9" eb="11">
      <t>キテイ</t>
    </rPh>
    <rPh sb="11" eb="13">
      <t>キョリ</t>
    </rPh>
    <rPh sb="14" eb="16">
      <t>コンカイ</t>
    </rPh>
    <rPh sb="16" eb="18">
      <t>テイシ</t>
    </rPh>
    <rPh sb="18" eb="20">
      <t>キョリ</t>
    </rPh>
    <rPh sb="21" eb="23">
      <t>ゼンカイ</t>
    </rPh>
    <rPh sb="23" eb="24">
      <t>チ</t>
    </rPh>
    <rPh sb="25" eb="27">
      <t>キニュウ</t>
    </rPh>
    <rPh sb="30" eb="32">
      <t>ジドウ</t>
    </rPh>
    <rPh sb="33" eb="35">
      <t>ハンテイ</t>
    </rPh>
    <phoneticPr fontId="20"/>
  </si>
  <si>
    <t>安全制御プログラム</t>
    <rPh sb="0" eb="2">
      <t>アンゼン</t>
    </rPh>
    <rPh sb="2" eb="4">
      <t>セイギョ</t>
    </rPh>
    <phoneticPr fontId="20"/>
  </si>
  <si>
    <t>プログラムVer.</t>
    <phoneticPr fontId="20"/>
  </si>
  <si>
    <t>　プログラム 型式</t>
    <rPh sb="7" eb="9">
      <t>カタシキ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</si>
  <si>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</si>
  <si>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速度監視装置</t>
    <rPh sb="0" eb="2">
      <t>ソクド</t>
    </rPh>
    <rPh sb="2" eb="4">
      <t>カンシ</t>
    </rPh>
    <rPh sb="4" eb="6">
      <t>ソウチ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</si>
  <si>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</si>
  <si>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上記 (1) ～ (8) の検査結果で ｢要重点点検 ｣「要是正」 又は別記第一号 1-(14) ･ 3-(3) ･ 4-(11) の検査結果で ｢要是正｣ 又は ｢要重点点検｣ の判定がある場合は､別記第一号 2-(9)  ｢戸開走行保護装置｣ の検査結果を ｢要是正｣ 又は ｢要重点点検｣ と判定する｡</t>
    <rPh sb="0" eb="2">
      <t>ジョウキ</t>
    </rPh>
    <rPh sb="14" eb="16">
      <t>ケンサ</t>
    </rPh>
    <rPh sb="16" eb="18">
      <t>ケッカ</t>
    </rPh>
    <rPh sb="21" eb="22">
      <t>ヨウ</t>
    </rPh>
    <rPh sb="22" eb="24">
      <t>ジュウテン</t>
    </rPh>
    <rPh sb="24" eb="26">
      <t>テンケン</t>
    </rPh>
    <rPh sb="29" eb="30">
      <t>ヨウ</t>
    </rPh>
    <rPh sb="30" eb="32">
      <t>ゼセイ</t>
    </rPh>
    <rPh sb="34" eb="35">
      <t>マタ</t>
    </rPh>
    <rPh sb="36" eb="38">
      <t>ベッキ</t>
    </rPh>
    <rPh sb="38" eb="39">
      <t>ダイ</t>
    </rPh>
    <rPh sb="39" eb="41">
      <t>イチゴウ</t>
    </rPh>
    <rPh sb="67" eb="69">
      <t>ケンサ</t>
    </rPh>
    <rPh sb="69" eb="71">
      <t>ケッカ</t>
    </rPh>
    <rPh sb="74" eb="75">
      <t>ヨウ</t>
    </rPh>
    <rPh sb="75" eb="77">
      <t>ゼセイ</t>
    </rPh>
    <rPh sb="79" eb="80">
      <t>マタ</t>
    </rPh>
    <rPh sb="83" eb="84">
      <t>ヨウ</t>
    </rPh>
    <rPh sb="84" eb="86">
      <t>ジュウテン</t>
    </rPh>
    <rPh sb="86" eb="88">
      <t>テンケン</t>
    </rPh>
    <rPh sb="91" eb="93">
      <t>ハンテイ</t>
    </rPh>
    <rPh sb="96" eb="98">
      <t>バアイ</t>
    </rPh>
    <rPh sb="100" eb="102">
      <t>ベッキ</t>
    </rPh>
    <rPh sb="102" eb="103">
      <t>ダイ</t>
    </rPh>
    <rPh sb="103" eb="105">
      <t>イチゴウ</t>
    </rPh>
    <rPh sb="114" eb="115">
      <t>ト</t>
    </rPh>
    <rPh sb="115" eb="116">
      <t>カイ</t>
    </rPh>
    <rPh sb="116" eb="118">
      <t>ソウコウ</t>
    </rPh>
    <rPh sb="118" eb="120">
      <t>ホゴ</t>
    </rPh>
    <rPh sb="120" eb="122">
      <t>ソウチ</t>
    </rPh>
    <rPh sb="125" eb="127">
      <t>ケンサ</t>
    </rPh>
    <rPh sb="127" eb="129">
      <t>ケッカ</t>
    </rPh>
    <rPh sb="132" eb="133">
      <t>ヨウ</t>
    </rPh>
    <rPh sb="133" eb="135">
      <t>ゼセイ</t>
    </rPh>
    <rPh sb="137" eb="138">
      <t>マタ</t>
    </rPh>
    <rPh sb="141" eb="142">
      <t>ヨウ</t>
    </rPh>
    <rPh sb="142" eb="144">
      <t>ジュウテン</t>
    </rPh>
    <rPh sb="144" eb="146">
      <t>テンケン</t>
    </rPh>
    <rPh sb="149" eb="151">
      <t>ハンテイ</t>
    </rPh>
    <phoneticPr fontId="20"/>
  </si>
  <si>
    <t>ﾌﾞﾚｰｷ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</si>
  <si>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</si>
  <si>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ｸﾞﾘｰｽ排出場所への流出の目視ﾁｪｯｸ</t>
    <rPh sb="5" eb="7">
      <t>ハイシュツ</t>
    </rPh>
    <rPh sb="7" eb="9">
      <t>バショ</t>
    </rPh>
    <rPh sb="11" eb="13">
      <t>リュウシュツ</t>
    </rPh>
    <rPh sb="14" eb="16">
      <t>モクシ</t>
    </rPh>
    <phoneticPr fontId="20"/>
  </si>
  <si>
    <t>ｼｰﾙ部からの油漏れがあること</t>
    <rPh sb="3" eb="4">
      <t>ブ</t>
    </rPh>
    <rPh sb="7" eb="8">
      <t>アブラ</t>
    </rPh>
    <rPh sb="8" eb="9">
      <t>モ</t>
    </rPh>
    <phoneticPr fontId="20"/>
  </si>
  <si>
    <t>両側ﾌﾞﾚｰｷによる無負荷上昇時のかご制止距離測定</t>
    <rPh sb="0" eb="2">
      <t>リョウガワ</t>
    </rPh>
    <rPh sb="10" eb="13">
      <t>ムフカ</t>
    </rPh>
    <rPh sb="13" eb="15">
      <t>ジョウショウ</t>
    </rPh>
    <rPh sb="15" eb="16">
      <t>ジ</t>
    </rPh>
    <rPh sb="19" eb="21">
      <t>セイシ</t>
    </rPh>
    <rPh sb="21" eb="23">
      <t>キョリ</t>
    </rPh>
    <rPh sb="23" eb="25">
      <t>ソクテイ</t>
    </rPh>
    <phoneticPr fontId="20"/>
  </si>
  <si>
    <t>ﾊﾟｯﾄﾞの溝の確認</t>
    <rPh sb="6" eb="7">
      <t>ミゾ</t>
    </rPh>
    <rPh sb="8" eb="10">
      <t>カクニン</t>
    </rPh>
    <phoneticPr fontId="20"/>
  </si>
  <si>
    <t>開放、締結時の接点信号動作ﾁｪｯｸ</t>
    <rPh sb="0" eb="2">
      <t>カイホウ</t>
    </rPh>
    <rPh sb="3" eb="5">
      <t>テイケツ</t>
    </rPh>
    <rPh sb="5" eb="6">
      <t>ジ</t>
    </rPh>
    <rPh sb="7" eb="9">
      <t>セッテン</t>
    </rPh>
    <rPh sb="9" eb="11">
      <t>シンゴウ</t>
    </rPh>
    <rPh sb="11" eb="13">
      <t>ドウサ</t>
    </rPh>
    <phoneticPr fontId="20"/>
  </si>
  <si>
    <t>ｽﾄﾛｰｸが下記を超えていること</t>
    <rPh sb="6" eb="8">
      <t>カキ</t>
    </rPh>
    <rPh sb="9" eb="10">
      <t>コ</t>
    </rPh>
    <phoneticPr fontId="20"/>
  </si>
  <si>
    <t>ﾌﾞﾚｰｷの開閉と接点の開閉が所定の位置以外で行われていること</t>
    <rPh sb="6" eb="8">
      <t>カイヘイ</t>
    </rPh>
    <rPh sb="9" eb="11">
      <t>セッテン</t>
    </rPh>
    <rPh sb="12" eb="14">
      <t>カイヘイ</t>
    </rPh>
    <rPh sb="15" eb="17">
      <t>ショテイ</t>
    </rPh>
    <rPh sb="18" eb="20">
      <t>イチ</t>
    </rPh>
    <rPh sb="20" eb="22">
      <t>イガイ</t>
    </rPh>
    <rPh sb="23" eb="24">
      <t>オコナ</t>
    </rPh>
    <phoneticPr fontId="20"/>
  </si>
  <si>
    <t>接点が開いているときﾊﾟｯﾄﾞとﾃﾞｨｽｸが接触していること</t>
    <rPh sb="0" eb="2">
      <t>セッテン</t>
    </rPh>
    <rPh sb="3" eb="4">
      <t>ヒラ</t>
    </rPh>
    <rPh sb="22" eb="24">
      <t>セッショク</t>
    </rPh>
    <phoneticPr fontId="20"/>
  </si>
  <si>
    <t>保守ﾂｰﾙにて、常時ＯＮ故障検査手順を実行し、確認する。</t>
    <rPh sb="0" eb="2">
      <t>ホシュ</t>
    </rPh>
    <rPh sb="8" eb="10">
      <t>ジョウジ</t>
    </rPh>
    <rPh sb="12" eb="14">
      <t>コショウ</t>
    </rPh>
    <rPh sb="14" eb="16">
      <t>ケンサ</t>
    </rPh>
    <rPh sb="16" eb="18">
      <t>テジュン</t>
    </rPh>
    <rPh sb="19" eb="21">
      <t>ジッコウ</t>
    </rPh>
    <rPh sb="23" eb="25">
      <t>カクニン</t>
    </rPh>
    <phoneticPr fontId="20"/>
  </si>
  <si>
    <t>安全制御ﾌﾟﾛｸﾞﾗﾑのﾊﾞｰｼﾞｮﾝﾁｪｯｸ</t>
    <rPh sb="0" eb="2">
      <t>アンゼン</t>
    </rPh>
    <rPh sb="2" eb="4">
      <t>セイギョ</t>
    </rPh>
    <phoneticPr fontId="20"/>
  </si>
  <si>
    <t>戸開走行保護装置が作動せず、電動機およびﾌﾞﾚｰｷの励磁ｺｲﾙが電源から遮断されないこと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rPh sb="14" eb="17">
      <t>デンドウキ</t>
    </rPh>
    <rPh sb="26" eb="28">
      <t>レイジ</t>
    </rPh>
    <rPh sb="32" eb="34">
      <t>デンゲン</t>
    </rPh>
    <rPh sb="36" eb="38">
      <t>シャダン</t>
    </rPh>
    <phoneticPr fontId="20"/>
  </si>
  <si>
    <t>18m/min　を超えた速度でﾌﾗｸﾞが立たないこと</t>
    <phoneticPr fontId="20"/>
  </si>
  <si>
    <t>発行 :令和　3年　1月　6日Ver.4</t>
    <rPh sb="0" eb="2">
      <t>ハッコウ</t>
    </rPh>
    <rPh sb="4" eb="6">
      <t>レイワ</t>
    </rPh>
    <rPh sb="8" eb="9">
      <t>ネン</t>
    </rPh>
    <rPh sb="11" eb="12">
      <t>ツキ</t>
    </rPh>
    <rPh sb="14" eb="15">
      <t>ヒ</t>
    </rPh>
    <phoneticPr fontId="20"/>
  </si>
  <si>
    <t xml:space="preserve"> 0.40mm（要重点点検） 0.45mm（要是正） </t>
    <rPh sb="8" eb="9">
      <t>ヨウ</t>
    </rPh>
    <rPh sb="9" eb="11">
      <t>ジュウテン</t>
    </rPh>
    <rPh sb="11" eb="13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</si>
</sst>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67">
    <xf numFmtId="0" fontId="0" fillId="0" borderId="0" xfId="0">
      <alignment vertical="center"/>
    </xf>
    <xf numFmtId="0" fontId="1" fillId="0" borderId="0" xfId="0" applyFont="1">
      <alignment vertical="center"/>
    </xf>
    <xf numFmtId="0" fontId="22" fillId="0" borderId="0" xfId="0" applyFont="1">
      <alignment vertical="center"/>
    </xf>
    <xf numFmtId="3" fontId="1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2" fillId="0" borderId="11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Protection="1">
      <alignment vertical="center"/>
      <protection hidden="1"/>
    </xf>
    <xf numFmtId="0" fontId="1" fillId="0" borderId="24" xfId="0" applyFont="1" applyBorder="1">
      <alignment vertical="center"/>
    </xf>
    <xf numFmtId="0" fontId="22" fillId="0" borderId="24" xfId="0" applyFont="1" applyBorder="1" applyAlignment="1">
      <alignment vertical="center" wrapText="1"/>
    </xf>
    <xf numFmtId="0" fontId="22" fillId="0" borderId="24" xfId="0" applyFont="1" applyBorder="1">
      <alignment vertical="center"/>
    </xf>
    <xf numFmtId="0" fontId="0" fillId="0" borderId="24" xfId="0" applyBorder="1">
      <alignment vertical="center"/>
    </xf>
    <xf numFmtId="0" fontId="27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protection locked="0" hidden="1"/>
    </xf>
    <xf numFmtId="0" fontId="23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15" xfId="0" applyFont="1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locked="0" hidden="1"/>
    </xf>
    <xf numFmtId="0" fontId="22" fillId="0" borderId="15" xfId="0" applyFont="1" applyBorder="1" applyProtection="1">
      <alignment vertical="center"/>
      <protection locked="0" hidden="1"/>
    </xf>
    <xf numFmtId="0" fontId="1" fillId="0" borderId="0" xfId="0" applyFont="1" applyProtection="1">
      <alignment vertical="center"/>
      <protection locked="0" hidden="1"/>
    </xf>
    <xf numFmtId="0" fontId="1" fillId="0" borderId="22" xfId="0" applyFont="1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7" fillId="0" borderId="13" xfId="0" applyFont="1" applyBorder="1" applyAlignment="1" applyProtection="1">
      <alignment vertical="top"/>
      <protection locked="0" hidden="1"/>
    </xf>
    <xf numFmtId="0" fontId="7" fillId="0" borderId="13" xfId="0" applyFont="1" applyBorder="1" applyAlignment="1" applyProtection="1">
      <alignment vertical="top"/>
      <protection hidden="1"/>
    </xf>
    <xf numFmtId="0" fontId="7" fillId="0" borderId="14" xfId="0" applyFont="1" applyBorder="1" applyAlignment="1" applyProtection="1">
      <alignment vertical="top"/>
      <protection hidden="1"/>
    </xf>
    <xf numFmtId="0" fontId="7" fillId="0" borderId="0" xfId="0" applyFont="1" applyAlignment="1" applyProtection="1">
      <alignment vertical="top"/>
      <protection locked="0" hidden="1"/>
    </xf>
    <xf numFmtId="0" fontId="7" fillId="0" borderId="0" xfId="0" applyFont="1" applyAlignment="1" applyProtection="1">
      <alignment vertical="top"/>
      <protection hidden="1"/>
    </xf>
    <xf numFmtId="0" fontId="7" fillId="0" borderId="12" xfId="0" applyFont="1" applyBorder="1" applyAlignment="1" applyProtection="1">
      <alignment vertical="top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2" fillId="0" borderId="12" xfId="0" applyFont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22" fillId="0" borderId="11" xfId="0" applyFont="1" applyBorder="1" applyAlignment="1" applyProtection="1">
      <alignment vertical="center" wrapText="1"/>
      <protection hidden="1"/>
    </xf>
    <xf numFmtId="0" fontId="22" fillId="0" borderId="19" xfId="0" applyFont="1" applyBorder="1" applyAlignment="1" applyProtection="1">
      <alignment vertical="center" wrapText="1"/>
      <protection hidden="1"/>
    </xf>
    <xf numFmtId="0" fontId="22" fillId="0" borderId="17" xfId="0" applyFont="1" applyBorder="1" applyAlignment="1" applyProtection="1">
      <alignment vertical="center" wrapText="1"/>
      <protection hidden="1"/>
    </xf>
    <xf numFmtId="0" fontId="22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17" xfId="0" applyFont="1" applyBorder="1" applyAlignment="1" applyProtection="1">
      <alignment vertical="top"/>
      <protection locked="0" hidden="1"/>
    </xf>
    <xf numFmtId="0" fontId="7" fillId="0" borderId="17" xfId="0" applyFont="1" applyBorder="1" applyAlignment="1" applyProtection="1">
      <alignment vertical="top"/>
      <protection hidden="1"/>
    </xf>
    <xf numFmtId="0" fontId="7" fillId="0" borderId="18" xfId="0" applyFont="1" applyBorder="1" applyAlignment="1" applyProtection="1">
      <alignment vertical="top"/>
      <protection hidden="1"/>
    </xf>
    <xf numFmtId="0" fontId="7" fillId="0" borderId="11" xfId="0" applyFont="1" applyBorder="1" applyAlignment="1" applyProtection="1">
      <alignment vertical="top"/>
      <protection hidden="1"/>
    </xf>
    <xf numFmtId="0" fontId="7" fillId="0" borderId="13" xfId="0" applyFont="1" applyBorder="1" applyProtection="1">
      <alignment vertical="center"/>
      <protection locked="0" hidden="1"/>
    </xf>
    <xf numFmtId="0" fontId="7" fillId="0" borderId="13" xfId="0" applyFont="1" applyBorder="1" applyProtection="1">
      <alignment vertical="center"/>
      <protection hidden="1"/>
    </xf>
    <xf numFmtId="0" fontId="7" fillId="0" borderId="14" xfId="0" applyFont="1" applyBorder="1" applyProtection="1">
      <alignment vertical="center"/>
      <protection hidden="1"/>
    </xf>
    <xf numFmtId="0" fontId="7" fillId="0" borderId="0" xfId="0" applyFont="1" applyProtection="1">
      <alignment vertical="center"/>
      <protection locked="0" hidden="1"/>
    </xf>
    <xf numFmtId="0" fontId="7" fillId="0" borderId="0" xfId="0" applyFont="1" applyProtection="1">
      <alignment vertical="center"/>
      <protection hidden="1"/>
    </xf>
    <xf numFmtId="0" fontId="7" fillId="0" borderId="12" xfId="0" applyFont="1" applyBorder="1" applyProtection="1">
      <alignment vertical="center"/>
      <protection hidden="1"/>
    </xf>
    <xf numFmtId="0" fontId="7" fillId="0" borderId="11" xfId="0" applyFont="1" applyBorder="1" applyProtection="1">
      <alignment vertical="center"/>
      <protection hidden="1"/>
    </xf>
    <xf numFmtId="0" fontId="7" fillId="0" borderId="22" xfId="0" applyFont="1" applyBorder="1" applyProtection="1">
      <alignment vertical="center"/>
      <protection hidden="1"/>
    </xf>
    <xf numFmtId="0" fontId="7" fillId="0" borderId="23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14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2" fillId="0" borderId="12" xfId="0" applyFont="1" applyBorder="1" applyProtection="1">
      <alignment vertical="center"/>
      <protection hidden="1"/>
    </xf>
    <xf numFmtId="0" fontId="22" fillId="0" borderId="21" xfId="0" applyFont="1" applyBorder="1" applyAlignment="1" applyProtection="1">
      <alignment vertical="center" wrapText="1"/>
      <protection hidden="1"/>
    </xf>
    <xf numFmtId="0" fontId="22" fillId="0" borderId="19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hidden="1"/>
    </xf>
    <xf numFmtId="0" fontId="22" fillId="0" borderId="17" xfId="0" applyFont="1" applyBorder="1" applyProtection="1">
      <alignment vertical="center"/>
      <protection locked="0" hidden="1"/>
    </xf>
    <xf numFmtId="0" fontId="22" fillId="0" borderId="18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1" fillId="0" borderId="19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1" fillId="0" borderId="18" xfId="0" applyFont="1" applyBorder="1" applyProtection="1">
      <alignment vertical="center"/>
      <protection hidden="1"/>
    </xf>
    <xf numFmtId="0" fontId="22" fillId="0" borderId="10" xfId="0" applyFont="1" applyBorder="1" applyProtection="1">
      <alignment vertical="center"/>
      <protection hidden="1"/>
    </xf>
    <xf numFmtId="0" fontId="22" fillId="0" borderId="11" xfId="0" applyFont="1" applyBorder="1" applyProtection="1">
      <alignment vertical="center"/>
      <protection hidden="1"/>
    </xf>
    <xf numFmtId="0" fontId="1" fillId="0" borderId="22" xfId="0" applyFont="1" applyBorder="1" applyAlignment="1" applyProtection="1">
      <protection locked="0" hidden="1"/>
    </xf>
    <xf numFmtId="0" fontId="0" fillId="0" borderId="22" xfId="0" applyBorder="1" applyAlignment="1" applyProtection="1">
      <protection hidden="1"/>
    </xf>
    <xf numFmtId="0" fontId="22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0" xfId="0" applyFont="1" applyBorder="1" applyProtection="1">
      <alignment vertical="center"/>
      <protection locked="0" hidden="1"/>
    </xf>
    <xf numFmtId="0" fontId="1" fillId="0" borderId="15" xfId="0" applyFont="1" applyBorder="1" applyProtection="1">
      <alignment vertical="center"/>
      <protection locked="0" hidden="1"/>
    </xf>
    <xf numFmtId="0" fontId="1" fillId="0" borderId="16" xfId="0" applyFont="1" applyBorder="1" applyProtection="1">
      <alignment vertical="center"/>
      <protection locked="0" hidden="1"/>
    </xf>
    <xf numFmtId="0" fontId="1" fillId="0" borderId="11" xfId="0" applyFont="1" applyBorder="1" applyProtection="1">
      <alignment vertical="center"/>
      <protection locked="0" hidden="1"/>
    </xf>
    <xf numFmtId="0" fontId="1" fillId="0" borderId="0" xfId="0" applyFont="1" applyProtection="1">
      <alignment vertical="center"/>
      <protection locked="0" hidden="1"/>
    </xf>
    <xf numFmtId="0" fontId="1" fillId="0" borderId="12" xfId="0" applyFont="1" applyBorder="1" applyProtection="1">
      <alignment vertical="center"/>
      <protection locked="0" hidden="1"/>
    </xf>
    <xf numFmtId="0" fontId="22" fillId="0" borderId="28" xfId="0" applyFont="1" applyBorder="1" applyProtection="1">
      <alignment vertical="center"/>
      <protection locked="0" hidden="1"/>
    </xf>
    <xf numFmtId="0" fontId="22" fillId="0" borderId="29" xfId="0" applyFont="1" applyBorder="1" applyProtection="1">
      <alignment vertical="center"/>
      <protection locked="0"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22" fillId="0" borderId="22" xfId="0" applyFont="1" applyBorder="1" applyAlignment="1" applyProtection="1">
      <alignment horizontal="center" vertical="center"/>
      <protection locked="0" hidden="1"/>
    </xf>
    <xf numFmtId="0" fontId="22" fillId="0" borderId="28" xfId="0" applyFont="1" applyBorder="1" applyAlignment="1" applyProtection="1">
      <alignment horizontal="left" vertical="center"/>
      <protection hidden="1"/>
    </xf>
    <xf numFmtId="0" fontId="1" fillId="0" borderId="28" xfId="0" applyFont="1" applyBorder="1" applyAlignment="1" applyProtection="1">
      <alignment horizontal="left" vertical="center"/>
      <protection hidden="1"/>
    </xf>
    <xf numFmtId="0" fontId="22" fillId="0" borderId="29" xfId="0" applyFont="1" applyBorder="1" applyAlignment="1" applyProtection="1">
      <alignment horizontal="left" vertical="center"/>
      <protection hidden="1"/>
    </xf>
    <xf numFmtId="0" fontId="1" fillId="0" borderId="29" xfId="0" applyFont="1" applyBorder="1" applyAlignment="1" applyProtection="1">
      <alignment horizontal="left" vertical="center"/>
      <protection hidden="1"/>
    </xf>
    <xf numFmtId="0" fontId="1" fillId="0" borderId="31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12" xfId="0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2" fillId="0" borderId="20" xfId="0" applyFont="1" applyBorder="1" applyAlignment="1" applyProtection="1">
      <alignment horizontal="center" vertical="center"/>
      <protection locked="0" hidden="1"/>
    </xf>
    <xf numFmtId="0" fontId="22" fillId="0" borderId="15" xfId="0" applyFont="1" applyBorder="1" applyAlignment="1" applyProtection="1">
      <alignment horizontal="center" vertical="center"/>
      <protection locked="0" hidden="1"/>
    </xf>
    <xf numFmtId="0" fontId="22" fillId="0" borderId="16" xfId="0" applyFont="1" applyBorder="1" applyAlignment="1" applyProtection="1">
      <alignment horizontal="center" vertical="center"/>
      <protection locked="0" hidden="1"/>
    </xf>
    <xf numFmtId="0" fontId="22" fillId="0" borderId="25" xfId="0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horizontal="center" vertical="center"/>
      <protection locked="0" hidden="1"/>
    </xf>
    <xf numFmtId="0" fontId="22" fillId="0" borderId="28" xfId="0" applyFont="1" applyBorder="1" applyAlignment="1" applyProtection="1">
      <alignment horizontal="center" vertical="center"/>
      <protection hidden="1"/>
    </xf>
    <xf numFmtId="0" fontId="22" fillId="0" borderId="29" xfId="0" applyFont="1" applyBorder="1" applyAlignment="1" applyProtection="1">
      <alignment horizontal="center" vertical="center"/>
      <protection hidden="1"/>
    </xf>
    <xf numFmtId="0" fontId="22" fillId="0" borderId="31" xfId="0" applyFont="1" applyBorder="1" applyAlignment="1" applyProtection="1">
      <alignment horizontal="center" vertical="center"/>
      <protection hidden="1"/>
    </xf>
    <xf numFmtId="0" fontId="22" fillId="0" borderId="15" xfId="0" applyFont="1" applyBorder="1" applyProtection="1">
      <alignment vertical="center"/>
      <protection locked="0" hidden="1"/>
    </xf>
    <xf numFmtId="0" fontId="22" fillId="0" borderId="16" xfId="0" applyFont="1" applyBorder="1" applyProtection="1">
      <alignment vertical="center"/>
      <protection locked="0" hidden="1"/>
    </xf>
    <xf numFmtId="0" fontId="22" fillId="0" borderId="11" xfId="0" applyFont="1" applyBorder="1" applyProtection="1">
      <alignment vertical="center"/>
      <protection locked="0" hidden="1"/>
    </xf>
    <xf numFmtId="0" fontId="22" fillId="0" borderId="0" xfId="0" applyFont="1" applyProtection="1">
      <alignment vertical="center"/>
      <protection locked="0" hidden="1"/>
    </xf>
    <xf numFmtId="0" fontId="22" fillId="0" borderId="12" xfId="0" applyFont="1" applyBorder="1" applyProtection="1">
      <alignment vertical="center"/>
      <protection locked="0" hidden="1"/>
    </xf>
    <xf numFmtId="0" fontId="1" fillId="0" borderId="25" xfId="0" applyFont="1" applyBorder="1" applyProtection="1">
      <alignment vertical="center"/>
      <protection locked="0" hidden="1"/>
    </xf>
    <xf numFmtId="0" fontId="1" fillId="0" borderId="22" xfId="0" applyFont="1" applyBorder="1" applyProtection="1">
      <alignment vertical="center"/>
      <protection locked="0" hidden="1"/>
    </xf>
    <xf numFmtId="0" fontId="1" fillId="0" borderId="23" xfId="0" applyFont="1" applyBorder="1" applyProtection="1">
      <alignment vertical="center"/>
      <protection locked="0" hidden="1"/>
    </xf>
    <xf numFmtId="49" fontId="22" fillId="0" borderId="20" xfId="0" applyNumberFormat="1" applyFont="1" applyBorder="1" applyAlignment="1" applyProtection="1">
      <alignment horizontal="center" vertical="center"/>
      <protection hidden="1"/>
    </xf>
    <xf numFmtId="49" fontId="22" fillId="0" borderId="16" xfId="0" applyNumberFormat="1" applyFont="1" applyBorder="1" applyAlignment="1" applyProtection="1">
      <alignment horizontal="center" vertical="center"/>
      <protection hidden="1"/>
    </xf>
    <xf numFmtId="49" fontId="22" fillId="0" borderId="11" xfId="0" applyNumberFormat="1" applyFont="1" applyBorder="1" applyAlignment="1" applyProtection="1">
      <alignment horizontal="center" vertical="center"/>
      <protection hidden="1"/>
    </xf>
    <xf numFmtId="49" fontId="22" fillId="0" borderId="12" xfId="0" applyNumberFormat="1" applyFont="1" applyBorder="1" applyAlignment="1" applyProtection="1">
      <alignment horizontal="center" vertical="center"/>
      <protection hidden="1"/>
    </xf>
    <xf numFmtId="49" fontId="22" fillId="0" borderId="25" xfId="0" applyNumberFormat="1" applyFont="1" applyBorder="1" applyAlignment="1" applyProtection="1">
      <alignment horizontal="center" vertical="center"/>
      <protection hidden="1"/>
    </xf>
    <xf numFmtId="49" fontId="22" fillId="0" borderId="23" xfId="0" applyNumberFormat="1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/>
      <protection hidden="1"/>
    </xf>
    <xf numFmtId="0" fontId="22" fillId="0" borderId="16" xfId="0" applyFont="1" applyBorder="1" applyAlignment="1" applyProtection="1">
      <alignment horizontal="left" vertical="center"/>
      <protection hidden="1"/>
    </xf>
    <xf numFmtId="0" fontId="22" fillId="0" borderId="11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22" fillId="0" borderId="13" xfId="0" applyFont="1" applyBorder="1" applyAlignment="1" applyProtection="1">
      <alignment horizontal="left" vertical="center" wrapText="1"/>
      <protection hidden="1"/>
    </xf>
    <xf numFmtId="0" fontId="22" fillId="0" borderId="14" xfId="0" applyFont="1" applyBorder="1" applyAlignment="1" applyProtection="1">
      <alignment horizontal="left" vertical="center" wrapText="1"/>
      <protection hidden="1"/>
    </xf>
    <xf numFmtId="38" fontId="22" fillId="0" borderId="20" xfId="33" applyFont="1" applyBorder="1" applyAlignment="1" applyProtection="1">
      <alignment horizontal="left" vertical="center" wrapText="1"/>
      <protection hidden="1"/>
    </xf>
    <xf numFmtId="38" fontId="22" fillId="0" borderId="15" xfId="33" applyFont="1" applyBorder="1" applyAlignment="1" applyProtection="1">
      <alignment horizontal="left" vertical="center" wrapText="1"/>
      <protection hidden="1"/>
    </xf>
    <xf numFmtId="38" fontId="22" fillId="0" borderId="16" xfId="33" applyFont="1" applyBorder="1" applyAlignment="1" applyProtection="1">
      <alignment horizontal="left" vertical="center" wrapText="1"/>
      <protection hidden="1"/>
    </xf>
    <xf numFmtId="38" fontId="22" fillId="0" borderId="11" xfId="33" applyFont="1" applyBorder="1" applyAlignment="1" applyProtection="1">
      <alignment horizontal="left" vertical="center" wrapText="1"/>
      <protection hidden="1"/>
    </xf>
    <xf numFmtId="38" fontId="22" fillId="0" borderId="0" xfId="33" applyFont="1" applyBorder="1" applyAlignment="1" applyProtection="1">
      <alignment horizontal="left" vertical="center" wrapText="1"/>
      <protection hidden="1"/>
    </xf>
    <xf numFmtId="38" fontId="22" fillId="0" borderId="12" xfId="33" applyFont="1" applyBorder="1" applyAlignment="1" applyProtection="1">
      <alignment horizontal="left" vertical="center" wrapText="1"/>
      <protection hidden="1"/>
    </xf>
    <xf numFmtId="38" fontId="22" fillId="0" borderId="25" xfId="33" applyFont="1" applyBorder="1" applyAlignment="1" applyProtection="1">
      <alignment horizontal="left" vertical="center" wrapText="1"/>
      <protection hidden="1"/>
    </xf>
    <xf numFmtId="38" fontId="22" fillId="0" borderId="22" xfId="33" applyFont="1" applyBorder="1" applyAlignment="1" applyProtection="1">
      <alignment horizontal="left" vertical="center" wrapText="1"/>
      <protection hidden="1"/>
    </xf>
    <xf numFmtId="38" fontId="22" fillId="0" borderId="23" xfId="33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0" fontId="22" fillId="0" borderId="35" xfId="0" applyFont="1" applyBorder="1" applyAlignment="1" applyProtection="1">
      <alignment horizontal="left" vertical="center" wrapText="1"/>
      <protection hidden="1"/>
    </xf>
    <xf numFmtId="0" fontId="22" fillId="0" borderId="36" xfId="0" applyFont="1" applyBorder="1" applyAlignment="1" applyProtection="1">
      <alignment horizontal="left" vertical="center" wrapText="1"/>
      <protection hidden="1"/>
    </xf>
    <xf numFmtId="0" fontId="22" fillId="0" borderId="17" xfId="0" applyFont="1" applyBorder="1" applyAlignment="1" applyProtection="1">
      <alignment horizontal="left" vertical="center" wrapText="1"/>
      <protection hidden="1"/>
    </xf>
    <xf numFmtId="0" fontId="22" fillId="0" borderId="18" xfId="0" applyFont="1" applyBorder="1" applyAlignment="1" applyProtection="1">
      <alignment horizontal="left" vertical="center" wrapText="1"/>
      <protection hidden="1"/>
    </xf>
    <xf numFmtId="0" fontId="22" fillId="0" borderId="37" xfId="0" applyFont="1" applyBorder="1" applyAlignment="1" applyProtection="1">
      <alignment horizontal="left" vertical="center" wrapText="1"/>
      <protection hidden="1"/>
    </xf>
    <xf numFmtId="0" fontId="22" fillId="0" borderId="38" xfId="0" applyFont="1" applyBorder="1" applyAlignment="1" applyProtection="1">
      <alignment horizontal="left" vertical="center" wrapText="1"/>
      <protection hidden="1"/>
    </xf>
    <xf numFmtId="0" fontId="22" fillId="0" borderId="22" xfId="0" applyFont="1" applyBorder="1" applyAlignment="1" applyProtection="1">
      <alignment horizontal="left" vertical="center" wrapText="1"/>
      <protection hidden="1"/>
    </xf>
    <xf numFmtId="0" fontId="22" fillId="0" borderId="23" xfId="0" applyFont="1" applyBorder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protection locked="0" hidden="1"/>
    </xf>
    <xf numFmtId="0" fontId="7" fillId="0" borderId="22" xfId="0" applyFont="1" applyBorder="1" applyAlignment="1" applyProtection="1"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7" fillId="0" borderId="22" xfId="0" applyFont="1" applyBorder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22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22" xfId="0" applyFont="1" applyBorder="1" applyAlignment="1" applyProtection="1">
      <alignment horizontal="center" vertical="center"/>
      <protection locked="0"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22" fillId="0" borderId="22" xfId="0" applyFont="1" applyBorder="1" applyAlignment="1" applyProtection="1">
      <alignment horizontal="center" vertical="center"/>
      <protection hidden="1"/>
    </xf>
    <xf numFmtId="0" fontId="29" fillId="0" borderId="10" xfId="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29" fillId="0" borderId="33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27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1" fillId="0" borderId="14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9" xfId="0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top"/>
      <protection locked="0" hidden="1"/>
    </xf>
    <xf numFmtId="0" fontId="22" fillId="0" borderId="22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1" fillId="0" borderId="25" xfId="0" applyFont="1" applyBorder="1" applyAlignment="1" applyProtection="1">
      <alignment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0" fontId="1" fillId="0" borderId="23" xfId="0" applyFont="1" applyBorder="1" applyAlignment="1" applyProtection="1">
      <alignment vertical="center" wrapText="1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4" fillId="0" borderId="39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Protection="1">
      <alignment vertical="center"/>
      <protection hidden="1"/>
    </xf>
    <xf numFmtId="0" fontId="1" fillId="0" borderId="41" xfId="0" applyFont="1" applyBorder="1" applyProtection="1">
      <alignment vertical="center"/>
      <protection hidden="1"/>
    </xf>
    <xf numFmtId="0" fontId="1" fillId="0" borderId="39" xfId="0" applyFont="1" applyBorder="1" applyProtection="1">
      <alignment vertical="center"/>
      <protection hidden="1"/>
    </xf>
    <xf numFmtId="0" fontId="24" fillId="0" borderId="42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Protection="1">
      <alignment vertical="center"/>
      <protection hidden="1"/>
    </xf>
    <xf numFmtId="0" fontId="1" fillId="0" borderId="42" xfId="0" applyFont="1" applyBorder="1" applyProtection="1">
      <alignment vertical="center"/>
      <protection hidden="1"/>
    </xf>
    <xf numFmtId="0" fontId="22" fillId="0" borderId="2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23" xfId="0" applyFont="1" applyBorder="1" applyProtection="1">
      <alignment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Protection="1">
      <alignment vertical="center"/>
      <protection hidden="1"/>
    </xf>
    <xf numFmtId="0" fontId="1" fillId="0" borderId="29" xfId="0" applyFont="1" applyBorder="1" applyProtection="1">
      <alignment vertical="center"/>
      <protection hidden="1"/>
    </xf>
    <xf numFmtId="0" fontId="22" fillId="0" borderId="26" xfId="0" applyFont="1" applyBorder="1" applyAlignment="1" applyProtection="1">
      <alignment horizontal="left" vertical="center" wrapText="1"/>
      <protection hidden="1"/>
    </xf>
    <xf numFmtId="0" fontId="22" fillId="0" borderId="27" xfId="0" applyFont="1" applyBorder="1" applyAlignment="1" applyProtection="1">
      <alignment horizontal="left" vertical="center" wrapText="1"/>
      <protection hidden="1"/>
    </xf>
    <xf numFmtId="0" fontId="22" fillId="0" borderId="25" xfId="0" applyFont="1" applyBorder="1" applyAlignment="1" applyProtection="1">
      <alignment horizontal="left" vertical="center" wrapText="1"/>
      <protection hidden="1"/>
    </xf>
    <xf numFmtId="0" fontId="22" fillId="0" borderId="30" xfId="0" applyFont="1" applyBorder="1" applyAlignment="1" applyProtection="1">
      <alignment horizontal="left" vertical="center" wrapText="1"/>
      <protection hidden="1"/>
    </xf>
    <xf numFmtId="0" fontId="22" fillId="0" borderId="32" xfId="0" applyFont="1" applyBorder="1" applyAlignment="1" applyProtection="1">
      <alignment horizontal="left" vertical="center" wrapText="1"/>
      <protection hidden="1"/>
    </xf>
    <xf numFmtId="0" fontId="22" fillId="0" borderId="32" xfId="0" applyFont="1" applyBorder="1" applyAlignment="1" applyProtection="1">
      <alignment horizontal="left" vertical="center"/>
      <protection hidden="1"/>
    </xf>
    <xf numFmtId="0" fontId="22" fillId="0" borderId="29" xfId="0" applyFont="1" applyBorder="1" applyAlignment="1" applyProtection="1">
      <alignment horizontal="left" vertical="center" wrapText="1"/>
      <protection hidden="1"/>
    </xf>
    <xf numFmtId="0" fontId="22" fillId="0" borderId="20" xfId="0" applyFont="1" applyBorder="1" applyAlignment="1" applyProtection="1">
      <alignment horizontal="left" vertical="center"/>
      <protection hidden="1"/>
    </xf>
    <xf numFmtId="0" fontId="22" fillId="0" borderId="19" xfId="0" applyFont="1" applyBorder="1" applyAlignment="1" applyProtection="1">
      <alignment horizontal="left" vertical="center"/>
      <protection hidden="1"/>
    </xf>
    <xf numFmtId="0" fontId="22" fillId="0" borderId="17" xfId="0" applyFont="1" applyBorder="1" applyAlignment="1" applyProtection="1">
      <alignment horizontal="left" vertical="center"/>
      <protection hidden="1"/>
    </xf>
    <xf numFmtId="0" fontId="22" fillId="0" borderId="18" xfId="0" applyFont="1" applyBorder="1" applyAlignment="1" applyProtection="1">
      <alignment horizontal="left" vertical="center"/>
      <protection hidden="1"/>
    </xf>
    <xf numFmtId="0" fontId="22" fillId="0" borderId="44" xfId="0" applyFont="1" applyBorder="1" applyAlignment="1" applyProtection="1">
      <alignment horizontal="left" vertical="center" wrapText="1"/>
      <protection hidden="1"/>
    </xf>
    <xf numFmtId="0" fontId="25" fillId="0" borderId="11" xfId="0" applyFont="1" applyBorder="1" applyAlignment="1" applyProtection="1">
      <alignment horizontal="center" vertical="top" wrapText="1"/>
      <protection hidden="1"/>
    </xf>
    <xf numFmtId="0" fontId="25" fillId="0" borderId="0" xfId="0" applyFont="1" applyAlignment="1" applyProtection="1">
      <alignment horizontal="center" vertical="top" wrapText="1"/>
      <protection hidden="1"/>
    </xf>
    <xf numFmtId="0" fontId="25" fillId="0" borderId="25" xfId="0" applyFont="1" applyBorder="1" applyAlignment="1" applyProtection="1">
      <alignment horizontal="center" vertical="top" wrapText="1"/>
      <protection hidden="1"/>
    </xf>
    <xf numFmtId="0" fontId="25" fillId="0" borderId="22" xfId="0" applyFont="1" applyBorder="1" applyAlignment="1" applyProtection="1">
      <alignment horizontal="center" vertical="top" wrapText="1"/>
      <protection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22" fillId="0" borderId="0" xfId="0" applyFont="1" applyAlignment="1" applyProtection="1">
      <alignment horizontal="center" vertical="center" wrapText="1"/>
      <protection locked="0" hidden="1"/>
    </xf>
    <xf numFmtId="0" fontId="22" fillId="0" borderId="22" xfId="0" applyFont="1" applyBorder="1" applyAlignment="1" applyProtection="1">
      <alignment horizontal="center" vertical="center" wrapText="1"/>
      <protection locked="0" hidden="1"/>
    </xf>
    <xf numFmtId="0" fontId="22" fillId="0" borderId="31" xfId="0" applyFont="1" applyBorder="1" applyProtection="1">
      <alignment vertical="center"/>
      <protection locked="0" hidden="1"/>
    </xf>
    <xf numFmtId="0" fontId="22" fillId="0" borderId="25" xfId="0" applyFont="1" applyBorder="1" applyProtection="1">
      <alignment vertical="center"/>
      <protection locked="0" hidden="1"/>
    </xf>
    <xf numFmtId="0" fontId="22" fillId="0" borderId="22" xfId="0" applyFont="1" applyBorder="1" applyProtection="1">
      <alignment vertical="center"/>
      <protection locked="0" hidden="1"/>
    </xf>
    <xf numFmtId="0" fontId="22" fillId="0" borderId="23" xfId="0" applyFont="1" applyBorder="1" applyProtection="1">
      <alignment vertical="center"/>
      <protection locked="0" hidden="1"/>
    </xf>
    <xf numFmtId="0" fontId="22" fillId="0" borderId="10" xfId="0" applyFont="1" applyBorder="1" applyAlignment="1" applyProtection="1">
      <alignment horizontal="left" vertical="center"/>
      <protection hidden="1"/>
    </xf>
    <xf numFmtId="0" fontId="22" fillId="0" borderId="13" xfId="0" applyFont="1" applyBorder="1" applyAlignment="1" applyProtection="1">
      <alignment horizontal="left" vertical="center"/>
      <protection hidden="1"/>
    </xf>
    <xf numFmtId="0" fontId="22" fillId="0" borderId="14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top"/>
      <protection locked="0" hidden="1"/>
    </xf>
    <xf numFmtId="0" fontId="22" fillId="0" borderId="28" xfId="0" applyFont="1" applyBorder="1" applyAlignment="1" applyProtection="1">
      <alignment horizontal="left" vertical="center" wrapText="1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 vertical="top"/>
      <protection hidden="1"/>
    </xf>
    <xf numFmtId="0" fontId="22" fillId="0" borderId="13" xfId="0" applyFont="1" applyBorder="1" applyAlignment="1" applyProtection="1">
      <alignment horizontal="center" vertical="top"/>
      <protection hidden="1"/>
    </xf>
    <xf numFmtId="0" fontId="22" fillId="0" borderId="11" xfId="0" applyFont="1" applyBorder="1" applyAlignment="1" applyProtection="1">
      <alignment horizontal="center" vertical="top"/>
      <protection hidden="1"/>
    </xf>
    <xf numFmtId="0" fontId="22" fillId="0" borderId="0" xfId="0" applyFont="1" applyAlignment="1" applyProtection="1">
      <alignment horizontal="center" vertical="top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34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1" fillId="0" borderId="25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22" fillId="0" borderId="20" xfId="0" applyFont="1" applyBorder="1" applyProtection="1">
      <alignment vertical="center"/>
      <protection hidden="1"/>
    </xf>
    <xf numFmtId="0" fontId="22" fillId="0" borderId="15" xfId="0" applyFont="1" applyBorder="1" applyProtection="1">
      <alignment vertical="center"/>
      <protection hidden="1"/>
    </xf>
    <xf numFmtId="0" fontId="22" fillId="0" borderId="11" xfId="0" applyFont="1" applyBorder="1" applyProtection="1">
      <alignment vertical="center"/>
      <protection hidden="1"/>
    </xf>
    <xf numFmtId="0" fontId="22" fillId="0" borderId="0" xfId="0" applyFont="1" applyProtection="1">
      <alignment vertical="center"/>
      <protection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22" fillId="0" borderId="24" xfId="0" applyFont="1" applyBorder="1" applyAlignment="1" applyProtection="1">
      <alignment horizontal="center" vertical="center"/>
      <protection locked="0" hidden="1"/>
    </xf>
    <xf numFmtId="0" fontId="22" fillId="0" borderId="0" xfId="0" applyFont="1" applyAlignment="1" applyProtection="1">
      <protection hidden="1"/>
    </xf>
    <xf numFmtId="0" fontId="22" fillId="0" borderId="22" xfId="0" applyFont="1" applyBorder="1" applyAlignment="1" applyProtection="1">
      <protection hidden="1"/>
    </xf>
    <xf numFmtId="0" fontId="22" fillId="0" borderId="20" xfId="0" applyFont="1" applyBorder="1" applyAlignment="1" applyProtection="1">
      <alignment vertical="center" wrapText="1"/>
      <protection hidden="1"/>
    </xf>
    <xf numFmtId="0" fontId="22" fillId="0" borderId="16" xfId="0" applyFont="1" applyBorder="1" applyProtection="1">
      <alignment vertical="center"/>
      <protection hidden="1"/>
    </xf>
    <xf numFmtId="0" fontId="22" fillId="0" borderId="12" xfId="0" applyFont="1" applyBorder="1" applyProtection="1">
      <alignment vertical="center"/>
      <protection hidden="1"/>
    </xf>
    <xf numFmtId="0" fontId="22" fillId="0" borderId="25" xfId="0" applyFont="1" applyBorder="1" applyProtection="1">
      <alignment vertical="center"/>
      <protection hidden="1"/>
    </xf>
    <xf numFmtId="0" fontId="22" fillId="0" borderId="22" xfId="0" applyFont="1" applyBorder="1" applyProtection="1">
      <alignment vertical="center"/>
      <protection hidden="1"/>
    </xf>
    <xf numFmtId="0" fontId="22" fillId="0" borderId="23" xfId="0" applyFont="1" applyBorder="1" applyProtection="1">
      <alignment vertical="center"/>
      <protection hidden="1"/>
    </xf>
    <xf numFmtId="0" fontId="22" fillId="0" borderId="24" xfId="0" applyFont="1" applyBorder="1" applyAlignment="1" applyProtection="1">
      <alignment horizontal="center" vertical="center"/>
      <protection hidden="1"/>
    </xf>
    <xf numFmtId="0" fontId="22" fillId="0" borderId="20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/>
      <protection locked="0" hidden="1"/>
    </xf>
    <xf numFmtId="0" fontId="22" fillId="0" borderId="22" xfId="0" applyFont="1" applyBorder="1" applyAlignment="1" applyProtection="1">
      <alignment horizontal="center"/>
      <protection locked="0" hidden="1"/>
    </xf>
    <xf numFmtId="0" fontId="22" fillId="0" borderId="13" xfId="0" applyFont="1" applyBorder="1" applyAlignment="1" applyProtection="1">
      <alignment horizontal="center"/>
      <protection hidden="1"/>
    </xf>
    <xf numFmtId="0" fontId="22" fillId="0" borderId="14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2" fillId="0" borderId="12" xfId="0" applyFont="1" applyBorder="1" applyAlignment="1" applyProtection="1">
      <alignment horizontal="center"/>
      <protection hidden="1"/>
    </xf>
    <xf numFmtId="0" fontId="22" fillId="0" borderId="10" xfId="0" applyFont="1" applyBorder="1" applyAlignment="1" applyProtection="1">
      <alignment horizontal="center"/>
      <protection hidden="1"/>
    </xf>
    <xf numFmtId="0" fontId="22" fillId="0" borderId="11" xfId="0" applyFont="1" applyBorder="1" applyAlignment="1" applyProtection="1">
      <alignment horizontal="center"/>
      <protection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22" fillId="0" borderId="25" xfId="0" applyFont="1" applyBorder="1" applyAlignment="1" applyProtection="1">
      <alignment horizontal="left" vertical="center"/>
      <protection hidden="1"/>
    </xf>
    <xf numFmtId="0" fontId="22" fillId="0" borderId="22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hidden="1"/>
    </xf>
    <xf numFmtId="0" fontId="7" fillId="0" borderId="11" xfId="0" applyFont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vertical="center"/>
      <protection locked="0"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left" vertical="center" wrapText="1"/>
      <protection hidden="1"/>
    </xf>
    <xf numFmtId="0" fontId="1" fillId="0" borderId="29" xfId="0" applyFont="1" applyBorder="1" applyAlignment="1" applyProtection="1">
      <alignment horizontal="left" vertical="center" wrapText="1"/>
      <protection hidden="1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1" xfId="0" applyNumberFormat="1" applyFont="1" applyBorder="1" applyAlignment="1" applyProtection="1">
      <alignment horizontal="center" vertical="center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25" fillId="0" borderId="11" xfId="0" applyFont="1" applyBorder="1" applyAlignment="1" applyProtection="1">
      <alignment horizontal="center" vertical="top"/>
      <protection hidden="1"/>
    </xf>
    <xf numFmtId="0" fontId="25" fillId="0" borderId="0" xfId="0" applyFont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25" xfId="0" applyFont="1" applyBorder="1" applyAlignment="1" applyProtection="1">
      <alignment horizontal="center" vertical="top"/>
      <protection hidden="1"/>
    </xf>
    <xf numFmtId="0" fontId="25" fillId="0" borderId="22" xfId="0" applyFont="1" applyBorder="1" applyAlignment="1" applyProtection="1">
      <alignment horizontal="center" vertical="top"/>
      <protection hidden="1"/>
    </xf>
    <xf numFmtId="0" fontId="25" fillId="0" borderId="23" xfId="0" applyFont="1" applyBorder="1" applyAlignment="1" applyProtection="1">
      <alignment horizontal="center" vertical="top"/>
      <protection hidden="1"/>
    </xf>
    <xf numFmtId="0" fontId="25" fillId="0" borderId="11" xfId="0" applyFont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 shrinkToFit="1"/>
      <protection hidden="1"/>
    </xf>
    <xf numFmtId="0" fontId="25" fillId="0" borderId="12" xfId="0" applyFont="1" applyBorder="1" applyAlignment="1" applyProtection="1">
      <alignment horizontal="center" vertical="center" shrinkToFit="1"/>
      <protection hidden="1"/>
    </xf>
    <xf numFmtId="0" fontId="25" fillId="0" borderId="25" xfId="0" applyFont="1" applyBorder="1" applyAlignment="1" applyProtection="1">
      <alignment horizontal="center" vertical="center" shrinkToFit="1"/>
      <protection hidden="1"/>
    </xf>
    <xf numFmtId="0" fontId="25" fillId="0" borderId="22" xfId="0" applyFont="1" applyBorder="1" applyAlignment="1" applyProtection="1">
      <alignment horizontal="center" vertical="center" shrinkToFit="1"/>
      <protection hidden="1"/>
    </xf>
    <xf numFmtId="0" fontId="25" fillId="0" borderId="23" xfId="0" applyFont="1" applyBorder="1" applyAlignment="1" applyProtection="1">
      <alignment horizontal="center" vertical="center" shrinkToFit="1"/>
      <protection hidden="1"/>
    </xf>
    <xf numFmtId="179" fontId="7" fillId="0" borderId="0" xfId="0" applyNumberFormat="1" applyFont="1" applyAlignment="1" applyProtection="1">
      <alignment horizontal="center" vertical="center"/>
      <protection locked="0" hidden="1"/>
    </xf>
    <xf numFmtId="179" fontId="7" fillId="0" borderId="22" xfId="0" applyNumberFormat="1" applyFont="1" applyBorder="1" applyAlignment="1" applyProtection="1">
      <alignment horizontal="center" vertical="center"/>
      <protection locked="0" hidden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869"/>
  <sheetViews>
    <sheetView tabSelected="1" view="pageBreakPreview" zoomScale="118" zoomScaleNormal="100" zoomScaleSheetLayoutView="118" workbookViewId="0">
      <selection activeCell="O9" sqref="O9:AK10"/>
    </sheetView>
  </sheetViews>
  <sheetFormatPr defaultColWidth="0" defaultRowHeight="13" zeroHeight="1" x14ac:dyDescent="0.2"/>
  <cols>
    <col min="1" max="3" width="1.6328125" style="1" customWidth="1"/>
    <col min="4" max="97" width="1.26953125" style="1" customWidth="1"/>
    <col min="98" max="98" width="5.6328125" style="1" customWidth="1"/>
    <col min="99" max="100" width="5.6328125" style="1" hidden="1" customWidth="1"/>
    <col min="101" max="101" width="5.453125" style="1" hidden="1" customWidth="1"/>
    <col min="102" max="136" width="5.6328125" style="1" hidden="1" customWidth="1"/>
    <col min="137" max="167" width="0" style="1" hidden="1" customWidth="1"/>
    <col min="168" max="16384" width="9" style="1" hidden="1"/>
  </cols>
  <sheetData>
    <row r="1" spans="2:134" ht="8.15" customHeight="1" x14ac:dyDescent="0.2"/>
    <row r="2" spans="2:134" ht="8.15" customHeight="1" x14ac:dyDescent="0.2"/>
    <row r="3" spans="2:134" ht="8.15" customHeight="1" x14ac:dyDescent="0.2">
      <c r="B3" s="182" t="s">
        <v>9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</row>
    <row r="4" spans="2:134" ht="8.15" customHeight="1" x14ac:dyDescent="0.2"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</row>
    <row r="5" spans="2:134" ht="8.15" customHeight="1" x14ac:dyDescent="0.2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77" t="s">
        <v>83</v>
      </c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6" t="s">
        <v>83</v>
      </c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7" t="s">
        <v>82</v>
      </c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 t="str">
        <f>VLOOKUP(AG5,CX23:CZ31,2,0)</f>
        <v>UCMP型式</v>
      </c>
      <c r="BD5" s="177"/>
      <c r="BE5" s="177"/>
      <c r="BF5" s="177"/>
      <c r="BG5" s="177"/>
      <c r="BH5" s="177"/>
      <c r="BI5" s="177"/>
      <c r="BJ5" s="177"/>
      <c r="BK5" s="177"/>
      <c r="BL5" s="177"/>
      <c r="BM5" s="177" t="s">
        <v>81</v>
      </c>
      <c r="BN5" s="177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</row>
    <row r="6" spans="2:134" ht="8.15" customHeight="1" x14ac:dyDescent="0.2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</row>
    <row r="7" spans="2:134" ht="8.1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</row>
    <row r="8" spans="2:134" ht="8.15" customHeigh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18" t="s">
        <v>150</v>
      </c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5"/>
    </row>
    <row r="9" spans="2:134" ht="8.15" customHeight="1" x14ac:dyDescent="0.2">
      <c r="B9" s="16"/>
      <c r="C9" s="183" t="s">
        <v>19</v>
      </c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5" t="s">
        <v>20</v>
      </c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7"/>
      <c r="AM9" s="17"/>
      <c r="AN9" s="17"/>
      <c r="AO9" s="17"/>
      <c r="AP9" s="16"/>
      <c r="AQ9" s="18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7"/>
      <c r="BD9" s="20"/>
      <c r="BE9" s="20"/>
      <c r="BF9" s="20"/>
      <c r="BG9" s="20"/>
      <c r="BH9" s="20"/>
      <c r="BI9" s="16"/>
      <c r="BJ9" s="21"/>
      <c r="BK9" s="21"/>
      <c r="BL9" s="21"/>
      <c r="BM9" s="21"/>
      <c r="BN9" s="21"/>
      <c r="BO9" s="21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21"/>
    </row>
    <row r="10" spans="2:134" ht="8.15" customHeight="1" x14ac:dyDescent="0.2">
      <c r="B10" s="16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6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7"/>
      <c r="AM10" s="17"/>
      <c r="AN10" s="17"/>
      <c r="AO10" s="17"/>
      <c r="AP10" s="16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20"/>
      <c r="BD10" s="20"/>
      <c r="BE10" s="20"/>
      <c r="BF10" s="20"/>
      <c r="BG10" s="20"/>
      <c r="BH10" s="20"/>
      <c r="BI10" s="16"/>
      <c r="BJ10" s="16"/>
      <c r="BK10" s="8"/>
      <c r="BL10" s="8"/>
      <c r="BM10" s="8"/>
      <c r="BN10" s="8"/>
      <c r="BO10" s="8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8"/>
    </row>
    <row r="11" spans="2:134" ht="8.15" customHeight="1" x14ac:dyDescent="0.2">
      <c r="B11" s="16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17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17"/>
      <c r="AL11" s="17"/>
      <c r="AM11" s="17"/>
      <c r="AN11" s="17"/>
      <c r="AO11" s="17"/>
      <c r="AP11" s="16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20"/>
      <c r="BD11" s="20"/>
      <c r="BE11" s="20"/>
      <c r="BF11" s="20"/>
      <c r="BG11" s="20"/>
      <c r="BH11" s="20"/>
      <c r="BI11" s="118" t="s">
        <v>17</v>
      </c>
      <c r="BJ11" s="118"/>
      <c r="BK11" s="118"/>
      <c r="BL11" s="118"/>
      <c r="BM11" s="118"/>
      <c r="BN11" s="118"/>
      <c r="BO11" s="118"/>
      <c r="BP11" s="118"/>
      <c r="BQ11" s="118"/>
      <c r="BR11" s="118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11" t="s">
        <v>78</v>
      </c>
      <c r="CE11" s="111"/>
      <c r="CF11" s="111"/>
      <c r="CG11" s="8"/>
    </row>
    <row r="12" spans="2:134" ht="8.15" customHeight="1" x14ac:dyDescent="0.2">
      <c r="B12" s="16"/>
      <c r="C12" s="183" t="s">
        <v>18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5" t="s">
        <v>21</v>
      </c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12"/>
      <c r="CE12" s="112"/>
      <c r="CF12" s="112"/>
      <c r="CG12" s="8"/>
    </row>
    <row r="13" spans="2:134" ht="8.15" customHeight="1" x14ac:dyDescent="0.2">
      <c r="B13" s="16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6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8"/>
      <c r="BF13" s="8"/>
      <c r="BG13" s="8"/>
      <c r="BH13" s="8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8"/>
      <c r="CE13" s="28"/>
      <c r="CF13" s="28"/>
      <c r="CG13" s="29"/>
    </row>
    <row r="14" spans="2:134" ht="8.15" customHeight="1" x14ac:dyDescent="0.2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ED14"/>
    </row>
    <row r="15" spans="2:134" ht="8.15" customHeight="1" x14ac:dyDescent="0.2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ED15"/>
    </row>
    <row r="16" spans="2:134" ht="8.15" customHeight="1" x14ac:dyDescent="0.2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ED16"/>
    </row>
    <row r="17" spans="2:135" ht="8.15" customHeight="1" x14ac:dyDescent="0.2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ED17"/>
    </row>
    <row r="18" spans="2:135" ht="8.15" customHeight="1" x14ac:dyDescent="0.2">
      <c r="B18" s="231" t="s">
        <v>0</v>
      </c>
      <c r="C18" s="232"/>
      <c r="D18" s="232"/>
      <c r="E18" s="232"/>
      <c r="F18" s="232"/>
      <c r="G18" s="232"/>
      <c r="H18" s="232"/>
      <c r="I18" s="232"/>
      <c r="J18" s="233"/>
      <c r="K18" s="240" t="s">
        <v>1</v>
      </c>
      <c r="L18" s="241"/>
      <c r="M18" s="241"/>
      <c r="N18" s="241"/>
      <c r="O18" s="241"/>
      <c r="P18" s="241"/>
      <c r="Q18" s="241"/>
      <c r="R18" s="241"/>
      <c r="S18" s="241"/>
      <c r="T18" s="240" t="s">
        <v>3</v>
      </c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0" t="s">
        <v>2</v>
      </c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  <c r="BC18" s="241"/>
      <c r="BD18" s="189" t="s">
        <v>4</v>
      </c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89" t="s">
        <v>5</v>
      </c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ED18"/>
      <c r="EE18" s="3"/>
    </row>
    <row r="19" spans="2:135" ht="8.15" customHeight="1" x14ac:dyDescent="0.2">
      <c r="B19" s="234"/>
      <c r="C19" s="235"/>
      <c r="D19" s="235"/>
      <c r="E19" s="235"/>
      <c r="F19" s="235"/>
      <c r="G19" s="235"/>
      <c r="H19" s="235"/>
      <c r="I19" s="235"/>
      <c r="J19" s="236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ED19"/>
      <c r="EE19" s="3"/>
    </row>
    <row r="20" spans="2:135" ht="8.15" customHeight="1" x14ac:dyDescent="0.2">
      <c r="B20" s="234"/>
      <c r="C20" s="235"/>
      <c r="D20" s="235"/>
      <c r="E20" s="235"/>
      <c r="F20" s="235"/>
      <c r="G20" s="235"/>
      <c r="H20" s="235"/>
      <c r="I20" s="235"/>
      <c r="J20" s="236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224" t="s">
        <v>10</v>
      </c>
      <c r="BT20" s="225"/>
      <c r="BU20" s="225"/>
      <c r="BV20" s="225"/>
      <c r="BW20" s="226"/>
      <c r="BX20" s="213" t="s">
        <v>66</v>
      </c>
      <c r="BY20" s="214"/>
      <c r="BZ20" s="214"/>
      <c r="CA20" s="214"/>
      <c r="CB20" s="215"/>
      <c r="CC20" s="228" t="s">
        <v>11</v>
      </c>
      <c r="CD20" s="225"/>
      <c r="CE20" s="225"/>
      <c r="CF20" s="226"/>
      <c r="CG20" s="229"/>
      <c r="ED20"/>
      <c r="EE20" s="3"/>
    </row>
    <row r="21" spans="2:135" ht="8.15" customHeight="1" x14ac:dyDescent="0.2">
      <c r="B21" s="234"/>
      <c r="C21" s="235"/>
      <c r="D21" s="235"/>
      <c r="E21" s="235"/>
      <c r="F21" s="235"/>
      <c r="G21" s="235"/>
      <c r="H21" s="235"/>
      <c r="I21" s="235"/>
      <c r="J21" s="236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224"/>
      <c r="BT21" s="225"/>
      <c r="BU21" s="225"/>
      <c r="BV21" s="225"/>
      <c r="BW21" s="226"/>
      <c r="BX21" s="216"/>
      <c r="BY21" s="217"/>
      <c r="BZ21" s="217"/>
      <c r="CA21" s="217"/>
      <c r="CB21" s="218"/>
      <c r="CC21" s="228"/>
      <c r="CD21" s="225"/>
      <c r="CE21" s="225"/>
      <c r="CF21" s="226"/>
      <c r="CG21" s="229"/>
      <c r="ED21"/>
      <c r="EE21" s="3"/>
    </row>
    <row r="22" spans="2:135" ht="8.15" customHeight="1" x14ac:dyDescent="0.2">
      <c r="B22" s="237"/>
      <c r="C22" s="238"/>
      <c r="D22" s="238"/>
      <c r="E22" s="238"/>
      <c r="F22" s="238"/>
      <c r="G22" s="238"/>
      <c r="H22" s="238"/>
      <c r="I22" s="238"/>
      <c r="J22" s="239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227"/>
      <c r="BT22" s="225"/>
      <c r="BU22" s="225"/>
      <c r="BV22" s="225"/>
      <c r="BW22" s="226"/>
      <c r="BX22" s="219"/>
      <c r="BY22" s="220"/>
      <c r="BZ22" s="220"/>
      <c r="CA22" s="220"/>
      <c r="CB22" s="221"/>
      <c r="CC22" s="230"/>
      <c r="CD22" s="225"/>
      <c r="CE22" s="225"/>
      <c r="CF22" s="226"/>
      <c r="CG22" s="229"/>
    </row>
    <row r="23" spans="2:135" ht="8.15" customHeight="1" x14ac:dyDescent="0.2">
      <c r="B23" s="139" t="s">
        <v>22</v>
      </c>
      <c r="C23" s="140"/>
      <c r="D23" s="148" t="s">
        <v>42</v>
      </c>
      <c r="E23" s="243"/>
      <c r="F23" s="254" t="s">
        <v>44</v>
      </c>
      <c r="G23" s="166"/>
      <c r="H23" s="166"/>
      <c r="I23" s="166"/>
      <c r="J23" s="167"/>
      <c r="K23" s="148" t="s">
        <v>25</v>
      </c>
      <c r="L23" s="166"/>
      <c r="M23" s="166"/>
      <c r="N23" s="166"/>
      <c r="O23" s="166"/>
      <c r="P23" s="166"/>
      <c r="Q23" s="166"/>
      <c r="R23" s="166"/>
      <c r="S23" s="167"/>
      <c r="T23" s="113" t="s">
        <v>43</v>
      </c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250" t="s">
        <v>53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50"/>
      <c r="BD23" s="16"/>
      <c r="BE23" s="31"/>
      <c r="BF23" s="31"/>
      <c r="BG23" s="31"/>
      <c r="BH23" s="31"/>
      <c r="BI23" s="32"/>
      <c r="BJ23" s="32"/>
      <c r="BK23" s="32"/>
      <c r="BL23" s="32"/>
      <c r="BM23" s="32"/>
      <c r="BN23" s="32"/>
      <c r="BO23" s="32"/>
      <c r="BP23" s="32"/>
      <c r="BQ23" s="32"/>
      <c r="BR23" s="33"/>
      <c r="BS23" s="259"/>
      <c r="BT23" s="260"/>
      <c r="BU23" s="260"/>
      <c r="BV23" s="260"/>
      <c r="BW23" s="260"/>
      <c r="BX23" s="273" t="s">
        <v>59</v>
      </c>
      <c r="BY23" s="274"/>
      <c r="BZ23" s="274"/>
      <c r="CA23" s="274"/>
      <c r="CB23" s="145"/>
      <c r="CC23" s="259"/>
      <c r="CD23" s="260"/>
      <c r="CE23" s="260"/>
      <c r="CF23" s="260"/>
      <c r="CG23" s="323"/>
      <c r="CH23" s="83" t="s">
        <v>117</v>
      </c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5"/>
      <c r="CT23" s="7"/>
      <c r="CU23" s="7"/>
      <c r="CV23" s="7"/>
      <c r="CW23" s="7"/>
      <c r="CX23" s="12" t="s">
        <v>83</v>
      </c>
      <c r="CY23" s="12" t="s">
        <v>87</v>
      </c>
      <c r="CZ23" s="12" t="s">
        <v>130</v>
      </c>
      <c r="DA23" s="7"/>
      <c r="DB23" s="12" t="s">
        <v>114</v>
      </c>
      <c r="DC23" s="9"/>
      <c r="DD23" s="9"/>
      <c r="DE23" s="9"/>
    </row>
    <row r="24" spans="2:135" ht="8.15" customHeight="1" x14ac:dyDescent="0.2">
      <c r="B24" s="141"/>
      <c r="C24" s="142"/>
      <c r="D24" s="119"/>
      <c r="E24" s="244"/>
      <c r="F24" s="168"/>
      <c r="G24" s="120"/>
      <c r="H24" s="120"/>
      <c r="I24" s="120"/>
      <c r="J24" s="121"/>
      <c r="K24" s="119"/>
      <c r="L24" s="120"/>
      <c r="M24" s="120"/>
      <c r="N24" s="120"/>
      <c r="O24" s="120"/>
      <c r="P24" s="120"/>
      <c r="Q24" s="120"/>
      <c r="R24" s="120"/>
      <c r="S24" s="121"/>
      <c r="T24" s="115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51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3"/>
      <c r="BD24" s="332"/>
      <c r="BE24" s="333"/>
      <c r="BF24" s="333"/>
      <c r="BG24" s="333"/>
      <c r="BH24" s="333"/>
      <c r="BI24" s="334"/>
      <c r="BJ24" s="187"/>
      <c r="BK24" s="187"/>
      <c r="BL24" s="187"/>
      <c r="BM24" s="187"/>
      <c r="BN24" s="187"/>
      <c r="BO24" s="187"/>
      <c r="BP24" s="187"/>
      <c r="BQ24" s="16"/>
      <c r="BR24" s="34"/>
      <c r="BS24" s="201"/>
      <c r="BT24" s="187"/>
      <c r="BU24" s="187"/>
      <c r="BV24" s="187"/>
      <c r="BW24" s="187"/>
      <c r="BX24" s="146"/>
      <c r="BY24" s="182"/>
      <c r="BZ24" s="182"/>
      <c r="CA24" s="182"/>
      <c r="CB24" s="147"/>
      <c r="CC24" s="201"/>
      <c r="CD24" s="187"/>
      <c r="CE24" s="187"/>
      <c r="CF24" s="187"/>
      <c r="CG24" s="202"/>
      <c r="CH24" s="86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8"/>
      <c r="CT24" s="7"/>
      <c r="CU24" s="7"/>
      <c r="CV24" s="7"/>
      <c r="CW24" s="7"/>
      <c r="CX24" s="10" t="s">
        <v>88</v>
      </c>
      <c r="CY24" s="10" t="s">
        <v>89</v>
      </c>
      <c r="CZ24" s="10">
        <v>31588</v>
      </c>
      <c r="DA24" s="7"/>
      <c r="DB24" s="12" t="s">
        <v>115</v>
      </c>
      <c r="DC24" s="9">
        <v>1</v>
      </c>
      <c r="DD24" s="9">
        <v>1</v>
      </c>
      <c r="DE24" s="9">
        <v>1</v>
      </c>
    </row>
    <row r="25" spans="2:135" ht="8.15" customHeight="1" x14ac:dyDescent="0.2">
      <c r="B25" s="141"/>
      <c r="C25" s="142"/>
      <c r="D25" s="119"/>
      <c r="E25" s="244"/>
      <c r="F25" s="169"/>
      <c r="G25" s="170"/>
      <c r="H25" s="170"/>
      <c r="I25" s="170"/>
      <c r="J25" s="171"/>
      <c r="K25" s="119"/>
      <c r="L25" s="120"/>
      <c r="M25" s="120"/>
      <c r="N25" s="120"/>
      <c r="O25" s="120"/>
      <c r="P25" s="120"/>
      <c r="Q25" s="120"/>
      <c r="R25" s="120"/>
      <c r="S25" s="121"/>
      <c r="T25" s="115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251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3"/>
      <c r="BD25" s="332"/>
      <c r="BE25" s="333"/>
      <c r="BF25" s="333"/>
      <c r="BG25" s="333"/>
      <c r="BH25" s="333"/>
      <c r="BI25" s="187"/>
      <c r="BJ25" s="187"/>
      <c r="BK25" s="187"/>
      <c r="BL25" s="187"/>
      <c r="BM25" s="187"/>
      <c r="BN25" s="187"/>
      <c r="BO25" s="187"/>
      <c r="BP25" s="187"/>
      <c r="BQ25" s="16"/>
      <c r="BR25" s="34"/>
      <c r="BS25" s="201"/>
      <c r="BT25" s="187"/>
      <c r="BU25" s="187"/>
      <c r="BV25" s="187"/>
      <c r="BW25" s="187"/>
      <c r="BX25" s="146"/>
      <c r="BY25" s="182"/>
      <c r="BZ25" s="182"/>
      <c r="CA25" s="182"/>
      <c r="CB25" s="147"/>
      <c r="CC25" s="203"/>
      <c r="CD25" s="204"/>
      <c r="CE25" s="204"/>
      <c r="CF25" s="204"/>
      <c r="CG25" s="205"/>
      <c r="CH25" s="89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1"/>
      <c r="CT25" s="7"/>
      <c r="CU25" s="7"/>
      <c r="CV25" s="7"/>
      <c r="CW25" s="7"/>
      <c r="CX25" s="10" t="s">
        <v>90</v>
      </c>
      <c r="CY25" s="10" t="s">
        <v>91</v>
      </c>
      <c r="CZ25" s="10">
        <v>31588</v>
      </c>
      <c r="DA25" s="7"/>
      <c r="DB25" s="12" t="s">
        <v>79</v>
      </c>
      <c r="DC25" s="9">
        <v>2</v>
      </c>
      <c r="DD25" s="9">
        <v>2</v>
      </c>
      <c r="DE25" s="9">
        <v>2</v>
      </c>
    </row>
    <row r="26" spans="2:135" ht="8.15" customHeight="1" x14ac:dyDescent="0.2">
      <c r="B26" s="141"/>
      <c r="C26" s="142"/>
      <c r="D26" s="119"/>
      <c r="E26" s="244"/>
      <c r="F26" s="168" t="s">
        <v>65</v>
      </c>
      <c r="G26" s="120"/>
      <c r="H26" s="120"/>
      <c r="I26" s="120"/>
      <c r="J26" s="121"/>
      <c r="K26" s="119"/>
      <c r="L26" s="120"/>
      <c r="M26" s="120"/>
      <c r="N26" s="120"/>
      <c r="O26" s="120"/>
      <c r="P26" s="120"/>
      <c r="Q26" s="120"/>
      <c r="R26" s="120"/>
      <c r="S26" s="121"/>
      <c r="T26" s="247" t="s">
        <v>138</v>
      </c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154" t="s">
        <v>139</v>
      </c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9"/>
      <c r="BD26" s="338"/>
      <c r="BE26" s="338"/>
      <c r="BF26" s="338"/>
      <c r="BG26" s="338"/>
      <c r="BH26" s="338"/>
      <c r="BI26" s="338"/>
      <c r="BJ26" s="338"/>
      <c r="BK26" s="338"/>
      <c r="BL26" s="338"/>
      <c r="BM26" s="338"/>
      <c r="BN26" s="338"/>
      <c r="BO26" s="338"/>
      <c r="BP26" s="338"/>
      <c r="BQ26" s="338"/>
      <c r="BR26" s="338"/>
      <c r="BS26" s="198"/>
      <c r="BT26" s="199"/>
      <c r="BU26" s="199"/>
      <c r="BV26" s="199"/>
      <c r="BW26" s="200"/>
      <c r="BX26" s="206" t="s">
        <v>59</v>
      </c>
      <c r="BY26" s="207"/>
      <c r="BZ26" s="207"/>
      <c r="CA26" s="207"/>
      <c r="CB26" s="222"/>
      <c r="CC26" s="201"/>
      <c r="CD26" s="187"/>
      <c r="CE26" s="187"/>
      <c r="CF26" s="187"/>
      <c r="CG26" s="202"/>
      <c r="CH26" s="92" t="s">
        <v>117</v>
      </c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4"/>
      <c r="CT26" s="2"/>
      <c r="CU26" s="2"/>
      <c r="CV26" s="2"/>
      <c r="CW26" s="2"/>
      <c r="CX26" s="10" t="s">
        <v>92</v>
      </c>
      <c r="CY26" s="10" t="s">
        <v>93</v>
      </c>
      <c r="CZ26" s="10">
        <v>31588</v>
      </c>
      <c r="DA26" s="2"/>
      <c r="DB26" s="12" t="s">
        <v>116</v>
      </c>
      <c r="DC26" s="9">
        <v>3</v>
      </c>
      <c r="DD26" s="9">
        <v>3</v>
      </c>
      <c r="DE26" s="9">
        <v>3</v>
      </c>
    </row>
    <row r="27" spans="2:135" ht="8.15" customHeight="1" x14ac:dyDescent="0.2">
      <c r="B27" s="141"/>
      <c r="C27" s="142"/>
      <c r="D27" s="119"/>
      <c r="E27" s="244"/>
      <c r="F27" s="168"/>
      <c r="G27" s="120"/>
      <c r="H27" s="120"/>
      <c r="I27" s="120"/>
      <c r="J27" s="121"/>
      <c r="K27" s="119"/>
      <c r="L27" s="120"/>
      <c r="M27" s="120"/>
      <c r="N27" s="120"/>
      <c r="O27" s="120"/>
      <c r="P27" s="120"/>
      <c r="Q27" s="120"/>
      <c r="R27" s="120"/>
      <c r="S27" s="121"/>
      <c r="T27" s="249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9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3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01"/>
      <c r="BT27" s="187"/>
      <c r="BU27" s="187"/>
      <c r="BV27" s="187"/>
      <c r="BW27" s="202"/>
      <c r="BX27" s="223"/>
      <c r="BY27" s="182"/>
      <c r="BZ27" s="182"/>
      <c r="CA27" s="182"/>
      <c r="CB27" s="147"/>
      <c r="CC27" s="201"/>
      <c r="CD27" s="187"/>
      <c r="CE27" s="187"/>
      <c r="CF27" s="187"/>
      <c r="CG27" s="202"/>
      <c r="CH27" s="95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7"/>
      <c r="CT27" s="2"/>
      <c r="CU27" s="2"/>
      <c r="CV27" s="2"/>
      <c r="CW27" s="2"/>
      <c r="CX27" s="11" t="s">
        <v>94</v>
      </c>
      <c r="CY27" s="11" t="s">
        <v>95</v>
      </c>
      <c r="CZ27" s="11">
        <v>31588</v>
      </c>
      <c r="DA27" s="2"/>
      <c r="DB27" s="9"/>
      <c r="DC27" s="9">
        <v>4</v>
      </c>
      <c r="DD27" s="9">
        <v>4</v>
      </c>
      <c r="DE27" s="9">
        <v>4</v>
      </c>
    </row>
    <row r="28" spans="2:135" ht="8.15" customHeight="1" x14ac:dyDescent="0.2">
      <c r="B28" s="141"/>
      <c r="C28" s="142"/>
      <c r="D28" s="119"/>
      <c r="E28" s="244"/>
      <c r="F28" s="168"/>
      <c r="G28" s="120"/>
      <c r="H28" s="120"/>
      <c r="I28" s="120"/>
      <c r="J28" s="121"/>
      <c r="K28" s="119"/>
      <c r="L28" s="120"/>
      <c r="M28" s="120"/>
      <c r="N28" s="120"/>
      <c r="O28" s="120"/>
      <c r="P28" s="120"/>
      <c r="Q28" s="120"/>
      <c r="R28" s="120"/>
      <c r="S28" s="121"/>
      <c r="T28" s="249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9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3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01"/>
      <c r="BT28" s="187"/>
      <c r="BU28" s="187"/>
      <c r="BV28" s="187"/>
      <c r="BW28" s="202"/>
      <c r="BX28" s="146"/>
      <c r="BY28" s="182"/>
      <c r="BZ28" s="182"/>
      <c r="CA28" s="182"/>
      <c r="CB28" s="147"/>
      <c r="CC28" s="201"/>
      <c r="CD28" s="187"/>
      <c r="CE28" s="187"/>
      <c r="CF28" s="187"/>
      <c r="CG28" s="202"/>
      <c r="CH28" s="95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7"/>
      <c r="CT28" s="2"/>
      <c r="CU28" s="2"/>
      <c r="CV28" s="2"/>
      <c r="CW28" s="2"/>
      <c r="CX28" s="11" t="s">
        <v>96</v>
      </c>
      <c r="CY28" s="11" t="s">
        <v>97</v>
      </c>
      <c r="CZ28" s="11" t="s">
        <v>84</v>
      </c>
      <c r="DA28" s="2"/>
      <c r="DB28" s="9"/>
      <c r="DC28" s="9">
        <v>5</v>
      </c>
      <c r="DD28" s="9">
        <v>5</v>
      </c>
      <c r="DE28" s="9">
        <v>5</v>
      </c>
    </row>
    <row r="29" spans="2:135" ht="8.15" customHeight="1" x14ac:dyDescent="0.2">
      <c r="B29" s="141"/>
      <c r="C29" s="142"/>
      <c r="D29" s="119"/>
      <c r="E29" s="244"/>
      <c r="F29" s="169"/>
      <c r="G29" s="170"/>
      <c r="H29" s="170"/>
      <c r="I29" s="170"/>
      <c r="J29" s="171"/>
      <c r="K29" s="212"/>
      <c r="L29" s="170"/>
      <c r="M29" s="170"/>
      <c r="N29" s="170"/>
      <c r="O29" s="170"/>
      <c r="P29" s="170"/>
      <c r="Q29" s="170"/>
      <c r="R29" s="170"/>
      <c r="S29" s="171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51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3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03"/>
      <c r="BT29" s="204"/>
      <c r="BU29" s="204"/>
      <c r="BV29" s="204"/>
      <c r="BW29" s="205"/>
      <c r="BX29" s="146"/>
      <c r="BY29" s="182"/>
      <c r="BZ29" s="182"/>
      <c r="CA29" s="182"/>
      <c r="CB29" s="147"/>
      <c r="CC29" s="203"/>
      <c r="CD29" s="204"/>
      <c r="CE29" s="204"/>
      <c r="CF29" s="204"/>
      <c r="CG29" s="205"/>
      <c r="CH29" s="98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100"/>
      <c r="CT29" s="2"/>
      <c r="CU29" s="2"/>
      <c r="CV29" s="2"/>
      <c r="CW29" s="2"/>
      <c r="CX29" s="11" t="s">
        <v>98</v>
      </c>
      <c r="CY29" s="11" t="s">
        <v>99</v>
      </c>
      <c r="CZ29" s="11" t="s">
        <v>84</v>
      </c>
      <c r="DA29" s="2"/>
      <c r="DB29" s="9"/>
      <c r="DC29" s="9">
        <v>6</v>
      </c>
      <c r="DD29" s="9">
        <v>6</v>
      </c>
      <c r="DE29" s="9">
        <v>6</v>
      </c>
    </row>
    <row r="30" spans="2:135" ht="8.15" customHeight="1" x14ac:dyDescent="0.2">
      <c r="B30" s="141"/>
      <c r="C30" s="142"/>
      <c r="D30" s="119"/>
      <c r="E30" s="244"/>
      <c r="F30" s="172" t="s">
        <v>136</v>
      </c>
      <c r="G30" s="155"/>
      <c r="H30" s="155"/>
      <c r="I30" s="155"/>
      <c r="J30" s="156"/>
      <c r="K30" s="249" t="s">
        <v>45</v>
      </c>
      <c r="L30" s="249"/>
      <c r="M30" s="249"/>
      <c r="N30" s="249"/>
      <c r="O30" s="249"/>
      <c r="P30" s="249"/>
      <c r="Q30" s="249"/>
      <c r="R30" s="249"/>
      <c r="S30" s="249"/>
      <c r="T30" s="247" t="s">
        <v>140</v>
      </c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154" t="s">
        <v>51</v>
      </c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6"/>
      <c r="BD30" s="284" t="s">
        <v>48</v>
      </c>
      <c r="BE30" s="285"/>
      <c r="BF30" s="285"/>
      <c r="BG30" s="285"/>
      <c r="BH30" s="285"/>
      <c r="BI30" s="285"/>
      <c r="BJ30" s="285"/>
      <c r="BK30" s="285"/>
      <c r="BL30" s="35"/>
      <c r="BM30" s="35"/>
      <c r="BN30" s="35"/>
      <c r="BO30" s="36"/>
      <c r="BP30" s="36"/>
      <c r="BQ30" s="36"/>
      <c r="BR30" s="37"/>
      <c r="BS30" s="206" t="str">
        <f>IF(CX38="","",IF(CZ38="○","○",""))</f>
        <v/>
      </c>
      <c r="BT30" s="207"/>
      <c r="BU30" s="207"/>
      <c r="BV30" s="207"/>
      <c r="BW30" s="207"/>
      <c r="BX30" s="206" t="s">
        <v>122</v>
      </c>
      <c r="BY30" s="207"/>
      <c r="BZ30" s="207"/>
      <c r="CA30" s="207"/>
      <c r="CB30" s="222"/>
      <c r="CC30" s="207" t="str">
        <f>IF(OR(CX38="",CY38=""),"",IF(CZ38="×","○",""))</f>
        <v/>
      </c>
      <c r="CD30" s="207"/>
      <c r="CE30" s="207"/>
      <c r="CF30" s="207"/>
      <c r="CG30" s="222"/>
      <c r="CH30" s="83" t="s">
        <v>128</v>
      </c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5"/>
      <c r="CT30" s="7"/>
      <c r="CU30" s="7"/>
      <c r="CV30" s="7"/>
      <c r="CW30" s="7"/>
      <c r="CX30" s="11" t="s">
        <v>100</v>
      </c>
      <c r="CY30" s="11" t="s">
        <v>101</v>
      </c>
      <c r="CZ30" s="11" t="s">
        <v>84</v>
      </c>
      <c r="DA30" s="7"/>
      <c r="DB30" s="9"/>
      <c r="DC30" s="9">
        <v>7</v>
      </c>
      <c r="DD30" s="9">
        <v>7</v>
      </c>
      <c r="DE30" s="9">
        <v>7</v>
      </c>
    </row>
    <row r="31" spans="2:135" ht="8.15" customHeight="1" x14ac:dyDescent="0.2">
      <c r="B31" s="141"/>
      <c r="C31" s="142"/>
      <c r="D31" s="119"/>
      <c r="E31" s="244"/>
      <c r="F31" s="168"/>
      <c r="G31" s="120"/>
      <c r="H31" s="120"/>
      <c r="I31" s="120"/>
      <c r="J31" s="121"/>
      <c r="K31" s="249"/>
      <c r="L31" s="249"/>
      <c r="M31" s="249"/>
      <c r="N31" s="249"/>
      <c r="O31" s="249"/>
      <c r="P31" s="249"/>
      <c r="Q31" s="249"/>
      <c r="R31" s="249"/>
      <c r="S31" s="249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9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1"/>
      <c r="BD31" s="286"/>
      <c r="BE31" s="287"/>
      <c r="BF31" s="287"/>
      <c r="BG31" s="287"/>
      <c r="BH31" s="287"/>
      <c r="BI31" s="287"/>
      <c r="BJ31" s="287"/>
      <c r="BK31" s="287"/>
      <c r="BL31" s="38"/>
      <c r="BM31" s="38"/>
      <c r="BN31" s="38"/>
      <c r="BO31" s="39"/>
      <c r="BP31" s="39"/>
      <c r="BQ31" s="39"/>
      <c r="BR31" s="40"/>
      <c r="BS31" s="146"/>
      <c r="BT31" s="182"/>
      <c r="BU31" s="182"/>
      <c r="BV31" s="182"/>
      <c r="BW31" s="182"/>
      <c r="BX31" s="146"/>
      <c r="BY31" s="182"/>
      <c r="BZ31" s="182"/>
      <c r="CA31" s="182"/>
      <c r="CB31" s="147"/>
      <c r="CC31" s="182"/>
      <c r="CD31" s="182"/>
      <c r="CE31" s="182"/>
      <c r="CF31" s="182"/>
      <c r="CG31" s="147"/>
      <c r="CH31" s="86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8"/>
      <c r="CT31" s="7"/>
      <c r="CU31" s="7"/>
      <c r="CV31" s="7"/>
      <c r="CW31" s="7"/>
      <c r="CX31" s="10" t="s">
        <v>102</v>
      </c>
      <c r="CY31" s="10" t="s">
        <v>103</v>
      </c>
      <c r="CZ31" s="10" t="s">
        <v>84</v>
      </c>
      <c r="DA31" s="7"/>
      <c r="DB31" s="9"/>
      <c r="DC31" s="9">
        <v>8</v>
      </c>
      <c r="DD31" s="9">
        <v>8</v>
      </c>
      <c r="DE31" s="9">
        <v>8</v>
      </c>
    </row>
    <row r="32" spans="2:135" ht="8.15" customHeight="1" x14ac:dyDescent="0.2">
      <c r="B32" s="141"/>
      <c r="C32" s="142"/>
      <c r="D32" s="119"/>
      <c r="E32" s="244"/>
      <c r="F32" s="168"/>
      <c r="G32" s="120"/>
      <c r="H32" s="120"/>
      <c r="I32" s="120"/>
      <c r="J32" s="121"/>
      <c r="K32" s="249"/>
      <c r="L32" s="249"/>
      <c r="M32" s="249"/>
      <c r="N32" s="249"/>
      <c r="O32" s="249"/>
      <c r="P32" s="249"/>
      <c r="Q32" s="249"/>
      <c r="R32" s="249"/>
      <c r="S32" s="249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6"/>
      <c r="AH32" s="110" t="s">
        <v>67</v>
      </c>
      <c r="AI32" s="110"/>
      <c r="AJ32" s="110"/>
      <c r="AK32" s="110"/>
      <c r="AL32" s="110"/>
      <c r="AM32" s="110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110" t="s">
        <v>68</v>
      </c>
      <c r="AZ32" s="110"/>
      <c r="BA32" s="110"/>
      <c r="BB32" s="41"/>
      <c r="BC32" s="42"/>
      <c r="BD32" s="43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 t="s">
        <v>49</v>
      </c>
      <c r="BO32" s="208"/>
      <c r="BP32" s="208"/>
      <c r="BQ32" s="208"/>
      <c r="BR32" s="40"/>
      <c r="BS32" s="146"/>
      <c r="BT32" s="182"/>
      <c r="BU32" s="182"/>
      <c r="BV32" s="182"/>
      <c r="BW32" s="182"/>
      <c r="BX32" s="146"/>
      <c r="BY32" s="182"/>
      <c r="BZ32" s="182"/>
      <c r="CA32" s="182"/>
      <c r="CB32" s="147"/>
      <c r="CC32" s="182"/>
      <c r="CD32" s="182"/>
      <c r="CE32" s="182"/>
      <c r="CF32" s="182"/>
      <c r="CG32" s="147"/>
      <c r="CH32" s="86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8"/>
      <c r="CT32" s="7"/>
      <c r="CU32" s="7"/>
      <c r="CV32" s="7"/>
      <c r="CW32" s="7"/>
      <c r="CX32" s="10"/>
      <c r="CY32" s="10"/>
      <c r="CZ32" s="10"/>
      <c r="DA32" s="7"/>
      <c r="DB32" s="9"/>
      <c r="DC32" s="9">
        <v>9</v>
      </c>
      <c r="DD32" s="9">
        <v>9</v>
      </c>
      <c r="DE32" s="9">
        <v>9</v>
      </c>
    </row>
    <row r="33" spans="2:109" ht="8.15" customHeight="1" x14ac:dyDescent="0.2">
      <c r="B33" s="141"/>
      <c r="C33" s="142"/>
      <c r="D33" s="119"/>
      <c r="E33" s="244"/>
      <c r="F33" s="168"/>
      <c r="G33" s="120"/>
      <c r="H33" s="120"/>
      <c r="I33" s="120"/>
      <c r="J33" s="121"/>
      <c r="K33" s="249"/>
      <c r="L33" s="249"/>
      <c r="M33" s="249"/>
      <c r="N33" s="249"/>
      <c r="O33" s="249"/>
      <c r="P33" s="249"/>
      <c r="Q33" s="249"/>
      <c r="R33" s="249"/>
      <c r="S33" s="249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44"/>
      <c r="AH33" s="209"/>
      <c r="AI33" s="209"/>
      <c r="AJ33" s="209"/>
      <c r="AK33" s="209"/>
      <c r="AL33" s="209"/>
      <c r="AM33" s="209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09"/>
      <c r="AZ33" s="209"/>
      <c r="BA33" s="209"/>
      <c r="BB33" s="41"/>
      <c r="BC33" s="42"/>
      <c r="BD33" s="43"/>
      <c r="BE33" s="271"/>
      <c r="BF33" s="271"/>
      <c r="BG33" s="271"/>
      <c r="BH33" s="271"/>
      <c r="BI33" s="271"/>
      <c r="BJ33" s="271"/>
      <c r="BK33" s="271"/>
      <c r="BL33" s="271"/>
      <c r="BM33" s="271"/>
      <c r="BN33" s="208"/>
      <c r="BO33" s="208"/>
      <c r="BP33" s="208"/>
      <c r="BQ33" s="208"/>
      <c r="BR33" s="40"/>
      <c r="BS33" s="146"/>
      <c r="BT33" s="182"/>
      <c r="BU33" s="182"/>
      <c r="BV33" s="182"/>
      <c r="BW33" s="182"/>
      <c r="BX33" s="146"/>
      <c r="BY33" s="182"/>
      <c r="BZ33" s="182"/>
      <c r="CA33" s="182"/>
      <c r="CB33" s="147"/>
      <c r="CC33" s="182"/>
      <c r="CD33" s="182"/>
      <c r="CE33" s="182"/>
      <c r="CF33" s="182"/>
      <c r="CG33" s="147"/>
      <c r="CH33" s="86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8"/>
      <c r="CT33" s="7"/>
      <c r="CU33" s="7"/>
      <c r="CV33" s="7"/>
      <c r="CW33" s="7"/>
      <c r="CX33" s="7"/>
      <c r="CY33" s="7"/>
      <c r="CZ33" s="7"/>
      <c r="DA33" s="7"/>
      <c r="DB33" s="9"/>
      <c r="DC33" s="9">
        <v>10</v>
      </c>
      <c r="DD33" s="9">
        <v>10</v>
      </c>
      <c r="DE33" s="9">
        <v>10</v>
      </c>
    </row>
    <row r="34" spans="2:109" ht="8.15" customHeight="1" x14ac:dyDescent="0.2">
      <c r="B34" s="141"/>
      <c r="C34" s="142"/>
      <c r="D34" s="119"/>
      <c r="E34" s="244"/>
      <c r="F34" s="168"/>
      <c r="G34" s="120"/>
      <c r="H34" s="120"/>
      <c r="I34" s="120"/>
      <c r="J34" s="121"/>
      <c r="K34" s="249"/>
      <c r="L34" s="249"/>
      <c r="M34" s="249"/>
      <c r="N34" s="249"/>
      <c r="O34" s="249"/>
      <c r="P34" s="249"/>
      <c r="Q34" s="249"/>
      <c r="R34" s="249"/>
      <c r="S34" s="249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45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7"/>
      <c r="BD34" s="43"/>
      <c r="BE34" s="48"/>
      <c r="BF34" s="48"/>
      <c r="BG34" s="48"/>
      <c r="BH34" s="49"/>
      <c r="BI34" s="49"/>
      <c r="BJ34" s="49"/>
      <c r="BK34" s="49"/>
      <c r="BL34" s="49"/>
      <c r="BM34" s="49"/>
      <c r="BN34" s="49"/>
      <c r="BO34" s="49"/>
      <c r="BP34" s="50"/>
      <c r="BQ34" s="50"/>
      <c r="BR34" s="51"/>
      <c r="BS34" s="146"/>
      <c r="BT34" s="182"/>
      <c r="BU34" s="182"/>
      <c r="BV34" s="182"/>
      <c r="BW34" s="182"/>
      <c r="BX34" s="146"/>
      <c r="BY34" s="182"/>
      <c r="BZ34" s="182"/>
      <c r="CA34" s="182"/>
      <c r="CB34" s="147"/>
      <c r="CC34" s="182"/>
      <c r="CD34" s="182"/>
      <c r="CE34" s="182"/>
      <c r="CF34" s="182"/>
      <c r="CG34" s="147"/>
      <c r="CH34" s="86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8"/>
      <c r="CT34" s="7"/>
      <c r="CU34" s="7"/>
      <c r="CV34" s="7"/>
      <c r="CW34" s="7"/>
      <c r="CX34" s="7"/>
      <c r="CY34" s="7"/>
      <c r="CZ34" s="7"/>
      <c r="DA34" s="7"/>
      <c r="DB34" s="9"/>
      <c r="DC34" s="9">
        <v>11</v>
      </c>
      <c r="DD34" s="9">
        <v>11</v>
      </c>
      <c r="DE34" s="9">
        <v>11</v>
      </c>
    </row>
    <row r="35" spans="2:109" ht="8.15" customHeight="1" x14ac:dyDescent="0.2">
      <c r="B35" s="141"/>
      <c r="C35" s="142"/>
      <c r="D35" s="119"/>
      <c r="E35" s="244"/>
      <c r="F35" s="168"/>
      <c r="G35" s="120"/>
      <c r="H35" s="120"/>
      <c r="I35" s="120"/>
      <c r="J35" s="121"/>
      <c r="K35" s="249"/>
      <c r="L35" s="249"/>
      <c r="M35" s="249"/>
      <c r="N35" s="249"/>
      <c r="O35" s="249"/>
      <c r="P35" s="249"/>
      <c r="Q35" s="249"/>
      <c r="R35" s="249"/>
      <c r="S35" s="249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9" t="s">
        <v>52</v>
      </c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1"/>
      <c r="BD35" s="321" t="s">
        <v>127</v>
      </c>
      <c r="BE35" s="317"/>
      <c r="BF35" s="317"/>
      <c r="BG35" s="317"/>
      <c r="BH35" s="317"/>
      <c r="BI35" s="315"/>
      <c r="BJ35" s="315"/>
      <c r="BK35" s="315"/>
      <c r="BL35" s="315"/>
      <c r="BM35" s="315"/>
      <c r="BN35" s="315"/>
      <c r="BO35" s="315"/>
      <c r="BP35" s="317" t="s">
        <v>113</v>
      </c>
      <c r="BQ35" s="317"/>
      <c r="BR35" s="318"/>
      <c r="BS35" s="146"/>
      <c r="BT35" s="182"/>
      <c r="BU35" s="182"/>
      <c r="BV35" s="182"/>
      <c r="BW35" s="182"/>
      <c r="BX35" s="146"/>
      <c r="BY35" s="182"/>
      <c r="BZ35" s="182"/>
      <c r="CA35" s="182"/>
      <c r="CB35" s="147"/>
      <c r="CC35" s="182"/>
      <c r="CD35" s="182"/>
      <c r="CE35" s="182"/>
      <c r="CF35" s="182"/>
      <c r="CG35" s="147"/>
      <c r="CH35" s="86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8"/>
      <c r="CT35" s="7"/>
      <c r="CU35" s="7"/>
      <c r="CV35" s="7"/>
      <c r="CW35" s="7"/>
      <c r="CX35" s="7"/>
      <c r="CY35" s="7"/>
      <c r="CZ35" s="7"/>
      <c r="DA35" s="7"/>
      <c r="DB35" s="9"/>
      <c r="DC35" s="9">
        <v>12</v>
      </c>
      <c r="DD35" s="9">
        <v>12</v>
      </c>
      <c r="DE35" s="9">
        <v>12</v>
      </c>
    </row>
    <row r="36" spans="2:109" ht="8.15" customHeight="1" x14ac:dyDescent="0.2">
      <c r="B36" s="141"/>
      <c r="C36" s="142"/>
      <c r="D36" s="119"/>
      <c r="E36" s="244"/>
      <c r="F36" s="168"/>
      <c r="G36" s="120"/>
      <c r="H36" s="120"/>
      <c r="I36" s="120"/>
      <c r="J36" s="121"/>
      <c r="K36" s="249"/>
      <c r="L36" s="249"/>
      <c r="M36" s="249"/>
      <c r="N36" s="249"/>
      <c r="O36" s="249"/>
      <c r="P36" s="249"/>
      <c r="Q36" s="249"/>
      <c r="R36" s="249"/>
      <c r="S36" s="249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9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1"/>
      <c r="BD36" s="322"/>
      <c r="BE36" s="319"/>
      <c r="BF36" s="319"/>
      <c r="BG36" s="319"/>
      <c r="BH36" s="319"/>
      <c r="BI36" s="316"/>
      <c r="BJ36" s="316"/>
      <c r="BK36" s="316"/>
      <c r="BL36" s="316"/>
      <c r="BM36" s="316"/>
      <c r="BN36" s="316"/>
      <c r="BO36" s="316"/>
      <c r="BP36" s="319"/>
      <c r="BQ36" s="319"/>
      <c r="BR36" s="320"/>
      <c r="BS36" s="146"/>
      <c r="BT36" s="182"/>
      <c r="BU36" s="182"/>
      <c r="BV36" s="182"/>
      <c r="BW36" s="182"/>
      <c r="BX36" s="146"/>
      <c r="BY36" s="182"/>
      <c r="BZ36" s="182"/>
      <c r="CA36" s="182"/>
      <c r="CB36" s="147"/>
      <c r="CC36" s="182"/>
      <c r="CD36" s="182"/>
      <c r="CE36" s="182"/>
      <c r="CF36" s="182"/>
      <c r="CG36" s="147"/>
      <c r="CH36" s="86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8"/>
      <c r="CT36" s="7"/>
      <c r="CU36" s="7"/>
      <c r="CV36" s="7"/>
      <c r="CW36" s="7"/>
      <c r="CX36" s="7"/>
      <c r="CY36" s="7"/>
      <c r="CZ36" s="7"/>
      <c r="DA36" s="7"/>
      <c r="DB36" s="9"/>
      <c r="DC36" s="9">
        <v>13</v>
      </c>
      <c r="DD36" s="9"/>
      <c r="DE36" s="9">
        <v>13</v>
      </c>
    </row>
    <row r="37" spans="2:109" ht="8.15" customHeight="1" x14ac:dyDescent="0.2">
      <c r="B37" s="141"/>
      <c r="C37" s="142"/>
      <c r="D37" s="119"/>
      <c r="E37" s="244"/>
      <c r="F37" s="168"/>
      <c r="G37" s="120"/>
      <c r="H37" s="120"/>
      <c r="I37" s="120"/>
      <c r="J37" s="121"/>
      <c r="K37" s="249"/>
      <c r="L37" s="249"/>
      <c r="M37" s="249"/>
      <c r="N37" s="249"/>
      <c r="O37" s="249"/>
      <c r="P37" s="249"/>
      <c r="Q37" s="249"/>
      <c r="R37" s="249"/>
      <c r="S37" s="249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9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1"/>
      <c r="BD37" s="52"/>
      <c r="BE37" s="39"/>
      <c r="BF37" s="39"/>
      <c r="BG37" s="39"/>
      <c r="BH37" s="39"/>
      <c r="BI37" s="39"/>
      <c r="BJ37" s="39"/>
      <c r="BK37" s="39"/>
      <c r="BL37" s="38"/>
      <c r="BM37" s="38"/>
      <c r="BN37" s="38"/>
      <c r="BO37" s="39"/>
      <c r="BP37" s="39"/>
      <c r="BQ37" s="39"/>
      <c r="BR37" s="40"/>
      <c r="BS37" s="146"/>
      <c r="BT37" s="182"/>
      <c r="BU37" s="182"/>
      <c r="BV37" s="182"/>
      <c r="BW37" s="182"/>
      <c r="BX37" s="146"/>
      <c r="BY37" s="182"/>
      <c r="BZ37" s="182"/>
      <c r="CA37" s="182"/>
      <c r="CB37" s="147"/>
      <c r="CC37" s="182"/>
      <c r="CD37" s="182"/>
      <c r="CE37" s="182"/>
      <c r="CF37" s="182"/>
      <c r="CG37" s="147"/>
      <c r="CH37" s="89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1"/>
      <c r="CT37" s="7"/>
      <c r="CU37" s="7"/>
      <c r="CV37" s="7"/>
      <c r="CW37" s="7"/>
      <c r="CX37" s="10" t="s">
        <v>118</v>
      </c>
      <c r="CY37" s="10" t="s">
        <v>119</v>
      </c>
      <c r="CZ37" s="10" t="s">
        <v>120</v>
      </c>
      <c r="DA37" s="7"/>
      <c r="DB37" s="9"/>
      <c r="DC37" s="9">
        <v>14</v>
      </c>
      <c r="DD37" s="9"/>
      <c r="DE37" s="9">
        <v>14</v>
      </c>
    </row>
    <row r="38" spans="2:109" ht="8.15" customHeight="1" x14ac:dyDescent="0.2">
      <c r="B38" s="141"/>
      <c r="C38" s="142"/>
      <c r="D38" s="119"/>
      <c r="E38" s="244"/>
      <c r="F38" s="168"/>
      <c r="G38" s="120"/>
      <c r="H38" s="120"/>
      <c r="I38" s="120"/>
      <c r="J38" s="121"/>
      <c r="K38" s="154" t="s">
        <v>30</v>
      </c>
      <c r="L38" s="155"/>
      <c r="M38" s="155"/>
      <c r="N38" s="155"/>
      <c r="O38" s="155"/>
      <c r="P38" s="155"/>
      <c r="Q38" s="155"/>
      <c r="R38" s="155"/>
      <c r="S38" s="156"/>
      <c r="T38" s="154" t="s">
        <v>141</v>
      </c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6"/>
      <c r="AG38" s="154" t="s">
        <v>143</v>
      </c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6"/>
      <c r="BD38" s="335" t="s">
        <v>61</v>
      </c>
      <c r="BE38" s="336"/>
      <c r="BF38" s="336"/>
      <c r="BG38" s="336"/>
      <c r="BH38" s="336"/>
      <c r="BI38" s="336"/>
      <c r="BJ38" s="336"/>
      <c r="BK38" s="336"/>
      <c r="BL38" s="53"/>
      <c r="BM38" s="53"/>
      <c r="BN38" s="53"/>
      <c r="BO38" s="53"/>
      <c r="BP38" s="54"/>
      <c r="BQ38" s="54"/>
      <c r="BR38" s="55"/>
      <c r="BS38" s="281" t="str">
        <f>IF(BE40="","",IF(BE40&lt;=0.4,"○",""))</f>
        <v/>
      </c>
      <c r="BT38" s="207"/>
      <c r="BU38" s="207"/>
      <c r="BV38" s="207"/>
      <c r="BW38" s="282"/>
      <c r="BX38" s="281" t="str">
        <f>IF(BE40="","",IF(AND(BE40&gt;0.4,BE40&lt;=0.45),"○",""))</f>
        <v/>
      </c>
      <c r="BY38" s="207"/>
      <c r="BZ38" s="207"/>
      <c r="CA38" s="207"/>
      <c r="CB38" s="222"/>
      <c r="CC38" s="207" t="str">
        <f>IF(BE40="","",IF(BE40&gt;0.45,"○",""))</f>
        <v/>
      </c>
      <c r="CD38" s="207"/>
      <c r="CE38" s="207"/>
      <c r="CF38" s="207"/>
      <c r="CG38" s="222"/>
      <c r="CH38" s="83" t="s">
        <v>123</v>
      </c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5"/>
      <c r="CT38" s="7"/>
      <c r="CU38" s="7"/>
      <c r="CV38" s="7"/>
      <c r="CW38" s="7"/>
      <c r="CX38" s="10" t="str">
        <f>IF(OR(BI35="",BE32=""),"",IF(AN32="","",IF(BE32&lt;=AN32,"○","×")))</f>
        <v/>
      </c>
      <c r="CY38" s="10" t="str">
        <f>IF(OR(BE32="",BI35=""),"",IF(((BE32-BI35)&lt;=CY40),"○","×"))</f>
        <v/>
      </c>
      <c r="CZ38" s="10" t="str">
        <f>IF(OR(CX38="",CY38=""),"",IF(AND(CX38="○",CY38="○"),"○","×"))</f>
        <v/>
      </c>
      <c r="DA38" s="7"/>
      <c r="DB38" s="9"/>
      <c r="DC38" s="9">
        <v>15</v>
      </c>
      <c r="DD38" s="9"/>
      <c r="DE38" s="9">
        <v>15</v>
      </c>
    </row>
    <row r="39" spans="2:109" ht="8.15" customHeight="1" x14ac:dyDescent="0.2">
      <c r="B39" s="141"/>
      <c r="C39" s="142"/>
      <c r="D39" s="119"/>
      <c r="E39" s="244"/>
      <c r="F39" s="168"/>
      <c r="G39" s="120"/>
      <c r="H39" s="120"/>
      <c r="I39" s="120"/>
      <c r="J39" s="121"/>
      <c r="K39" s="119"/>
      <c r="L39" s="120"/>
      <c r="M39" s="120"/>
      <c r="N39" s="120"/>
      <c r="O39" s="120"/>
      <c r="P39" s="120"/>
      <c r="Q39" s="120"/>
      <c r="R39" s="120"/>
      <c r="S39" s="121"/>
      <c r="T39" s="119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1"/>
      <c r="AG39" s="119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1"/>
      <c r="BD39" s="337"/>
      <c r="BE39" s="122"/>
      <c r="BF39" s="122"/>
      <c r="BG39" s="122"/>
      <c r="BH39" s="122"/>
      <c r="BI39" s="122"/>
      <c r="BJ39" s="122"/>
      <c r="BK39" s="122"/>
      <c r="BL39" s="56"/>
      <c r="BM39" s="56"/>
      <c r="BN39" s="56"/>
      <c r="BO39" s="56"/>
      <c r="BP39" s="57"/>
      <c r="BQ39" s="57"/>
      <c r="BR39" s="58"/>
      <c r="BS39" s="146"/>
      <c r="BT39" s="182"/>
      <c r="BU39" s="182"/>
      <c r="BV39" s="182"/>
      <c r="BW39" s="283"/>
      <c r="BX39" s="146"/>
      <c r="BY39" s="182"/>
      <c r="BZ39" s="182"/>
      <c r="CA39" s="182"/>
      <c r="CB39" s="147"/>
      <c r="CC39" s="182"/>
      <c r="CD39" s="182"/>
      <c r="CE39" s="182"/>
      <c r="CF39" s="182"/>
      <c r="CG39" s="147"/>
      <c r="CH39" s="86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8"/>
      <c r="CT39" s="7"/>
      <c r="CU39" s="7"/>
      <c r="CV39" s="7"/>
      <c r="CW39" s="7"/>
      <c r="CX39" s="10"/>
      <c r="CY39" s="10"/>
      <c r="CZ39" s="10"/>
      <c r="DA39" s="7"/>
      <c r="DB39" s="9"/>
      <c r="DC39" s="9">
        <v>16</v>
      </c>
      <c r="DD39" s="9"/>
      <c r="DE39" s="9">
        <v>16</v>
      </c>
    </row>
    <row r="40" spans="2:109" ht="8.15" customHeight="1" x14ac:dyDescent="0.2">
      <c r="B40" s="141"/>
      <c r="C40" s="142"/>
      <c r="D40" s="119"/>
      <c r="E40" s="244"/>
      <c r="F40" s="168"/>
      <c r="G40" s="120"/>
      <c r="H40" s="120"/>
      <c r="I40" s="120"/>
      <c r="J40" s="121"/>
      <c r="K40" s="119"/>
      <c r="L40" s="120"/>
      <c r="M40" s="120"/>
      <c r="N40" s="120"/>
      <c r="O40" s="120"/>
      <c r="P40" s="120"/>
      <c r="Q40" s="120"/>
      <c r="R40" s="120"/>
      <c r="S40" s="121"/>
      <c r="T40" s="119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1"/>
      <c r="AG40" s="359" t="s">
        <v>151</v>
      </c>
      <c r="AH40" s="360"/>
      <c r="AI40" s="360"/>
      <c r="AJ40" s="360"/>
      <c r="AK40" s="360"/>
      <c r="AL40" s="360"/>
      <c r="AM40" s="360"/>
      <c r="AN40" s="360"/>
      <c r="AO40" s="360"/>
      <c r="AP40" s="360"/>
      <c r="AQ40" s="360"/>
      <c r="AR40" s="360"/>
      <c r="AS40" s="360"/>
      <c r="AT40" s="360"/>
      <c r="AU40" s="360"/>
      <c r="AV40" s="360"/>
      <c r="AW40" s="360"/>
      <c r="AX40" s="360"/>
      <c r="AY40" s="360"/>
      <c r="AZ40" s="360"/>
      <c r="BA40" s="360"/>
      <c r="BB40" s="360"/>
      <c r="BC40" s="361"/>
      <c r="BD40" s="59"/>
      <c r="BE40" s="365"/>
      <c r="BF40" s="365"/>
      <c r="BG40" s="365"/>
      <c r="BH40" s="365"/>
      <c r="BI40" s="365"/>
      <c r="BJ40" s="365"/>
      <c r="BK40" s="365"/>
      <c r="BL40" s="365"/>
      <c r="BM40" s="365"/>
      <c r="BN40" s="122" t="s">
        <v>62</v>
      </c>
      <c r="BO40" s="122"/>
      <c r="BP40" s="122"/>
      <c r="BQ40" s="122"/>
      <c r="BR40" s="58"/>
      <c r="BS40" s="146"/>
      <c r="BT40" s="182"/>
      <c r="BU40" s="182"/>
      <c r="BV40" s="182"/>
      <c r="BW40" s="283"/>
      <c r="BX40" s="146"/>
      <c r="BY40" s="182"/>
      <c r="BZ40" s="182"/>
      <c r="CA40" s="182"/>
      <c r="CB40" s="147"/>
      <c r="CC40" s="182"/>
      <c r="CD40" s="182"/>
      <c r="CE40" s="182"/>
      <c r="CF40" s="182"/>
      <c r="CG40" s="147"/>
      <c r="CH40" s="86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8"/>
      <c r="CT40" s="7"/>
      <c r="CU40" s="7"/>
      <c r="CV40" s="7"/>
      <c r="CW40" s="7"/>
      <c r="CX40" s="10" t="s">
        <v>121</v>
      </c>
      <c r="CY40" s="10" t="str">
        <f>IF(AN32="","",AN32*0.15)</f>
        <v/>
      </c>
      <c r="CZ40" s="10"/>
      <c r="DA40" s="7"/>
      <c r="DB40" s="9"/>
      <c r="DC40" s="9">
        <v>17</v>
      </c>
      <c r="DD40" s="9"/>
      <c r="DE40" s="9">
        <v>17</v>
      </c>
    </row>
    <row r="41" spans="2:109" ht="8.15" customHeight="1" x14ac:dyDescent="0.2">
      <c r="B41" s="141"/>
      <c r="C41" s="142"/>
      <c r="D41" s="119"/>
      <c r="E41" s="244"/>
      <c r="F41" s="168"/>
      <c r="G41" s="120"/>
      <c r="H41" s="120"/>
      <c r="I41" s="120"/>
      <c r="J41" s="121"/>
      <c r="K41" s="119"/>
      <c r="L41" s="120"/>
      <c r="M41" s="120"/>
      <c r="N41" s="120"/>
      <c r="O41" s="120"/>
      <c r="P41" s="120"/>
      <c r="Q41" s="120"/>
      <c r="R41" s="120"/>
      <c r="S41" s="121"/>
      <c r="T41" s="119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1"/>
      <c r="AG41" s="359"/>
      <c r="AH41" s="360"/>
      <c r="AI41" s="360"/>
      <c r="AJ41" s="360"/>
      <c r="AK41" s="360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/>
      <c r="BC41" s="361"/>
      <c r="BD41" s="59"/>
      <c r="BE41" s="366"/>
      <c r="BF41" s="366"/>
      <c r="BG41" s="366"/>
      <c r="BH41" s="366"/>
      <c r="BI41" s="366"/>
      <c r="BJ41" s="366"/>
      <c r="BK41" s="366"/>
      <c r="BL41" s="366"/>
      <c r="BM41" s="366"/>
      <c r="BN41" s="122"/>
      <c r="BO41" s="122"/>
      <c r="BP41" s="122"/>
      <c r="BQ41" s="122"/>
      <c r="BR41" s="58"/>
      <c r="BS41" s="146"/>
      <c r="BT41" s="182"/>
      <c r="BU41" s="182"/>
      <c r="BV41" s="182"/>
      <c r="BW41" s="283"/>
      <c r="BX41" s="146"/>
      <c r="BY41" s="182"/>
      <c r="BZ41" s="182"/>
      <c r="CA41" s="182"/>
      <c r="CB41" s="147"/>
      <c r="CC41" s="182"/>
      <c r="CD41" s="182"/>
      <c r="CE41" s="182"/>
      <c r="CF41" s="182"/>
      <c r="CG41" s="147"/>
      <c r="CH41" s="86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8"/>
      <c r="CT41" s="7"/>
      <c r="CU41" s="7"/>
      <c r="CV41" s="7"/>
      <c r="CW41" s="7"/>
      <c r="CX41" s="10"/>
      <c r="CY41" s="10"/>
      <c r="CZ41" s="10"/>
      <c r="DA41" s="7"/>
      <c r="DB41" s="9"/>
      <c r="DC41" s="9">
        <v>18</v>
      </c>
      <c r="DD41" s="9"/>
      <c r="DE41" s="9">
        <v>18</v>
      </c>
    </row>
    <row r="42" spans="2:109" ht="8.15" customHeight="1" x14ac:dyDescent="0.2">
      <c r="B42" s="143"/>
      <c r="C42" s="144"/>
      <c r="D42" s="245"/>
      <c r="E42" s="246"/>
      <c r="F42" s="173"/>
      <c r="G42" s="174"/>
      <c r="H42" s="174"/>
      <c r="I42" s="174"/>
      <c r="J42" s="175"/>
      <c r="K42" s="119"/>
      <c r="L42" s="120"/>
      <c r="M42" s="120"/>
      <c r="N42" s="120"/>
      <c r="O42" s="120"/>
      <c r="P42" s="120"/>
      <c r="Q42" s="120"/>
      <c r="R42" s="120"/>
      <c r="S42" s="121"/>
      <c r="T42" s="119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1"/>
      <c r="AG42" s="362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4"/>
      <c r="BD42" s="59"/>
      <c r="BE42" s="57"/>
      <c r="BF42" s="57"/>
      <c r="BG42" s="57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1"/>
      <c r="BS42" s="146"/>
      <c r="BT42" s="182"/>
      <c r="BU42" s="182"/>
      <c r="BV42" s="182"/>
      <c r="BW42" s="283"/>
      <c r="BX42" s="146"/>
      <c r="BY42" s="182"/>
      <c r="BZ42" s="182"/>
      <c r="CA42" s="182"/>
      <c r="CB42" s="147"/>
      <c r="CC42" s="182"/>
      <c r="CD42" s="182"/>
      <c r="CE42" s="182"/>
      <c r="CF42" s="182"/>
      <c r="CG42" s="147"/>
      <c r="CH42" s="89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1"/>
      <c r="CT42" s="7"/>
      <c r="CU42" s="7"/>
      <c r="CV42" s="7"/>
      <c r="CW42" s="7"/>
      <c r="CX42" s="7"/>
      <c r="CY42" s="7"/>
      <c r="CZ42" s="7"/>
      <c r="DA42" s="7"/>
      <c r="DB42" s="9"/>
      <c r="DC42" s="9">
        <v>19</v>
      </c>
      <c r="DD42" s="9"/>
      <c r="DE42" s="9">
        <v>19</v>
      </c>
    </row>
    <row r="43" spans="2:109" ht="8.15" customHeight="1" x14ac:dyDescent="0.2">
      <c r="B43" s="141" t="s">
        <v>29</v>
      </c>
      <c r="C43" s="142"/>
      <c r="D43" s="119" t="s">
        <v>137</v>
      </c>
      <c r="E43" s="120"/>
      <c r="F43" s="120"/>
      <c r="G43" s="120"/>
      <c r="H43" s="120"/>
      <c r="I43" s="120"/>
      <c r="J43" s="121"/>
      <c r="K43" s="148" t="s">
        <v>26</v>
      </c>
      <c r="L43" s="166"/>
      <c r="M43" s="166"/>
      <c r="N43" s="166"/>
      <c r="O43" s="166"/>
      <c r="P43" s="166"/>
      <c r="Q43" s="166"/>
      <c r="R43" s="166"/>
      <c r="S43" s="167"/>
      <c r="T43" s="148" t="s">
        <v>142</v>
      </c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7"/>
      <c r="AG43" s="148" t="s">
        <v>144</v>
      </c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7"/>
      <c r="BD43" s="231"/>
      <c r="BE43" s="344"/>
      <c r="BF43" s="344"/>
      <c r="BG43" s="344"/>
      <c r="BH43" s="344"/>
      <c r="BI43" s="344"/>
      <c r="BJ43" s="344"/>
      <c r="BK43" s="344"/>
      <c r="BL43" s="344"/>
      <c r="BM43" s="344"/>
      <c r="BN43" s="344"/>
      <c r="BO43" s="344"/>
      <c r="BP43" s="344"/>
      <c r="BQ43" s="344"/>
      <c r="BR43" s="345"/>
      <c r="BS43" s="259"/>
      <c r="BT43" s="260"/>
      <c r="BU43" s="260"/>
      <c r="BV43" s="260"/>
      <c r="BW43" s="291"/>
      <c r="BX43" s="273" t="s">
        <v>59</v>
      </c>
      <c r="BY43" s="274"/>
      <c r="BZ43" s="274"/>
      <c r="CA43" s="274"/>
      <c r="CB43" s="145"/>
      <c r="CC43" s="260"/>
      <c r="CD43" s="260"/>
      <c r="CE43" s="260"/>
      <c r="CF43" s="260"/>
      <c r="CG43" s="323"/>
      <c r="CH43" s="92" t="s">
        <v>117</v>
      </c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4"/>
      <c r="CT43" s="2"/>
      <c r="CU43" s="2"/>
      <c r="CV43" s="2"/>
      <c r="CW43" s="2"/>
      <c r="CX43" s="2"/>
      <c r="CY43" s="2"/>
      <c r="CZ43" s="2"/>
      <c r="DA43" s="2"/>
      <c r="DB43" s="9"/>
      <c r="DC43" s="9">
        <v>20</v>
      </c>
      <c r="DD43" s="9"/>
      <c r="DE43" s="9">
        <v>20</v>
      </c>
    </row>
    <row r="44" spans="2:109" ht="8.15" customHeight="1" x14ac:dyDescent="0.2">
      <c r="B44" s="141"/>
      <c r="C44" s="142"/>
      <c r="D44" s="119"/>
      <c r="E44" s="120"/>
      <c r="F44" s="120"/>
      <c r="G44" s="120"/>
      <c r="H44" s="120"/>
      <c r="I44" s="120"/>
      <c r="J44" s="121"/>
      <c r="K44" s="119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1"/>
      <c r="AG44" s="119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1"/>
      <c r="BD44" s="210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211"/>
      <c r="BS44" s="201"/>
      <c r="BT44" s="187"/>
      <c r="BU44" s="187"/>
      <c r="BV44" s="187"/>
      <c r="BW44" s="292"/>
      <c r="BX44" s="146"/>
      <c r="BY44" s="182"/>
      <c r="BZ44" s="182"/>
      <c r="CA44" s="182"/>
      <c r="CB44" s="147"/>
      <c r="CC44" s="187"/>
      <c r="CD44" s="187"/>
      <c r="CE44" s="187"/>
      <c r="CF44" s="187"/>
      <c r="CG44" s="202"/>
      <c r="CH44" s="95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7"/>
      <c r="CT44" s="2"/>
      <c r="CU44" s="2"/>
      <c r="CV44" s="2"/>
      <c r="CW44" s="2"/>
      <c r="CX44" s="2"/>
      <c r="CY44" s="2"/>
      <c r="CZ44" s="2"/>
      <c r="DA44" s="2"/>
      <c r="DB44" s="9"/>
      <c r="DC44" s="9">
        <v>21</v>
      </c>
      <c r="DD44" s="9"/>
      <c r="DE44" s="9">
        <v>21</v>
      </c>
    </row>
    <row r="45" spans="2:109" ht="8.15" customHeight="1" x14ac:dyDescent="0.2">
      <c r="B45" s="141"/>
      <c r="C45" s="142"/>
      <c r="D45" s="119"/>
      <c r="E45" s="120"/>
      <c r="F45" s="120"/>
      <c r="G45" s="120"/>
      <c r="H45" s="120"/>
      <c r="I45" s="120"/>
      <c r="J45" s="121"/>
      <c r="K45" s="119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1"/>
      <c r="AG45" s="119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1"/>
      <c r="BD45" s="210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211"/>
      <c r="BS45" s="201"/>
      <c r="BT45" s="187"/>
      <c r="BU45" s="187"/>
      <c r="BV45" s="187"/>
      <c r="BW45" s="292"/>
      <c r="BX45" s="146"/>
      <c r="BY45" s="182"/>
      <c r="BZ45" s="182"/>
      <c r="CA45" s="182"/>
      <c r="CB45" s="147"/>
      <c r="CC45" s="187"/>
      <c r="CD45" s="187"/>
      <c r="CE45" s="187"/>
      <c r="CF45" s="187"/>
      <c r="CG45" s="202"/>
      <c r="CH45" s="95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7"/>
      <c r="CT45" s="2"/>
      <c r="CU45" s="2"/>
      <c r="CV45" s="2"/>
      <c r="CW45" s="2"/>
      <c r="CX45" s="2"/>
      <c r="CY45" s="2"/>
      <c r="CZ45" s="2"/>
      <c r="DA45" s="2"/>
      <c r="DB45" s="9"/>
      <c r="DC45" s="9">
        <v>22</v>
      </c>
      <c r="DD45" s="9"/>
      <c r="DE45" s="9">
        <v>22</v>
      </c>
    </row>
    <row r="46" spans="2:109" ht="8.15" customHeight="1" x14ac:dyDescent="0.2">
      <c r="B46" s="141"/>
      <c r="C46" s="142"/>
      <c r="D46" s="119"/>
      <c r="E46" s="120"/>
      <c r="F46" s="120"/>
      <c r="G46" s="120"/>
      <c r="H46" s="120"/>
      <c r="I46" s="120"/>
      <c r="J46" s="121"/>
      <c r="K46" s="119"/>
      <c r="L46" s="120"/>
      <c r="M46" s="120"/>
      <c r="N46" s="120"/>
      <c r="O46" s="120"/>
      <c r="P46" s="120"/>
      <c r="Q46" s="120"/>
      <c r="R46" s="120"/>
      <c r="S46" s="121"/>
      <c r="T46" s="119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1"/>
      <c r="AG46" s="119" t="s">
        <v>145</v>
      </c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1"/>
      <c r="BD46" s="210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211"/>
      <c r="BS46" s="201"/>
      <c r="BT46" s="187"/>
      <c r="BU46" s="187"/>
      <c r="BV46" s="187"/>
      <c r="BW46" s="292"/>
      <c r="BX46" s="146"/>
      <c r="BY46" s="182"/>
      <c r="BZ46" s="182"/>
      <c r="CA46" s="182"/>
      <c r="CB46" s="147"/>
      <c r="CC46" s="187"/>
      <c r="CD46" s="187"/>
      <c r="CE46" s="187"/>
      <c r="CF46" s="187"/>
      <c r="CG46" s="202"/>
      <c r="CH46" s="95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7"/>
      <c r="CT46" s="2"/>
      <c r="CU46" s="2"/>
      <c r="CV46" s="2"/>
      <c r="CW46" s="2"/>
      <c r="CX46" s="2"/>
      <c r="CY46" s="2"/>
      <c r="CZ46" s="2"/>
      <c r="DA46" s="2"/>
      <c r="DB46" s="9"/>
      <c r="DC46" s="9">
        <v>23</v>
      </c>
      <c r="DD46" s="9"/>
      <c r="DE46" s="9">
        <v>23</v>
      </c>
    </row>
    <row r="47" spans="2:109" ht="8.15" customHeight="1" x14ac:dyDescent="0.2">
      <c r="B47" s="141"/>
      <c r="C47" s="142"/>
      <c r="D47" s="119"/>
      <c r="E47" s="120"/>
      <c r="F47" s="120"/>
      <c r="G47" s="120"/>
      <c r="H47" s="120"/>
      <c r="I47" s="120"/>
      <c r="J47" s="121"/>
      <c r="K47" s="119"/>
      <c r="L47" s="120"/>
      <c r="M47" s="120"/>
      <c r="N47" s="120"/>
      <c r="O47" s="120"/>
      <c r="P47" s="120"/>
      <c r="Q47" s="120"/>
      <c r="R47" s="120"/>
      <c r="S47" s="121"/>
      <c r="T47" s="119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1"/>
      <c r="AG47" s="119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1"/>
      <c r="BD47" s="210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211"/>
      <c r="BS47" s="201"/>
      <c r="BT47" s="187"/>
      <c r="BU47" s="187"/>
      <c r="BV47" s="187"/>
      <c r="BW47" s="292"/>
      <c r="BX47" s="146"/>
      <c r="BY47" s="182"/>
      <c r="BZ47" s="182"/>
      <c r="CA47" s="182"/>
      <c r="CB47" s="147"/>
      <c r="CC47" s="187"/>
      <c r="CD47" s="187"/>
      <c r="CE47" s="187"/>
      <c r="CF47" s="187"/>
      <c r="CG47" s="202"/>
      <c r="CH47" s="95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7"/>
      <c r="CT47" s="2"/>
      <c r="CU47" s="2"/>
      <c r="CV47" s="2"/>
      <c r="CW47" s="2"/>
      <c r="CX47" s="2"/>
      <c r="CY47" s="2"/>
      <c r="CZ47" s="2"/>
      <c r="DA47" s="2"/>
      <c r="DB47" s="9"/>
      <c r="DC47" s="9">
        <v>24</v>
      </c>
      <c r="DD47" s="9"/>
      <c r="DE47" s="9">
        <v>24</v>
      </c>
    </row>
    <row r="48" spans="2:109" ht="8.15" customHeight="1" x14ac:dyDescent="0.2">
      <c r="B48" s="141"/>
      <c r="C48" s="142"/>
      <c r="D48" s="119"/>
      <c r="E48" s="120"/>
      <c r="F48" s="120"/>
      <c r="G48" s="120"/>
      <c r="H48" s="120"/>
      <c r="I48" s="120"/>
      <c r="J48" s="121"/>
      <c r="K48" s="119"/>
      <c r="L48" s="120"/>
      <c r="M48" s="120"/>
      <c r="N48" s="120"/>
      <c r="O48" s="120"/>
      <c r="P48" s="120"/>
      <c r="Q48" s="120"/>
      <c r="R48" s="120"/>
      <c r="S48" s="121"/>
      <c r="T48" s="119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1"/>
      <c r="AG48" s="119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1"/>
      <c r="BD48" s="210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211"/>
      <c r="BS48" s="201"/>
      <c r="BT48" s="187"/>
      <c r="BU48" s="187"/>
      <c r="BV48" s="187"/>
      <c r="BW48" s="292"/>
      <c r="BX48" s="146"/>
      <c r="BY48" s="182"/>
      <c r="BZ48" s="182"/>
      <c r="CA48" s="182"/>
      <c r="CB48" s="147"/>
      <c r="CC48" s="187"/>
      <c r="CD48" s="187"/>
      <c r="CE48" s="187"/>
      <c r="CF48" s="187"/>
      <c r="CG48" s="202"/>
      <c r="CH48" s="98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100"/>
      <c r="CT48" s="2"/>
      <c r="CU48" s="2"/>
      <c r="CV48" s="2"/>
      <c r="CW48" s="2"/>
      <c r="CX48" s="2"/>
      <c r="CY48" s="2"/>
      <c r="CZ48" s="2"/>
      <c r="DA48" s="2"/>
      <c r="DB48" s="9"/>
      <c r="DC48" s="9">
        <v>25</v>
      </c>
      <c r="DD48" s="9"/>
      <c r="DE48" s="9">
        <v>25</v>
      </c>
    </row>
    <row r="49" spans="2:109" ht="8.15" customHeight="1" x14ac:dyDescent="0.2">
      <c r="B49" s="139" t="s">
        <v>35</v>
      </c>
      <c r="C49" s="140"/>
      <c r="D49" s="148" t="s">
        <v>23</v>
      </c>
      <c r="E49" s="166"/>
      <c r="F49" s="166"/>
      <c r="G49" s="166"/>
      <c r="H49" s="166"/>
      <c r="I49" s="166"/>
      <c r="J49" s="167"/>
      <c r="K49" s="272" t="s">
        <v>6</v>
      </c>
      <c r="L49" s="348"/>
      <c r="M49" s="348"/>
      <c r="N49" s="348"/>
      <c r="O49" s="348"/>
      <c r="P49" s="348"/>
      <c r="Q49" s="348"/>
      <c r="R49" s="348"/>
      <c r="S49" s="348"/>
      <c r="T49" s="113" t="s">
        <v>7</v>
      </c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250" t="s">
        <v>27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324"/>
      <c r="BA49" s="324"/>
      <c r="BB49" s="324"/>
      <c r="BC49" s="325"/>
      <c r="BD49" s="232"/>
      <c r="BE49" s="232"/>
      <c r="BF49" s="232"/>
      <c r="BG49" s="232"/>
      <c r="BH49" s="232"/>
      <c r="BI49" s="232"/>
      <c r="BJ49" s="232"/>
      <c r="BK49" s="232"/>
      <c r="BL49" s="232"/>
      <c r="BM49" s="232"/>
      <c r="BN49" s="232"/>
      <c r="BO49" s="232"/>
      <c r="BP49" s="232"/>
      <c r="BQ49" s="232"/>
      <c r="BR49" s="232"/>
      <c r="BS49" s="259"/>
      <c r="BT49" s="260"/>
      <c r="BU49" s="260"/>
      <c r="BV49" s="260"/>
      <c r="BW49" s="260"/>
      <c r="BX49" s="273" t="s">
        <v>59</v>
      </c>
      <c r="BY49" s="274"/>
      <c r="BZ49" s="274"/>
      <c r="CA49" s="274"/>
      <c r="CB49" s="145"/>
      <c r="CC49" s="260"/>
      <c r="CD49" s="260"/>
      <c r="CE49" s="260"/>
      <c r="CF49" s="260"/>
      <c r="CG49" s="323"/>
      <c r="CH49" s="92" t="s">
        <v>117</v>
      </c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4"/>
      <c r="CT49" s="2"/>
      <c r="CU49" s="2"/>
      <c r="CV49" s="2"/>
      <c r="CW49" s="2"/>
      <c r="CX49" s="2"/>
      <c r="CY49" s="2"/>
      <c r="CZ49" s="2"/>
      <c r="DA49" s="2"/>
      <c r="DB49" s="9"/>
      <c r="DC49" s="9">
        <v>26</v>
      </c>
      <c r="DD49" s="9"/>
      <c r="DE49" s="9">
        <v>26</v>
      </c>
    </row>
    <row r="50" spans="2:109" ht="8.15" customHeight="1" x14ac:dyDescent="0.2">
      <c r="B50" s="141"/>
      <c r="C50" s="142"/>
      <c r="D50" s="119"/>
      <c r="E50" s="120"/>
      <c r="F50" s="120"/>
      <c r="G50" s="120"/>
      <c r="H50" s="120"/>
      <c r="I50" s="120"/>
      <c r="J50" s="121"/>
      <c r="K50" s="249"/>
      <c r="L50" s="349"/>
      <c r="M50" s="349"/>
      <c r="N50" s="349"/>
      <c r="O50" s="349"/>
      <c r="P50" s="349"/>
      <c r="Q50" s="349"/>
      <c r="R50" s="349"/>
      <c r="S50" s="349"/>
      <c r="T50" s="115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51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326"/>
      <c r="BA50" s="326"/>
      <c r="BB50" s="326"/>
      <c r="BC50" s="327"/>
      <c r="BD50" s="235"/>
      <c r="BE50" s="235"/>
      <c r="BF50" s="235"/>
      <c r="BG50" s="235"/>
      <c r="BH50" s="235"/>
      <c r="BI50" s="235"/>
      <c r="BJ50" s="235"/>
      <c r="BK50" s="235"/>
      <c r="BL50" s="235"/>
      <c r="BM50" s="235"/>
      <c r="BN50" s="235"/>
      <c r="BO50" s="235"/>
      <c r="BP50" s="235"/>
      <c r="BQ50" s="235"/>
      <c r="BR50" s="235"/>
      <c r="BS50" s="201"/>
      <c r="BT50" s="187"/>
      <c r="BU50" s="187"/>
      <c r="BV50" s="187"/>
      <c r="BW50" s="187"/>
      <c r="BX50" s="223"/>
      <c r="BY50" s="182"/>
      <c r="BZ50" s="182"/>
      <c r="CA50" s="182"/>
      <c r="CB50" s="147"/>
      <c r="CC50" s="187"/>
      <c r="CD50" s="187"/>
      <c r="CE50" s="187"/>
      <c r="CF50" s="187"/>
      <c r="CG50" s="202"/>
      <c r="CH50" s="95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7"/>
      <c r="CT50" s="2"/>
      <c r="CU50" s="2"/>
      <c r="CV50" s="2"/>
      <c r="CW50" s="2"/>
      <c r="CX50" s="2"/>
      <c r="CY50" s="2"/>
      <c r="CZ50" s="2"/>
      <c r="DA50" s="2"/>
      <c r="DB50" s="9"/>
      <c r="DC50" s="9">
        <v>27</v>
      </c>
      <c r="DD50" s="9"/>
      <c r="DE50" s="9">
        <v>27</v>
      </c>
    </row>
    <row r="51" spans="2:109" ht="8.15" customHeight="1" x14ac:dyDescent="0.2">
      <c r="B51" s="141"/>
      <c r="C51" s="142"/>
      <c r="D51" s="119"/>
      <c r="E51" s="120"/>
      <c r="F51" s="120"/>
      <c r="G51" s="120"/>
      <c r="H51" s="120"/>
      <c r="I51" s="120"/>
      <c r="J51" s="121"/>
      <c r="K51" s="349"/>
      <c r="L51" s="349"/>
      <c r="M51" s="349"/>
      <c r="N51" s="349"/>
      <c r="O51" s="349"/>
      <c r="P51" s="349"/>
      <c r="Q51" s="349"/>
      <c r="R51" s="349"/>
      <c r="S51" s="349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328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  <c r="AU51" s="329"/>
      <c r="AV51" s="329"/>
      <c r="AW51" s="329"/>
      <c r="AX51" s="329"/>
      <c r="AY51" s="329"/>
      <c r="AZ51" s="330"/>
      <c r="BA51" s="330"/>
      <c r="BB51" s="330"/>
      <c r="BC51" s="331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95"/>
      <c r="BT51" s="188"/>
      <c r="BU51" s="188"/>
      <c r="BV51" s="188"/>
      <c r="BW51" s="188"/>
      <c r="BX51" s="275"/>
      <c r="BY51" s="276"/>
      <c r="BZ51" s="276"/>
      <c r="CA51" s="276"/>
      <c r="CB51" s="277"/>
      <c r="CC51" s="188"/>
      <c r="CD51" s="188"/>
      <c r="CE51" s="188"/>
      <c r="CF51" s="188"/>
      <c r="CG51" s="301"/>
      <c r="CH51" s="98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100"/>
      <c r="CT51" s="2"/>
      <c r="CU51" s="2"/>
      <c r="CV51" s="2"/>
      <c r="CW51" s="2"/>
      <c r="CX51" s="2"/>
      <c r="CY51" s="2"/>
      <c r="CZ51" s="2"/>
      <c r="DA51" s="2"/>
      <c r="DB51" s="9"/>
      <c r="DC51" s="9">
        <v>28</v>
      </c>
      <c r="DD51" s="9"/>
      <c r="DE51" s="9">
        <v>28</v>
      </c>
    </row>
    <row r="52" spans="2:109" ht="8.15" customHeight="1" x14ac:dyDescent="0.2">
      <c r="B52" s="139" t="s">
        <v>39</v>
      </c>
      <c r="C52" s="140"/>
      <c r="D52" s="157" t="s">
        <v>31</v>
      </c>
      <c r="E52" s="158"/>
      <c r="F52" s="158"/>
      <c r="G52" s="158"/>
      <c r="H52" s="158"/>
      <c r="I52" s="158"/>
      <c r="J52" s="159"/>
      <c r="K52" s="148" t="s">
        <v>32</v>
      </c>
      <c r="L52" s="166"/>
      <c r="M52" s="166"/>
      <c r="N52" s="166"/>
      <c r="O52" s="166"/>
      <c r="P52" s="166"/>
      <c r="Q52" s="166"/>
      <c r="R52" s="166"/>
      <c r="S52" s="167"/>
      <c r="T52" s="148" t="s">
        <v>146</v>
      </c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7"/>
      <c r="AG52" s="250" t="s">
        <v>33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50"/>
      <c r="BD52" s="288"/>
      <c r="BE52" s="274"/>
      <c r="BF52" s="274"/>
      <c r="BG52" s="274"/>
      <c r="BH52" s="274"/>
      <c r="BI52" s="274"/>
      <c r="BJ52" s="274"/>
      <c r="BK52" s="274"/>
      <c r="BL52" s="274"/>
      <c r="BM52" s="274"/>
      <c r="BN52" s="274"/>
      <c r="BO52" s="274"/>
      <c r="BP52" s="274"/>
      <c r="BQ52" s="274"/>
      <c r="BR52" s="145"/>
      <c r="BS52" s="259"/>
      <c r="BT52" s="260"/>
      <c r="BU52" s="260"/>
      <c r="BV52" s="260"/>
      <c r="BW52" s="291"/>
      <c r="BX52" s="273" t="s">
        <v>59</v>
      </c>
      <c r="BY52" s="274"/>
      <c r="BZ52" s="274"/>
      <c r="CA52" s="274"/>
      <c r="CB52" s="145"/>
      <c r="CC52" s="260"/>
      <c r="CD52" s="260"/>
      <c r="CE52" s="260"/>
      <c r="CF52" s="260"/>
      <c r="CG52" s="323"/>
      <c r="CH52" s="92" t="s">
        <v>117</v>
      </c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4"/>
      <c r="CT52" s="2"/>
      <c r="CU52" s="2"/>
      <c r="CV52" s="2"/>
      <c r="CW52" s="2"/>
      <c r="CX52" s="2"/>
      <c r="CY52" s="2"/>
      <c r="CZ52" s="2"/>
      <c r="DA52" s="2"/>
      <c r="DB52" s="9"/>
      <c r="DC52" s="9">
        <v>29</v>
      </c>
      <c r="DD52" s="9"/>
      <c r="DE52" s="9">
        <v>29</v>
      </c>
    </row>
    <row r="53" spans="2:109" ht="8.15" customHeight="1" x14ac:dyDescent="0.2">
      <c r="B53" s="141"/>
      <c r="C53" s="142"/>
      <c r="D53" s="160"/>
      <c r="E53" s="161"/>
      <c r="F53" s="161"/>
      <c r="G53" s="161"/>
      <c r="H53" s="161"/>
      <c r="I53" s="161"/>
      <c r="J53" s="162"/>
      <c r="K53" s="119"/>
      <c r="L53" s="120"/>
      <c r="M53" s="120"/>
      <c r="N53" s="120"/>
      <c r="O53" s="120"/>
      <c r="P53" s="120"/>
      <c r="Q53" s="120"/>
      <c r="R53" s="120"/>
      <c r="S53" s="121"/>
      <c r="T53" s="119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1"/>
      <c r="AG53" s="151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3"/>
      <c r="BD53" s="146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47"/>
      <c r="BS53" s="201"/>
      <c r="BT53" s="187"/>
      <c r="BU53" s="187"/>
      <c r="BV53" s="187"/>
      <c r="BW53" s="292"/>
      <c r="BX53" s="146"/>
      <c r="BY53" s="182"/>
      <c r="BZ53" s="182"/>
      <c r="CA53" s="182"/>
      <c r="CB53" s="147"/>
      <c r="CC53" s="187"/>
      <c r="CD53" s="187"/>
      <c r="CE53" s="187"/>
      <c r="CF53" s="187"/>
      <c r="CG53" s="202"/>
      <c r="CH53" s="95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7"/>
      <c r="CT53" s="2"/>
      <c r="CU53" s="2"/>
      <c r="CV53" s="2"/>
      <c r="CW53" s="2"/>
      <c r="CX53" s="2"/>
      <c r="CY53" s="2"/>
      <c r="CZ53" s="2"/>
      <c r="DA53" s="2"/>
      <c r="DB53" s="9"/>
      <c r="DC53" s="9">
        <v>30</v>
      </c>
      <c r="DD53" s="9"/>
      <c r="DE53" s="9">
        <v>30</v>
      </c>
    </row>
    <row r="54" spans="2:109" ht="8.15" customHeight="1" x14ac:dyDescent="0.2">
      <c r="B54" s="141"/>
      <c r="C54" s="142"/>
      <c r="D54" s="160"/>
      <c r="E54" s="161"/>
      <c r="F54" s="161"/>
      <c r="G54" s="161"/>
      <c r="H54" s="161"/>
      <c r="I54" s="161"/>
      <c r="J54" s="162"/>
      <c r="K54" s="119"/>
      <c r="L54" s="120"/>
      <c r="M54" s="120"/>
      <c r="N54" s="120"/>
      <c r="O54" s="120"/>
      <c r="P54" s="120"/>
      <c r="Q54" s="120"/>
      <c r="R54" s="120"/>
      <c r="S54" s="121"/>
      <c r="T54" s="119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1"/>
      <c r="AG54" s="151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3"/>
      <c r="BD54" s="146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2"/>
      <c r="BR54" s="147"/>
      <c r="BS54" s="201"/>
      <c r="BT54" s="187"/>
      <c r="BU54" s="187"/>
      <c r="BV54" s="187"/>
      <c r="BW54" s="292"/>
      <c r="BX54" s="146"/>
      <c r="BY54" s="182"/>
      <c r="BZ54" s="182"/>
      <c r="CA54" s="182"/>
      <c r="CB54" s="147"/>
      <c r="CC54" s="187"/>
      <c r="CD54" s="187"/>
      <c r="CE54" s="187"/>
      <c r="CF54" s="187"/>
      <c r="CG54" s="202"/>
      <c r="CH54" s="95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7"/>
      <c r="CT54" s="2"/>
      <c r="CU54" s="2"/>
      <c r="CV54" s="2"/>
      <c r="CW54" s="2"/>
      <c r="CX54" s="2"/>
      <c r="CY54" s="2"/>
      <c r="CZ54" s="2"/>
      <c r="DA54" s="2"/>
      <c r="DB54" s="9"/>
      <c r="DC54" s="9">
        <v>31</v>
      </c>
      <c r="DD54" s="9"/>
      <c r="DE54" s="9">
        <v>31</v>
      </c>
    </row>
    <row r="55" spans="2:109" ht="8.15" customHeight="1" x14ac:dyDescent="0.2">
      <c r="B55" s="141"/>
      <c r="C55" s="142"/>
      <c r="D55" s="160"/>
      <c r="E55" s="161"/>
      <c r="F55" s="161"/>
      <c r="G55" s="161"/>
      <c r="H55" s="161"/>
      <c r="I55" s="161"/>
      <c r="J55" s="162"/>
      <c r="K55" s="119"/>
      <c r="L55" s="120"/>
      <c r="M55" s="120"/>
      <c r="N55" s="120"/>
      <c r="O55" s="120"/>
      <c r="P55" s="120"/>
      <c r="Q55" s="120"/>
      <c r="R55" s="120"/>
      <c r="S55" s="121"/>
      <c r="T55" s="119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1"/>
      <c r="AG55" s="151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3"/>
      <c r="BD55" s="146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47"/>
      <c r="BS55" s="201"/>
      <c r="BT55" s="187"/>
      <c r="BU55" s="187"/>
      <c r="BV55" s="187"/>
      <c r="BW55" s="292"/>
      <c r="BX55" s="146"/>
      <c r="BY55" s="182"/>
      <c r="BZ55" s="182"/>
      <c r="CA55" s="182"/>
      <c r="CB55" s="147"/>
      <c r="CC55" s="187"/>
      <c r="CD55" s="187"/>
      <c r="CE55" s="187"/>
      <c r="CF55" s="187"/>
      <c r="CG55" s="202"/>
      <c r="CH55" s="95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7"/>
      <c r="CT55" s="2"/>
      <c r="CU55" s="2"/>
      <c r="CV55" s="2"/>
      <c r="CW55" s="2"/>
      <c r="CX55" s="2"/>
      <c r="CY55" s="2"/>
      <c r="CZ55" s="2"/>
      <c r="DA55" s="2"/>
      <c r="DB55" s="9"/>
      <c r="DC55" s="9">
        <v>32</v>
      </c>
      <c r="DD55" s="9"/>
      <c r="DE55" s="9"/>
    </row>
    <row r="56" spans="2:109" ht="8.15" customHeight="1" x14ac:dyDescent="0.2">
      <c r="B56" s="141"/>
      <c r="C56" s="142"/>
      <c r="D56" s="160"/>
      <c r="E56" s="161"/>
      <c r="F56" s="161"/>
      <c r="G56" s="161"/>
      <c r="H56" s="161"/>
      <c r="I56" s="161"/>
      <c r="J56" s="162"/>
      <c r="K56" s="119"/>
      <c r="L56" s="120"/>
      <c r="M56" s="120"/>
      <c r="N56" s="120"/>
      <c r="O56" s="120"/>
      <c r="P56" s="120"/>
      <c r="Q56" s="120"/>
      <c r="R56" s="120"/>
      <c r="S56" s="121"/>
      <c r="T56" s="119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1"/>
      <c r="AG56" s="151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3"/>
      <c r="BD56" s="146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47"/>
      <c r="BS56" s="201"/>
      <c r="BT56" s="187"/>
      <c r="BU56" s="187"/>
      <c r="BV56" s="187"/>
      <c r="BW56" s="292"/>
      <c r="BX56" s="146"/>
      <c r="BY56" s="182"/>
      <c r="BZ56" s="182"/>
      <c r="CA56" s="182"/>
      <c r="CB56" s="147"/>
      <c r="CC56" s="187"/>
      <c r="CD56" s="187"/>
      <c r="CE56" s="187"/>
      <c r="CF56" s="187"/>
      <c r="CG56" s="202"/>
      <c r="CH56" s="95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7"/>
      <c r="CT56" s="2"/>
      <c r="CU56" s="2"/>
      <c r="CV56" s="2"/>
      <c r="CW56" s="2"/>
      <c r="CX56" s="2"/>
      <c r="CY56" s="2"/>
      <c r="CZ56" s="2"/>
      <c r="DA56" s="2"/>
      <c r="DB56" s="2"/>
      <c r="DC56" s="2"/>
    </row>
    <row r="57" spans="2:109" ht="8.15" customHeight="1" x14ac:dyDescent="0.2">
      <c r="B57" s="141"/>
      <c r="C57" s="142"/>
      <c r="D57" s="160"/>
      <c r="E57" s="161"/>
      <c r="F57" s="161"/>
      <c r="G57" s="161"/>
      <c r="H57" s="161"/>
      <c r="I57" s="161"/>
      <c r="J57" s="162"/>
      <c r="K57" s="212"/>
      <c r="L57" s="170"/>
      <c r="M57" s="170"/>
      <c r="N57" s="170"/>
      <c r="O57" s="170"/>
      <c r="P57" s="170"/>
      <c r="Q57" s="170"/>
      <c r="R57" s="170"/>
      <c r="S57" s="171"/>
      <c r="T57" s="212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1"/>
      <c r="AG57" s="251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2"/>
      <c r="AU57" s="252"/>
      <c r="AV57" s="252"/>
      <c r="AW57" s="252"/>
      <c r="AX57" s="252"/>
      <c r="AY57" s="252"/>
      <c r="AZ57" s="252"/>
      <c r="BA57" s="252"/>
      <c r="BB57" s="252"/>
      <c r="BC57" s="253"/>
      <c r="BD57" s="278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80"/>
      <c r="BS57" s="203"/>
      <c r="BT57" s="204"/>
      <c r="BU57" s="204"/>
      <c r="BV57" s="204"/>
      <c r="BW57" s="293"/>
      <c r="BX57" s="278"/>
      <c r="BY57" s="279"/>
      <c r="BZ57" s="279"/>
      <c r="CA57" s="279"/>
      <c r="CB57" s="280"/>
      <c r="CC57" s="204"/>
      <c r="CD57" s="204"/>
      <c r="CE57" s="204"/>
      <c r="CF57" s="204"/>
      <c r="CG57" s="205"/>
      <c r="CH57" s="98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100"/>
      <c r="CT57" s="2"/>
      <c r="CU57" s="2"/>
      <c r="CV57" s="2"/>
      <c r="CW57" s="2"/>
      <c r="CX57" s="2"/>
      <c r="CY57" s="2"/>
      <c r="CZ57" s="2"/>
      <c r="DA57" s="2"/>
      <c r="DB57" s="2"/>
      <c r="DC57" s="2"/>
    </row>
    <row r="58" spans="2:109" ht="8.15" customHeight="1" x14ac:dyDescent="0.2">
      <c r="B58" s="141"/>
      <c r="C58" s="142"/>
      <c r="D58" s="160"/>
      <c r="E58" s="161"/>
      <c r="F58" s="161"/>
      <c r="G58" s="161"/>
      <c r="H58" s="161"/>
      <c r="I58" s="161"/>
      <c r="J58" s="162"/>
      <c r="K58" s="154" t="s">
        <v>34</v>
      </c>
      <c r="L58" s="155"/>
      <c r="M58" s="155"/>
      <c r="N58" s="155"/>
      <c r="O58" s="155"/>
      <c r="P58" s="155"/>
      <c r="Q58" s="155"/>
      <c r="R58" s="155"/>
      <c r="S58" s="156"/>
      <c r="T58" s="154" t="s">
        <v>40</v>
      </c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6"/>
      <c r="AG58" s="154" t="s">
        <v>41</v>
      </c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6"/>
      <c r="BD58" s="62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4"/>
      <c r="BS58" s="192" t="str">
        <f>IF(OR(DA59="",DA60=""),"",IF(AND(DA59="〇",DA60="〇"),"〇",""))</f>
        <v/>
      </c>
      <c r="BT58" s="193"/>
      <c r="BU58" s="193"/>
      <c r="BV58" s="193"/>
      <c r="BW58" s="194"/>
      <c r="BX58" s="206" t="s">
        <v>74</v>
      </c>
      <c r="BY58" s="207"/>
      <c r="BZ58" s="207"/>
      <c r="CA58" s="207"/>
      <c r="CB58" s="222"/>
      <c r="CC58" s="207" t="str">
        <f>IF(OR(DA59="",DA60=""),"",IF(OR(DA59="×",DA60="×"),"○",""))</f>
        <v/>
      </c>
      <c r="CD58" s="207"/>
      <c r="CE58" s="207"/>
      <c r="CF58" s="207"/>
      <c r="CG58" s="222"/>
      <c r="CH58" s="83" t="s">
        <v>124</v>
      </c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5"/>
      <c r="CT58" s="2"/>
      <c r="CU58" s="2"/>
      <c r="CV58" s="2"/>
      <c r="CW58" s="2"/>
      <c r="CX58" s="9"/>
      <c r="CY58" s="12" t="s">
        <v>80</v>
      </c>
      <c r="CZ58" s="12" t="s">
        <v>108</v>
      </c>
      <c r="DA58" s="12" t="s">
        <v>109</v>
      </c>
      <c r="DB58" s="2"/>
      <c r="DC58" s="5"/>
    </row>
    <row r="59" spans="2:109" ht="8.15" customHeight="1" x14ac:dyDescent="0.2">
      <c r="B59" s="141"/>
      <c r="C59" s="142"/>
      <c r="D59" s="160"/>
      <c r="E59" s="161"/>
      <c r="F59" s="161"/>
      <c r="G59" s="161"/>
      <c r="H59" s="161"/>
      <c r="I59" s="161"/>
      <c r="J59" s="162"/>
      <c r="K59" s="119"/>
      <c r="L59" s="120"/>
      <c r="M59" s="120"/>
      <c r="N59" s="120"/>
      <c r="O59" s="120"/>
      <c r="P59" s="120"/>
      <c r="Q59" s="120"/>
      <c r="R59" s="120"/>
      <c r="S59" s="121"/>
      <c r="T59" s="119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1"/>
      <c r="AG59" s="119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1"/>
      <c r="BD59" s="210" t="s">
        <v>106</v>
      </c>
      <c r="BE59" s="118"/>
      <c r="BF59" s="118"/>
      <c r="BG59" s="118"/>
      <c r="BH59" s="111"/>
      <c r="BI59" s="111"/>
      <c r="BJ59" s="111"/>
      <c r="BK59" s="118" t="s">
        <v>104</v>
      </c>
      <c r="BL59" s="118"/>
      <c r="BM59" s="118"/>
      <c r="BN59" s="111"/>
      <c r="BO59" s="111"/>
      <c r="BP59" s="118" t="s">
        <v>105</v>
      </c>
      <c r="BQ59" s="118"/>
      <c r="BR59" s="34"/>
      <c r="BS59" s="195"/>
      <c r="BT59" s="196"/>
      <c r="BU59" s="196"/>
      <c r="BV59" s="196"/>
      <c r="BW59" s="197"/>
      <c r="BX59" s="146"/>
      <c r="BY59" s="182"/>
      <c r="BZ59" s="182"/>
      <c r="CA59" s="182"/>
      <c r="CB59" s="147"/>
      <c r="CC59" s="182"/>
      <c r="CD59" s="182"/>
      <c r="CE59" s="182"/>
      <c r="CF59" s="182"/>
      <c r="CG59" s="147"/>
      <c r="CH59" s="86"/>
      <c r="CI59" s="87"/>
      <c r="CJ59" s="87"/>
      <c r="CK59" s="87"/>
      <c r="CL59" s="87"/>
      <c r="CM59" s="87"/>
      <c r="CN59" s="87"/>
      <c r="CO59" s="87"/>
      <c r="CP59" s="87"/>
      <c r="CQ59" s="87"/>
      <c r="CR59" s="87"/>
      <c r="CS59" s="88"/>
      <c r="CT59" s="2"/>
      <c r="CU59" s="2"/>
      <c r="CV59" s="2"/>
      <c r="CW59" s="2"/>
      <c r="CX59" s="12" t="s">
        <v>110</v>
      </c>
      <c r="CY59" s="9" t="str">
        <f>IF(BN59="","",IF(BN59&lt;=10,"〇","×"))</f>
        <v/>
      </c>
      <c r="CZ59" s="9" t="str">
        <f>IF(BH59="","",IF(BH59&lt;200,"〇","×"))</f>
        <v/>
      </c>
      <c r="DA59" s="9" t="str">
        <f>IF(OR(BN59="",BH59=""),"",IF(AND(CY59="〇",CZ59="〇"),"〇","×"))</f>
        <v/>
      </c>
      <c r="DB59" s="2"/>
      <c r="DC59" s="5"/>
    </row>
    <row r="60" spans="2:109" ht="8.15" customHeight="1" x14ac:dyDescent="0.2">
      <c r="B60" s="141"/>
      <c r="C60" s="142"/>
      <c r="D60" s="160"/>
      <c r="E60" s="161"/>
      <c r="F60" s="161"/>
      <c r="G60" s="161"/>
      <c r="H60" s="161"/>
      <c r="I60" s="161"/>
      <c r="J60" s="162"/>
      <c r="K60" s="119"/>
      <c r="L60" s="120"/>
      <c r="M60" s="120"/>
      <c r="N60" s="120"/>
      <c r="O60" s="120"/>
      <c r="P60" s="120"/>
      <c r="Q60" s="120"/>
      <c r="R60" s="120"/>
      <c r="S60" s="121"/>
      <c r="T60" s="119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1"/>
      <c r="AG60" s="119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1"/>
      <c r="BD60" s="210"/>
      <c r="BE60" s="118"/>
      <c r="BF60" s="118"/>
      <c r="BG60" s="118"/>
      <c r="BH60" s="112"/>
      <c r="BI60" s="112"/>
      <c r="BJ60" s="112"/>
      <c r="BK60" s="118"/>
      <c r="BL60" s="118"/>
      <c r="BM60" s="118"/>
      <c r="BN60" s="112"/>
      <c r="BO60" s="112"/>
      <c r="BP60" s="118"/>
      <c r="BQ60" s="118"/>
      <c r="BR60" s="34"/>
      <c r="BS60" s="195"/>
      <c r="BT60" s="196"/>
      <c r="BU60" s="196"/>
      <c r="BV60" s="196"/>
      <c r="BW60" s="197"/>
      <c r="BX60" s="146"/>
      <c r="BY60" s="182"/>
      <c r="BZ60" s="182"/>
      <c r="CA60" s="182"/>
      <c r="CB60" s="147"/>
      <c r="CC60" s="182"/>
      <c r="CD60" s="182"/>
      <c r="CE60" s="182"/>
      <c r="CF60" s="182"/>
      <c r="CG60" s="147"/>
      <c r="CH60" s="86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8"/>
      <c r="CT60" s="2"/>
      <c r="CU60" s="2"/>
      <c r="CV60" s="2"/>
      <c r="CW60" s="2"/>
      <c r="CX60" s="12" t="s">
        <v>111</v>
      </c>
      <c r="CY60" s="9" t="str">
        <f>IF(BN61="","",IF(BN61&lt;=10,"〇","×"))</f>
        <v/>
      </c>
      <c r="CZ60" s="9" t="str">
        <f>IF(BH61="","",IF(BH61&lt;50,"〇","×"))</f>
        <v/>
      </c>
      <c r="DA60" s="9" t="str">
        <f>IF(OR(BH61="",BN61=""),"",IF(AND(CY60="〇",CZ60="〇"),"〇","×"))</f>
        <v/>
      </c>
      <c r="DB60" s="2"/>
      <c r="DC60" s="5"/>
    </row>
    <row r="61" spans="2:109" ht="8.15" customHeight="1" x14ac:dyDescent="0.2">
      <c r="B61" s="141"/>
      <c r="C61" s="142"/>
      <c r="D61" s="160"/>
      <c r="E61" s="161"/>
      <c r="F61" s="161"/>
      <c r="G61" s="161"/>
      <c r="H61" s="161"/>
      <c r="I61" s="161"/>
      <c r="J61" s="162"/>
      <c r="K61" s="119"/>
      <c r="L61" s="120"/>
      <c r="M61" s="120"/>
      <c r="N61" s="120"/>
      <c r="O61" s="120"/>
      <c r="P61" s="120"/>
      <c r="Q61" s="120"/>
      <c r="R61" s="120"/>
      <c r="S61" s="121"/>
      <c r="T61" s="119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1"/>
      <c r="AG61" s="119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1"/>
      <c r="BD61" s="210" t="s">
        <v>107</v>
      </c>
      <c r="BE61" s="118"/>
      <c r="BF61" s="118"/>
      <c r="BG61" s="118"/>
      <c r="BH61" s="111"/>
      <c r="BI61" s="111"/>
      <c r="BJ61" s="111"/>
      <c r="BK61" s="118" t="s">
        <v>104</v>
      </c>
      <c r="BL61" s="118"/>
      <c r="BM61" s="118"/>
      <c r="BN61" s="111"/>
      <c r="BO61" s="111"/>
      <c r="BP61" s="118" t="s">
        <v>105</v>
      </c>
      <c r="BQ61" s="118"/>
      <c r="BR61" s="34"/>
      <c r="BS61" s="195"/>
      <c r="BT61" s="196"/>
      <c r="BU61" s="196"/>
      <c r="BV61" s="196"/>
      <c r="BW61" s="197"/>
      <c r="BX61" s="146"/>
      <c r="BY61" s="182"/>
      <c r="BZ61" s="182"/>
      <c r="CA61" s="182"/>
      <c r="CB61" s="147"/>
      <c r="CC61" s="182"/>
      <c r="CD61" s="182"/>
      <c r="CE61" s="182"/>
      <c r="CF61" s="182"/>
      <c r="CG61" s="147"/>
      <c r="CH61" s="86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8"/>
      <c r="CT61" s="2"/>
      <c r="CU61" s="2"/>
      <c r="CV61" s="2"/>
      <c r="CW61" s="2"/>
      <c r="CX61" s="12"/>
      <c r="CY61" s="9"/>
      <c r="CZ61" s="9"/>
      <c r="DA61" s="9"/>
      <c r="DB61" s="2"/>
      <c r="DC61" s="5"/>
    </row>
    <row r="62" spans="2:109" ht="8.15" customHeight="1" x14ac:dyDescent="0.2">
      <c r="B62" s="141"/>
      <c r="C62" s="142"/>
      <c r="D62" s="160"/>
      <c r="E62" s="161"/>
      <c r="F62" s="161"/>
      <c r="G62" s="161"/>
      <c r="H62" s="161"/>
      <c r="I62" s="161"/>
      <c r="J62" s="162"/>
      <c r="K62" s="119"/>
      <c r="L62" s="120"/>
      <c r="M62" s="120"/>
      <c r="N62" s="120"/>
      <c r="O62" s="120"/>
      <c r="P62" s="120"/>
      <c r="Q62" s="120"/>
      <c r="R62" s="120"/>
      <c r="S62" s="121"/>
      <c r="T62" s="119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1"/>
      <c r="AG62" s="210" t="s">
        <v>63</v>
      </c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211"/>
      <c r="BD62" s="210"/>
      <c r="BE62" s="118"/>
      <c r="BF62" s="118"/>
      <c r="BG62" s="118"/>
      <c r="BH62" s="112"/>
      <c r="BI62" s="112"/>
      <c r="BJ62" s="112"/>
      <c r="BK62" s="118"/>
      <c r="BL62" s="118"/>
      <c r="BM62" s="118"/>
      <c r="BN62" s="112"/>
      <c r="BO62" s="112"/>
      <c r="BP62" s="118"/>
      <c r="BQ62" s="118"/>
      <c r="BR62" s="34"/>
      <c r="BS62" s="195"/>
      <c r="BT62" s="196"/>
      <c r="BU62" s="196"/>
      <c r="BV62" s="196"/>
      <c r="BW62" s="197"/>
      <c r="BX62" s="146"/>
      <c r="BY62" s="182"/>
      <c r="BZ62" s="182"/>
      <c r="CA62" s="182"/>
      <c r="CB62" s="147"/>
      <c r="CC62" s="182"/>
      <c r="CD62" s="182"/>
      <c r="CE62" s="182"/>
      <c r="CF62" s="182"/>
      <c r="CG62" s="147"/>
      <c r="CH62" s="86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8"/>
      <c r="CT62" s="2"/>
      <c r="CU62" s="2"/>
      <c r="CV62" s="2"/>
      <c r="CW62" s="2"/>
      <c r="CX62" s="2"/>
      <c r="CY62" s="2"/>
      <c r="CZ62" s="2"/>
      <c r="DA62" s="2"/>
      <c r="DB62" s="2"/>
      <c r="DC62" s="5"/>
    </row>
    <row r="63" spans="2:109" ht="8.15" customHeight="1" x14ac:dyDescent="0.2">
      <c r="B63" s="141"/>
      <c r="C63" s="142"/>
      <c r="D63" s="160"/>
      <c r="E63" s="161"/>
      <c r="F63" s="161"/>
      <c r="G63" s="161"/>
      <c r="H63" s="161"/>
      <c r="I63" s="161"/>
      <c r="J63" s="162"/>
      <c r="K63" s="119"/>
      <c r="L63" s="120"/>
      <c r="M63" s="120"/>
      <c r="N63" s="120"/>
      <c r="O63" s="120"/>
      <c r="P63" s="120"/>
      <c r="Q63" s="120"/>
      <c r="R63" s="120"/>
      <c r="S63" s="121"/>
      <c r="T63" s="119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1"/>
      <c r="AG63" s="210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211"/>
      <c r="BD63" s="65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34"/>
      <c r="BS63" s="195"/>
      <c r="BT63" s="196"/>
      <c r="BU63" s="196"/>
      <c r="BV63" s="196"/>
      <c r="BW63" s="197"/>
      <c r="BX63" s="146"/>
      <c r="BY63" s="182"/>
      <c r="BZ63" s="182"/>
      <c r="CA63" s="182"/>
      <c r="CB63" s="147"/>
      <c r="CC63" s="182"/>
      <c r="CD63" s="182"/>
      <c r="CE63" s="182"/>
      <c r="CF63" s="182"/>
      <c r="CG63" s="147"/>
      <c r="CH63" s="89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1"/>
      <c r="CT63" s="2"/>
      <c r="CU63" s="2"/>
      <c r="CV63" s="2"/>
      <c r="CW63" s="2"/>
      <c r="CX63" s="2"/>
      <c r="CY63" s="2"/>
      <c r="CZ63" s="2"/>
      <c r="DA63" s="2"/>
      <c r="DB63" s="2"/>
      <c r="DC63" s="5"/>
    </row>
    <row r="64" spans="2:109" ht="8.15" customHeight="1" x14ac:dyDescent="0.2">
      <c r="B64" s="139" t="s">
        <v>38</v>
      </c>
      <c r="C64" s="140"/>
      <c r="D64" s="148" t="s">
        <v>129</v>
      </c>
      <c r="E64" s="166"/>
      <c r="F64" s="166"/>
      <c r="G64" s="166"/>
      <c r="H64" s="166"/>
      <c r="I64" s="166"/>
      <c r="J64" s="167"/>
      <c r="K64" s="148" t="s">
        <v>24</v>
      </c>
      <c r="L64" s="166"/>
      <c r="M64" s="166"/>
      <c r="N64" s="166"/>
      <c r="O64" s="166"/>
      <c r="P64" s="166"/>
      <c r="Q64" s="166"/>
      <c r="R64" s="166"/>
      <c r="S64" s="167"/>
      <c r="T64" s="148" t="s">
        <v>147</v>
      </c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7"/>
      <c r="AG64" s="148" t="s">
        <v>46</v>
      </c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7"/>
      <c r="BD64" s="297" t="s">
        <v>131</v>
      </c>
      <c r="BE64" s="298"/>
      <c r="BF64" s="298"/>
      <c r="BG64" s="298"/>
      <c r="BH64" s="298"/>
      <c r="BI64" s="298"/>
      <c r="BJ64" s="298"/>
      <c r="BK64" s="298"/>
      <c r="BL64" s="298"/>
      <c r="BM64" s="298"/>
      <c r="BN64" s="298"/>
      <c r="BO64" s="298"/>
      <c r="BP64" s="298"/>
      <c r="BQ64" s="298"/>
      <c r="BR64" s="33"/>
      <c r="BS64" s="288" t="str">
        <f>IF(BF66="","",IF(BF66=AM66,"○",""))</f>
        <v/>
      </c>
      <c r="BT64" s="274"/>
      <c r="BU64" s="274"/>
      <c r="BV64" s="274"/>
      <c r="BW64" s="289"/>
      <c r="BX64" s="273" t="s">
        <v>73</v>
      </c>
      <c r="BY64" s="274"/>
      <c r="BZ64" s="274"/>
      <c r="CA64" s="274"/>
      <c r="CB64" s="145"/>
      <c r="CC64" s="274" t="str">
        <f>IF(BF66="","",IF(NOT(BF66=AM66),"○",""))</f>
        <v/>
      </c>
      <c r="CD64" s="274"/>
      <c r="CE64" s="274"/>
      <c r="CF64" s="274"/>
      <c r="CG64" s="145"/>
      <c r="CH64" s="83" t="s">
        <v>125</v>
      </c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5"/>
      <c r="CT64" s="7"/>
      <c r="CU64" s="7"/>
      <c r="CV64" s="7"/>
      <c r="CW64" s="7"/>
      <c r="CX64" s="7"/>
      <c r="CY64" s="7"/>
    </row>
    <row r="65" spans="2:108" ht="8.15" customHeight="1" x14ac:dyDescent="0.2">
      <c r="B65" s="141"/>
      <c r="C65" s="142"/>
      <c r="D65" s="119"/>
      <c r="E65" s="120"/>
      <c r="F65" s="120"/>
      <c r="G65" s="120"/>
      <c r="H65" s="120"/>
      <c r="I65" s="120"/>
      <c r="J65" s="121"/>
      <c r="K65" s="119"/>
      <c r="L65" s="120"/>
      <c r="M65" s="120"/>
      <c r="N65" s="120"/>
      <c r="O65" s="120"/>
      <c r="P65" s="120"/>
      <c r="Q65" s="120"/>
      <c r="R65" s="120"/>
      <c r="S65" s="121"/>
      <c r="T65" s="119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1"/>
      <c r="AG65" s="119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1"/>
      <c r="BD65" s="299"/>
      <c r="BE65" s="300"/>
      <c r="BF65" s="300"/>
      <c r="BG65" s="300"/>
      <c r="BH65" s="300"/>
      <c r="BI65" s="300"/>
      <c r="BJ65" s="300"/>
      <c r="BK65" s="300"/>
      <c r="BL65" s="300"/>
      <c r="BM65" s="300"/>
      <c r="BN65" s="300"/>
      <c r="BO65" s="300"/>
      <c r="BP65" s="300"/>
      <c r="BQ65" s="300"/>
      <c r="BR65" s="16"/>
      <c r="BS65" s="146"/>
      <c r="BT65" s="182"/>
      <c r="BU65" s="182"/>
      <c r="BV65" s="182"/>
      <c r="BW65" s="283"/>
      <c r="BX65" s="146"/>
      <c r="BY65" s="182"/>
      <c r="BZ65" s="182"/>
      <c r="CA65" s="182"/>
      <c r="CB65" s="147"/>
      <c r="CC65" s="182"/>
      <c r="CD65" s="182"/>
      <c r="CE65" s="182"/>
      <c r="CF65" s="182"/>
      <c r="CG65" s="147"/>
      <c r="CH65" s="86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8"/>
      <c r="CT65" s="7"/>
      <c r="CU65" s="7"/>
      <c r="CV65" s="7"/>
      <c r="CW65" s="7"/>
      <c r="CX65" s="9"/>
      <c r="CY65" s="11" t="s">
        <v>69</v>
      </c>
      <c r="CZ65" s="11">
        <v>620</v>
      </c>
      <c r="DA65" s="11">
        <v>26</v>
      </c>
      <c r="DB65" s="11">
        <v>1</v>
      </c>
      <c r="DC65" s="11">
        <v>31588</v>
      </c>
      <c r="DD65" s="11"/>
    </row>
    <row r="66" spans="2:108" ht="8.15" customHeight="1" x14ac:dyDescent="0.2">
      <c r="B66" s="141"/>
      <c r="C66" s="142"/>
      <c r="D66" s="119"/>
      <c r="E66" s="120"/>
      <c r="F66" s="120"/>
      <c r="G66" s="120"/>
      <c r="H66" s="120"/>
      <c r="I66" s="120"/>
      <c r="J66" s="121"/>
      <c r="K66" s="119"/>
      <c r="L66" s="120"/>
      <c r="M66" s="120"/>
      <c r="N66" s="120"/>
      <c r="O66" s="120"/>
      <c r="P66" s="120"/>
      <c r="Q66" s="120"/>
      <c r="R66" s="120"/>
      <c r="S66" s="121"/>
      <c r="T66" s="119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1"/>
      <c r="AG66" s="109" t="s">
        <v>50</v>
      </c>
      <c r="AH66" s="110"/>
      <c r="AI66" s="110"/>
      <c r="AJ66" s="110"/>
      <c r="AK66" s="110"/>
      <c r="AL66" s="110"/>
      <c r="AM66" s="110" t="str">
        <f>VLOOKUP(AG5,CX23:DA31,3,0)</f>
        <v>プログラムVer.</v>
      </c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41"/>
      <c r="BA66" s="41"/>
      <c r="BB66" s="41"/>
      <c r="BC66" s="121"/>
      <c r="BD66" s="8"/>
      <c r="BE66" s="8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8"/>
      <c r="BR66" s="66"/>
      <c r="BS66" s="146"/>
      <c r="BT66" s="182"/>
      <c r="BU66" s="182"/>
      <c r="BV66" s="182"/>
      <c r="BW66" s="283"/>
      <c r="BX66" s="146"/>
      <c r="BY66" s="182"/>
      <c r="BZ66" s="182"/>
      <c r="CA66" s="182"/>
      <c r="CB66" s="147"/>
      <c r="CC66" s="182"/>
      <c r="CD66" s="182"/>
      <c r="CE66" s="182"/>
      <c r="CF66" s="182"/>
      <c r="CG66" s="147"/>
      <c r="CH66" s="86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8"/>
      <c r="CT66" s="7"/>
      <c r="CU66" s="7"/>
      <c r="CV66" s="7"/>
      <c r="CW66" s="7"/>
      <c r="CX66" s="11" t="s">
        <v>60</v>
      </c>
      <c r="CY66" s="11" t="s">
        <v>70</v>
      </c>
      <c r="CZ66" s="11">
        <v>650</v>
      </c>
      <c r="DA66" s="11">
        <v>27</v>
      </c>
      <c r="DB66" s="11">
        <v>2</v>
      </c>
      <c r="DC66" s="11" t="s">
        <v>85</v>
      </c>
      <c r="DD66" s="11"/>
    </row>
    <row r="67" spans="2:108" ht="8.15" customHeight="1" x14ac:dyDescent="0.2">
      <c r="B67" s="141"/>
      <c r="C67" s="142"/>
      <c r="D67" s="119"/>
      <c r="E67" s="120"/>
      <c r="F67" s="120"/>
      <c r="G67" s="120"/>
      <c r="H67" s="120"/>
      <c r="I67" s="120"/>
      <c r="J67" s="121"/>
      <c r="K67" s="119"/>
      <c r="L67" s="120"/>
      <c r="M67" s="120"/>
      <c r="N67" s="120"/>
      <c r="O67" s="120"/>
      <c r="P67" s="120"/>
      <c r="Q67" s="120"/>
      <c r="R67" s="120"/>
      <c r="S67" s="121"/>
      <c r="T67" s="119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1"/>
      <c r="AG67" s="109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41"/>
      <c r="BA67" s="41"/>
      <c r="BB67" s="41"/>
      <c r="BC67" s="121"/>
      <c r="BD67" s="8"/>
      <c r="BE67" s="8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  <c r="BP67" s="112"/>
      <c r="BQ67" s="8"/>
      <c r="BR67" s="66"/>
      <c r="BS67" s="146"/>
      <c r="BT67" s="182"/>
      <c r="BU67" s="182"/>
      <c r="BV67" s="182"/>
      <c r="BW67" s="283"/>
      <c r="BX67" s="146"/>
      <c r="BY67" s="182"/>
      <c r="BZ67" s="182"/>
      <c r="CA67" s="182"/>
      <c r="CB67" s="147"/>
      <c r="CC67" s="182"/>
      <c r="CD67" s="182"/>
      <c r="CE67" s="182"/>
      <c r="CF67" s="182"/>
      <c r="CG67" s="147"/>
      <c r="CH67" s="86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8"/>
      <c r="CT67" s="7"/>
      <c r="CU67" s="7"/>
      <c r="CV67" s="7"/>
      <c r="CW67" s="7"/>
      <c r="CX67" s="11"/>
      <c r="CY67" s="11" t="s">
        <v>71</v>
      </c>
      <c r="CZ67" s="11">
        <v>700</v>
      </c>
      <c r="DA67" s="11">
        <v>28</v>
      </c>
      <c r="DB67" s="11">
        <v>3</v>
      </c>
      <c r="DC67" s="11">
        <v>31589</v>
      </c>
      <c r="DD67" s="11"/>
    </row>
    <row r="68" spans="2:108" ht="8.15" customHeight="1" x14ac:dyDescent="0.2">
      <c r="B68" s="141"/>
      <c r="C68" s="142"/>
      <c r="D68" s="119"/>
      <c r="E68" s="120"/>
      <c r="F68" s="120"/>
      <c r="G68" s="120"/>
      <c r="H68" s="120"/>
      <c r="I68" s="120"/>
      <c r="J68" s="121"/>
      <c r="K68" s="212"/>
      <c r="L68" s="170"/>
      <c r="M68" s="170"/>
      <c r="N68" s="170"/>
      <c r="O68" s="170"/>
      <c r="P68" s="170"/>
      <c r="Q68" s="170"/>
      <c r="R68" s="170"/>
      <c r="S68" s="171"/>
      <c r="T68" s="212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1"/>
      <c r="AG68" s="45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46"/>
      <c r="BA68" s="46"/>
      <c r="BB68" s="46"/>
      <c r="BC68" s="171"/>
      <c r="BD68" s="68"/>
      <c r="BE68" s="69"/>
      <c r="BF68" s="70"/>
      <c r="BG68" s="70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71"/>
      <c r="BS68" s="278"/>
      <c r="BT68" s="279"/>
      <c r="BU68" s="279"/>
      <c r="BV68" s="279"/>
      <c r="BW68" s="290"/>
      <c r="BX68" s="278"/>
      <c r="BY68" s="279"/>
      <c r="BZ68" s="279"/>
      <c r="CA68" s="279"/>
      <c r="CB68" s="280"/>
      <c r="CC68" s="279"/>
      <c r="CD68" s="279"/>
      <c r="CE68" s="279"/>
      <c r="CF68" s="279"/>
      <c r="CG68" s="280"/>
      <c r="CH68" s="89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1"/>
      <c r="CT68" s="7"/>
      <c r="CU68" s="7"/>
      <c r="CV68" s="7"/>
      <c r="CW68" s="7"/>
      <c r="CX68" s="11"/>
      <c r="CY68" s="11" t="s">
        <v>72</v>
      </c>
      <c r="CZ68" s="11">
        <v>750</v>
      </c>
      <c r="DA68" s="11">
        <v>29</v>
      </c>
      <c r="DB68" s="11">
        <v>4</v>
      </c>
      <c r="DC68" s="11" t="s">
        <v>86</v>
      </c>
      <c r="DD68" s="11"/>
    </row>
    <row r="69" spans="2:108" ht="8.15" customHeight="1" x14ac:dyDescent="0.2">
      <c r="B69" s="141"/>
      <c r="C69" s="142"/>
      <c r="D69" s="119"/>
      <c r="E69" s="120"/>
      <c r="F69" s="120"/>
      <c r="G69" s="120"/>
      <c r="H69" s="120"/>
      <c r="I69" s="120"/>
      <c r="J69" s="121"/>
      <c r="K69" s="119" t="s">
        <v>26</v>
      </c>
      <c r="L69" s="120"/>
      <c r="M69" s="120"/>
      <c r="N69" s="120"/>
      <c r="O69" s="120"/>
      <c r="P69" s="120"/>
      <c r="Q69" s="120"/>
      <c r="R69" s="120"/>
      <c r="S69" s="121"/>
      <c r="T69" s="119" t="s">
        <v>47</v>
      </c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1"/>
      <c r="AG69" s="119" t="s">
        <v>148</v>
      </c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1"/>
      <c r="BD69" s="109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270"/>
      <c r="BS69" s="198"/>
      <c r="BT69" s="199"/>
      <c r="BU69" s="199"/>
      <c r="BV69" s="199"/>
      <c r="BW69" s="294"/>
      <c r="BX69" s="206" t="s">
        <v>59</v>
      </c>
      <c r="BY69" s="207"/>
      <c r="BZ69" s="207"/>
      <c r="CA69" s="207"/>
      <c r="CB69" s="222"/>
      <c r="CC69" s="199"/>
      <c r="CD69" s="199"/>
      <c r="CE69" s="199"/>
      <c r="CF69" s="199"/>
      <c r="CG69" s="200"/>
      <c r="CH69" s="83" t="s">
        <v>117</v>
      </c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5"/>
      <c r="CT69" s="7"/>
      <c r="CU69" s="7"/>
      <c r="CV69" s="7"/>
      <c r="CW69" s="7"/>
      <c r="CX69" s="11"/>
      <c r="CY69" s="11"/>
      <c r="CZ69" s="11">
        <v>900</v>
      </c>
      <c r="DA69" s="11">
        <v>30</v>
      </c>
      <c r="DB69" s="11">
        <v>5</v>
      </c>
      <c r="DC69" s="11"/>
      <c r="DD69" s="11"/>
    </row>
    <row r="70" spans="2:108" ht="8.15" customHeight="1" x14ac:dyDescent="0.2">
      <c r="B70" s="141"/>
      <c r="C70" s="142"/>
      <c r="D70" s="119"/>
      <c r="E70" s="120"/>
      <c r="F70" s="120"/>
      <c r="G70" s="120"/>
      <c r="H70" s="120"/>
      <c r="I70" s="120"/>
      <c r="J70" s="121"/>
      <c r="K70" s="119"/>
      <c r="L70" s="120"/>
      <c r="M70" s="120"/>
      <c r="N70" s="120"/>
      <c r="O70" s="120"/>
      <c r="P70" s="120"/>
      <c r="Q70" s="120"/>
      <c r="R70" s="120"/>
      <c r="S70" s="121"/>
      <c r="T70" s="119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1"/>
      <c r="AG70" s="119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1"/>
      <c r="BD70" s="109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270"/>
      <c r="BS70" s="201"/>
      <c r="BT70" s="187"/>
      <c r="BU70" s="187"/>
      <c r="BV70" s="187"/>
      <c r="BW70" s="292"/>
      <c r="BX70" s="146"/>
      <c r="BY70" s="182"/>
      <c r="BZ70" s="182"/>
      <c r="CA70" s="182"/>
      <c r="CB70" s="147"/>
      <c r="CC70" s="187"/>
      <c r="CD70" s="187"/>
      <c r="CE70" s="187"/>
      <c r="CF70" s="187"/>
      <c r="CG70" s="202"/>
      <c r="CH70" s="86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8"/>
      <c r="CT70" s="7"/>
      <c r="CU70" s="7"/>
      <c r="CV70" s="7"/>
      <c r="CW70" s="7"/>
      <c r="CX70" s="11"/>
      <c r="CY70" s="11"/>
      <c r="CZ70" s="11">
        <v>950</v>
      </c>
      <c r="DA70" s="11">
        <v>31</v>
      </c>
      <c r="DB70" s="11">
        <v>6</v>
      </c>
      <c r="DC70" s="11"/>
      <c r="DD70" s="11"/>
    </row>
    <row r="71" spans="2:108" ht="8.15" customHeight="1" x14ac:dyDescent="0.2">
      <c r="B71" s="141"/>
      <c r="C71" s="142"/>
      <c r="D71" s="119"/>
      <c r="E71" s="120"/>
      <c r="F71" s="120"/>
      <c r="G71" s="120"/>
      <c r="H71" s="120"/>
      <c r="I71" s="120"/>
      <c r="J71" s="121"/>
      <c r="K71" s="119"/>
      <c r="L71" s="120"/>
      <c r="M71" s="120"/>
      <c r="N71" s="120"/>
      <c r="O71" s="120"/>
      <c r="P71" s="120"/>
      <c r="Q71" s="120"/>
      <c r="R71" s="120"/>
      <c r="S71" s="121"/>
      <c r="T71" s="119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1"/>
      <c r="AG71" s="119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1"/>
      <c r="BD71" s="109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270"/>
      <c r="BS71" s="201"/>
      <c r="BT71" s="187"/>
      <c r="BU71" s="187"/>
      <c r="BV71" s="187"/>
      <c r="BW71" s="292"/>
      <c r="BX71" s="146"/>
      <c r="BY71" s="182"/>
      <c r="BZ71" s="182"/>
      <c r="CA71" s="182"/>
      <c r="CB71" s="147"/>
      <c r="CC71" s="187"/>
      <c r="CD71" s="187"/>
      <c r="CE71" s="187"/>
      <c r="CF71" s="187"/>
      <c r="CG71" s="202"/>
      <c r="CH71" s="86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8"/>
      <c r="CT71" s="7"/>
      <c r="CU71" s="7"/>
      <c r="CV71" s="7"/>
      <c r="CW71" s="7"/>
    </row>
    <row r="72" spans="2:108" ht="8.15" customHeight="1" x14ac:dyDescent="0.2">
      <c r="B72" s="141"/>
      <c r="C72" s="142"/>
      <c r="D72" s="119"/>
      <c r="E72" s="120"/>
      <c r="F72" s="120"/>
      <c r="G72" s="120"/>
      <c r="H72" s="120"/>
      <c r="I72" s="120"/>
      <c r="J72" s="121"/>
      <c r="K72" s="119"/>
      <c r="L72" s="120"/>
      <c r="M72" s="120"/>
      <c r="N72" s="120"/>
      <c r="O72" s="120"/>
      <c r="P72" s="120"/>
      <c r="Q72" s="120"/>
      <c r="R72" s="120"/>
      <c r="S72" s="121"/>
      <c r="T72" s="119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1"/>
      <c r="AG72" s="119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1"/>
      <c r="BD72" s="109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270"/>
      <c r="BS72" s="201"/>
      <c r="BT72" s="187"/>
      <c r="BU72" s="187"/>
      <c r="BV72" s="187"/>
      <c r="BW72" s="292"/>
      <c r="BX72" s="146"/>
      <c r="BY72" s="182"/>
      <c r="BZ72" s="182"/>
      <c r="CA72" s="182"/>
      <c r="CB72" s="147"/>
      <c r="CC72" s="187"/>
      <c r="CD72" s="187"/>
      <c r="CE72" s="187"/>
      <c r="CF72" s="187"/>
      <c r="CG72" s="202"/>
      <c r="CH72" s="86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8"/>
      <c r="CT72" s="7"/>
      <c r="CU72" s="7"/>
      <c r="CV72" s="7"/>
      <c r="CW72" s="7"/>
      <c r="CX72" s="7"/>
      <c r="CY72" s="7"/>
    </row>
    <row r="73" spans="2:108" ht="8.15" customHeight="1" x14ac:dyDescent="0.2">
      <c r="B73" s="141"/>
      <c r="C73" s="142"/>
      <c r="D73" s="119"/>
      <c r="E73" s="120"/>
      <c r="F73" s="120"/>
      <c r="G73" s="120"/>
      <c r="H73" s="120"/>
      <c r="I73" s="120"/>
      <c r="J73" s="121"/>
      <c r="K73" s="119"/>
      <c r="L73" s="120"/>
      <c r="M73" s="120"/>
      <c r="N73" s="120"/>
      <c r="O73" s="120"/>
      <c r="P73" s="120"/>
      <c r="Q73" s="120"/>
      <c r="R73" s="120"/>
      <c r="S73" s="121"/>
      <c r="T73" s="119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1"/>
      <c r="AG73" s="119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1"/>
      <c r="BD73" s="109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270"/>
      <c r="BS73" s="295"/>
      <c r="BT73" s="188"/>
      <c r="BU73" s="188"/>
      <c r="BV73" s="188"/>
      <c r="BW73" s="296"/>
      <c r="BX73" s="275"/>
      <c r="BY73" s="276"/>
      <c r="BZ73" s="276"/>
      <c r="CA73" s="276"/>
      <c r="CB73" s="277"/>
      <c r="CC73" s="188"/>
      <c r="CD73" s="188"/>
      <c r="CE73" s="188"/>
      <c r="CF73" s="188"/>
      <c r="CG73" s="301"/>
      <c r="CH73" s="89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1"/>
      <c r="CT73" s="7"/>
      <c r="CU73" s="7"/>
      <c r="CV73" s="7"/>
      <c r="CW73" s="7"/>
      <c r="CX73" s="7"/>
      <c r="CY73" s="7"/>
      <c r="CZ73" s="12"/>
    </row>
    <row r="74" spans="2:108" ht="8.15" customHeight="1" x14ac:dyDescent="0.2">
      <c r="B74" s="139" t="s">
        <v>55</v>
      </c>
      <c r="C74" s="140"/>
      <c r="D74" s="157" t="s">
        <v>133</v>
      </c>
      <c r="E74" s="158"/>
      <c r="F74" s="158"/>
      <c r="G74" s="158"/>
      <c r="H74" s="158"/>
      <c r="I74" s="158"/>
      <c r="J74" s="159"/>
      <c r="K74" s="148" t="s">
        <v>26</v>
      </c>
      <c r="L74" s="166"/>
      <c r="M74" s="166"/>
      <c r="N74" s="166"/>
      <c r="O74" s="166"/>
      <c r="P74" s="166"/>
      <c r="Q74" s="166"/>
      <c r="R74" s="166"/>
      <c r="S74" s="167"/>
      <c r="T74" s="148" t="s">
        <v>54</v>
      </c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7"/>
      <c r="AG74" s="148" t="s">
        <v>149</v>
      </c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7"/>
      <c r="BD74" s="312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  <c r="BP74" s="313"/>
      <c r="BQ74" s="313"/>
      <c r="BR74" s="314"/>
      <c r="BS74" s="201"/>
      <c r="BT74" s="187"/>
      <c r="BU74" s="187"/>
      <c r="BV74" s="187"/>
      <c r="BW74" s="292"/>
      <c r="BX74" s="223" t="s">
        <v>59</v>
      </c>
      <c r="BY74" s="182"/>
      <c r="BZ74" s="182"/>
      <c r="CA74" s="182"/>
      <c r="CB74" s="147"/>
      <c r="CC74" s="187"/>
      <c r="CD74" s="187"/>
      <c r="CE74" s="187"/>
      <c r="CF74" s="187"/>
      <c r="CG74" s="202"/>
      <c r="CH74" s="92" t="s">
        <v>117</v>
      </c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4"/>
      <c r="CT74" s="5"/>
      <c r="CU74" s="5"/>
      <c r="CV74" s="5"/>
      <c r="CW74" s="5"/>
      <c r="CX74" s="5"/>
      <c r="CY74" s="5"/>
      <c r="CZ74" s="9">
        <v>620</v>
      </c>
    </row>
    <row r="75" spans="2:108" ht="8.15" customHeight="1" x14ac:dyDescent="0.2">
      <c r="B75" s="141"/>
      <c r="C75" s="142"/>
      <c r="D75" s="160"/>
      <c r="E75" s="161"/>
      <c r="F75" s="161"/>
      <c r="G75" s="161"/>
      <c r="H75" s="161"/>
      <c r="I75" s="161"/>
      <c r="J75" s="162"/>
      <c r="K75" s="119"/>
      <c r="L75" s="120"/>
      <c r="M75" s="120"/>
      <c r="N75" s="120"/>
      <c r="O75" s="120"/>
      <c r="P75" s="120"/>
      <c r="Q75" s="120"/>
      <c r="R75" s="120"/>
      <c r="S75" s="121"/>
      <c r="T75" s="119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1"/>
      <c r="AG75" s="119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1"/>
      <c r="BD75" s="109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270"/>
      <c r="BS75" s="201"/>
      <c r="BT75" s="187"/>
      <c r="BU75" s="187"/>
      <c r="BV75" s="187"/>
      <c r="BW75" s="292"/>
      <c r="BX75" s="146"/>
      <c r="BY75" s="182"/>
      <c r="BZ75" s="182"/>
      <c r="CA75" s="182"/>
      <c r="CB75" s="147"/>
      <c r="CC75" s="187"/>
      <c r="CD75" s="187"/>
      <c r="CE75" s="187"/>
      <c r="CF75" s="187"/>
      <c r="CG75" s="202"/>
      <c r="CH75" s="95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7"/>
      <c r="CT75" s="5"/>
      <c r="CU75" s="5"/>
      <c r="CV75" s="5"/>
      <c r="CW75" s="5"/>
      <c r="CX75" s="5"/>
      <c r="CY75" s="5"/>
      <c r="CZ75" s="9">
        <v>650</v>
      </c>
    </row>
    <row r="76" spans="2:108" ht="8.15" customHeight="1" x14ac:dyDescent="0.2">
      <c r="B76" s="141"/>
      <c r="C76" s="142"/>
      <c r="D76" s="160"/>
      <c r="E76" s="161"/>
      <c r="F76" s="161"/>
      <c r="G76" s="161"/>
      <c r="H76" s="161"/>
      <c r="I76" s="161"/>
      <c r="J76" s="162"/>
      <c r="K76" s="119"/>
      <c r="L76" s="120"/>
      <c r="M76" s="120"/>
      <c r="N76" s="120"/>
      <c r="O76" s="120"/>
      <c r="P76" s="120"/>
      <c r="Q76" s="120"/>
      <c r="R76" s="120"/>
      <c r="S76" s="121"/>
      <c r="T76" s="119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1"/>
      <c r="AG76" s="119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1"/>
      <c r="BD76" s="109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270"/>
      <c r="BS76" s="201"/>
      <c r="BT76" s="187"/>
      <c r="BU76" s="187"/>
      <c r="BV76" s="187"/>
      <c r="BW76" s="292"/>
      <c r="BX76" s="146"/>
      <c r="BY76" s="182"/>
      <c r="BZ76" s="182"/>
      <c r="CA76" s="182"/>
      <c r="CB76" s="147"/>
      <c r="CC76" s="187"/>
      <c r="CD76" s="187"/>
      <c r="CE76" s="187"/>
      <c r="CF76" s="187"/>
      <c r="CG76" s="202"/>
      <c r="CH76" s="95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7"/>
      <c r="CT76" s="5"/>
      <c r="CU76" s="5"/>
      <c r="CV76" s="5"/>
      <c r="CW76" s="5"/>
      <c r="CX76" s="5"/>
      <c r="CY76" s="5"/>
      <c r="CZ76" s="9">
        <v>700</v>
      </c>
    </row>
    <row r="77" spans="2:108" ht="8.15" customHeight="1" x14ac:dyDescent="0.2">
      <c r="B77" s="143"/>
      <c r="C77" s="144"/>
      <c r="D77" s="163"/>
      <c r="E77" s="164"/>
      <c r="F77" s="164"/>
      <c r="G77" s="164"/>
      <c r="H77" s="164"/>
      <c r="I77" s="164"/>
      <c r="J77" s="165"/>
      <c r="K77" s="245"/>
      <c r="L77" s="174"/>
      <c r="M77" s="174"/>
      <c r="N77" s="174"/>
      <c r="O77" s="174"/>
      <c r="P77" s="174"/>
      <c r="Q77" s="174"/>
      <c r="R77" s="174"/>
      <c r="S77" s="175"/>
      <c r="T77" s="245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5"/>
      <c r="AG77" s="245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5"/>
      <c r="BD77" s="109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270"/>
      <c r="BS77" s="295"/>
      <c r="BT77" s="188"/>
      <c r="BU77" s="188"/>
      <c r="BV77" s="188"/>
      <c r="BW77" s="296"/>
      <c r="BX77" s="275"/>
      <c r="BY77" s="276"/>
      <c r="BZ77" s="276"/>
      <c r="CA77" s="276"/>
      <c r="CB77" s="277"/>
      <c r="CC77" s="188"/>
      <c r="CD77" s="188"/>
      <c r="CE77" s="188"/>
      <c r="CF77" s="188"/>
      <c r="CG77" s="301"/>
      <c r="CH77" s="98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100"/>
      <c r="CT77" s="5"/>
      <c r="CU77" s="5"/>
      <c r="CV77" s="5"/>
      <c r="CW77" s="5"/>
      <c r="CX77" s="5"/>
      <c r="CY77" s="5"/>
      <c r="CZ77" s="12">
        <v>750</v>
      </c>
    </row>
    <row r="78" spans="2:108" ht="8.15" customHeight="1" x14ac:dyDescent="0.2">
      <c r="B78" s="139" t="s">
        <v>37</v>
      </c>
      <c r="C78" s="350"/>
      <c r="D78" s="148" t="s">
        <v>134</v>
      </c>
      <c r="E78" s="149"/>
      <c r="F78" s="149"/>
      <c r="G78" s="149"/>
      <c r="H78" s="149"/>
      <c r="I78" s="149"/>
      <c r="J78" s="150"/>
      <c r="K78" s="272" t="s">
        <v>26</v>
      </c>
      <c r="L78" s="348"/>
      <c r="M78" s="348"/>
      <c r="N78" s="348"/>
      <c r="O78" s="348"/>
      <c r="P78" s="348"/>
      <c r="Q78" s="348"/>
      <c r="R78" s="348"/>
      <c r="S78" s="348"/>
      <c r="T78" s="272" t="s">
        <v>56</v>
      </c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48" t="s">
        <v>57</v>
      </c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7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3"/>
      <c r="BS78" s="145" t="str">
        <f>IF(BI79="","",IF(AND(BI79&gt;=90,BI79&lt;=120),"○",""))</f>
        <v/>
      </c>
      <c r="BT78" s="341"/>
      <c r="BU78" s="341"/>
      <c r="BV78" s="341"/>
      <c r="BW78" s="288"/>
      <c r="BX78" s="343" t="s">
        <v>59</v>
      </c>
      <c r="BY78" s="341"/>
      <c r="BZ78" s="341"/>
      <c r="CA78" s="341"/>
      <c r="CB78" s="341"/>
      <c r="CC78" s="145" t="str">
        <f>IF(BI79="","",IF(OR(BI79&lt;90,BI79&gt;120),"○",""))</f>
        <v/>
      </c>
      <c r="CD78" s="341"/>
      <c r="CE78" s="341"/>
      <c r="CF78" s="341"/>
      <c r="CG78" s="341"/>
      <c r="CH78" s="83" t="s">
        <v>123</v>
      </c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5"/>
      <c r="CT78" s="2"/>
      <c r="CU78" s="2"/>
      <c r="CV78" s="2"/>
      <c r="CW78" s="2"/>
      <c r="CX78" s="2"/>
      <c r="CY78" s="2"/>
      <c r="CZ78" s="12">
        <v>900</v>
      </c>
    </row>
    <row r="79" spans="2:108" ht="8.15" customHeight="1" x14ac:dyDescent="0.2">
      <c r="B79" s="351"/>
      <c r="C79" s="352"/>
      <c r="D79" s="151"/>
      <c r="E79" s="152"/>
      <c r="F79" s="152"/>
      <c r="G79" s="152"/>
      <c r="H79" s="152"/>
      <c r="I79" s="152"/>
      <c r="J79" s="153"/>
      <c r="K79" s="349"/>
      <c r="L79" s="349"/>
      <c r="M79" s="349"/>
      <c r="N79" s="349"/>
      <c r="O79" s="349"/>
      <c r="P79" s="349"/>
      <c r="Q79" s="349"/>
      <c r="R79" s="349"/>
      <c r="S79" s="349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9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210" t="s">
        <v>112</v>
      </c>
      <c r="BE79" s="118"/>
      <c r="BF79" s="118"/>
      <c r="BG79" s="118"/>
      <c r="BH79" s="118"/>
      <c r="BI79" s="111"/>
      <c r="BJ79" s="111"/>
      <c r="BK79" s="111"/>
      <c r="BL79" s="111"/>
      <c r="BM79" s="111"/>
      <c r="BN79" s="111"/>
      <c r="BO79" s="111"/>
      <c r="BP79" s="118" t="s">
        <v>113</v>
      </c>
      <c r="BQ79" s="118"/>
      <c r="BR79" s="34"/>
      <c r="BS79" s="147"/>
      <c r="BT79" s="342"/>
      <c r="BU79" s="342"/>
      <c r="BV79" s="342"/>
      <c r="BW79" s="146"/>
      <c r="BX79" s="342"/>
      <c r="BY79" s="342"/>
      <c r="BZ79" s="342"/>
      <c r="CA79" s="342"/>
      <c r="CB79" s="342"/>
      <c r="CC79" s="147"/>
      <c r="CD79" s="342"/>
      <c r="CE79" s="342"/>
      <c r="CF79" s="342"/>
      <c r="CG79" s="342"/>
      <c r="CH79" s="86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8"/>
      <c r="CT79" s="2"/>
      <c r="CU79" s="2"/>
      <c r="CV79" s="2"/>
      <c r="CW79" s="2"/>
      <c r="CX79" s="2"/>
      <c r="CY79" s="2"/>
      <c r="CZ79" s="12">
        <v>950</v>
      </c>
    </row>
    <row r="80" spans="2:108" ht="8.15" customHeight="1" x14ac:dyDescent="0.2">
      <c r="B80" s="351"/>
      <c r="C80" s="352"/>
      <c r="D80" s="151"/>
      <c r="E80" s="152"/>
      <c r="F80" s="152"/>
      <c r="G80" s="152"/>
      <c r="H80" s="152"/>
      <c r="I80" s="152"/>
      <c r="J80" s="153"/>
      <c r="K80" s="349"/>
      <c r="L80" s="349"/>
      <c r="M80" s="349"/>
      <c r="N80" s="349"/>
      <c r="O80" s="349"/>
      <c r="P80" s="349"/>
      <c r="Q80" s="349"/>
      <c r="R80" s="349"/>
      <c r="S80" s="349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255" t="s">
        <v>77</v>
      </c>
      <c r="AH80" s="256"/>
      <c r="AI80" s="256"/>
      <c r="AJ80" s="256"/>
      <c r="AK80" s="256"/>
      <c r="AL80" s="256"/>
      <c r="AM80" s="256"/>
      <c r="AN80" s="256"/>
      <c r="AO80" s="256"/>
      <c r="AP80" s="256"/>
      <c r="AQ80" s="256"/>
      <c r="AR80" s="256"/>
      <c r="AS80" s="256"/>
      <c r="AT80" s="256"/>
      <c r="AU80" s="256"/>
      <c r="AV80" s="256"/>
      <c r="AW80" s="256"/>
      <c r="AX80" s="256"/>
      <c r="AY80" s="256"/>
      <c r="AZ80" s="256"/>
      <c r="BA80" s="256"/>
      <c r="BB80" s="256"/>
      <c r="BC80" s="256"/>
      <c r="BD80" s="210"/>
      <c r="BE80" s="118"/>
      <c r="BF80" s="118"/>
      <c r="BG80" s="118"/>
      <c r="BH80" s="118"/>
      <c r="BI80" s="112"/>
      <c r="BJ80" s="112"/>
      <c r="BK80" s="112"/>
      <c r="BL80" s="112"/>
      <c r="BM80" s="112"/>
      <c r="BN80" s="112"/>
      <c r="BO80" s="112"/>
      <c r="BP80" s="118"/>
      <c r="BQ80" s="118"/>
      <c r="BR80" s="34"/>
      <c r="BS80" s="147"/>
      <c r="BT80" s="342"/>
      <c r="BU80" s="342"/>
      <c r="BV80" s="342"/>
      <c r="BW80" s="146"/>
      <c r="BX80" s="342"/>
      <c r="BY80" s="342"/>
      <c r="BZ80" s="342"/>
      <c r="CA80" s="342"/>
      <c r="CB80" s="342"/>
      <c r="CC80" s="147"/>
      <c r="CD80" s="342"/>
      <c r="CE80" s="342"/>
      <c r="CF80" s="342"/>
      <c r="CG80" s="342"/>
      <c r="CH80" s="86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8"/>
      <c r="CT80" s="2"/>
      <c r="CU80" s="2"/>
      <c r="CV80" s="2"/>
      <c r="CW80" s="2"/>
      <c r="CX80" s="2"/>
      <c r="CZ80" s="12">
        <v>1000</v>
      </c>
    </row>
    <row r="81" spans="2:166" ht="8.15" customHeight="1" x14ac:dyDescent="0.2">
      <c r="B81" s="351"/>
      <c r="C81" s="352"/>
      <c r="D81" s="151"/>
      <c r="E81" s="152"/>
      <c r="F81" s="152"/>
      <c r="G81" s="152"/>
      <c r="H81" s="152"/>
      <c r="I81" s="152"/>
      <c r="J81" s="153"/>
      <c r="K81" s="349"/>
      <c r="L81" s="349"/>
      <c r="M81" s="349"/>
      <c r="N81" s="349"/>
      <c r="O81" s="349"/>
      <c r="P81" s="349"/>
      <c r="Q81" s="349"/>
      <c r="R81" s="349"/>
      <c r="S81" s="349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257"/>
      <c r="AH81" s="258"/>
      <c r="AI81" s="258"/>
      <c r="AJ81" s="258"/>
      <c r="AK81" s="258"/>
      <c r="AL81" s="258"/>
      <c r="AM81" s="258"/>
      <c r="AN81" s="258"/>
      <c r="AO81" s="258"/>
      <c r="AP81" s="258"/>
      <c r="AQ81" s="258"/>
      <c r="AR81" s="258"/>
      <c r="AS81" s="258"/>
      <c r="AT81" s="258"/>
      <c r="AU81" s="258"/>
      <c r="AV81" s="258"/>
      <c r="AW81" s="258"/>
      <c r="AX81" s="258"/>
      <c r="AY81" s="258"/>
      <c r="AZ81" s="258"/>
      <c r="BA81" s="258"/>
      <c r="BB81" s="258"/>
      <c r="BC81" s="258"/>
      <c r="BD81" s="73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74"/>
      <c r="BS81" s="147"/>
      <c r="BT81" s="342"/>
      <c r="BU81" s="342"/>
      <c r="BV81" s="342"/>
      <c r="BW81" s="146"/>
      <c r="BX81" s="342"/>
      <c r="BY81" s="342"/>
      <c r="BZ81" s="342"/>
      <c r="CA81" s="342"/>
      <c r="CB81" s="342"/>
      <c r="CC81" s="147"/>
      <c r="CD81" s="342"/>
      <c r="CE81" s="342"/>
      <c r="CF81" s="342"/>
      <c r="CG81" s="342"/>
      <c r="CH81" s="89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1"/>
      <c r="CT81" s="2"/>
      <c r="CU81" s="2"/>
      <c r="CV81" s="2"/>
      <c r="CW81" s="2"/>
      <c r="CX81" s="2"/>
      <c r="CZ81" s="12">
        <v>1100</v>
      </c>
    </row>
    <row r="82" spans="2:166" ht="8.15" customHeight="1" x14ac:dyDescent="0.2">
      <c r="B82" s="139" t="s">
        <v>36</v>
      </c>
      <c r="C82" s="145"/>
      <c r="D82" s="148" t="s">
        <v>132</v>
      </c>
      <c r="E82" s="149"/>
      <c r="F82" s="149"/>
      <c r="G82" s="149"/>
      <c r="H82" s="149"/>
      <c r="I82" s="149"/>
      <c r="J82" s="150"/>
      <c r="K82" s="272" t="s">
        <v>6</v>
      </c>
      <c r="L82" s="348"/>
      <c r="M82" s="348"/>
      <c r="N82" s="348"/>
      <c r="O82" s="348"/>
      <c r="P82" s="348"/>
      <c r="Q82" s="348"/>
      <c r="R82" s="348"/>
      <c r="S82" s="348"/>
      <c r="T82" s="272" t="s">
        <v>64</v>
      </c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48" t="s">
        <v>28</v>
      </c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7"/>
      <c r="BD82" s="65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34"/>
      <c r="BS82" s="339"/>
      <c r="BT82" s="339"/>
      <c r="BU82" s="339"/>
      <c r="BV82" s="339"/>
      <c r="BW82" s="259"/>
      <c r="BX82" s="343" t="s">
        <v>59</v>
      </c>
      <c r="BY82" s="341"/>
      <c r="BZ82" s="341"/>
      <c r="CA82" s="341"/>
      <c r="CB82" s="341"/>
      <c r="CC82" s="323"/>
      <c r="CD82" s="339"/>
      <c r="CE82" s="339"/>
      <c r="CF82" s="339"/>
      <c r="CG82" s="339"/>
      <c r="CH82" s="92" t="s">
        <v>117</v>
      </c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4"/>
      <c r="CT82" s="2"/>
      <c r="CU82" s="2"/>
      <c r="CV82" s="2"/>
      <c r="CW82" s="2"/>
      <c r="CX82" s="2"/>
      <c r="CZ82" s="12">
        <v>1600</v>
      </c>
    </row>
    <row r="83" spans="2:166" ht="8.15" customHeight="1" x14ac:dyDescent="0.2">
      <c r="B83" s="146"/>
      <c r="C83" s="147"/>
      <c r="D83" s="151"/>
      <c r="E83" s="152"/>
      <c r="F83" s="152"/>
      <c r="G83" s="152"/>
      <c r="H83" s="152"/>
      <c r="I83" s="152"/>
      <c r="J83" s="153"/>
      <c r="K83" s="349"/>
      <c r="L83" s="349"/>
      <c r="M83" s="349"/>
      <c r="N83" s="349"/>
      <c r="O83" s="349"/>
      <c r="P83" s="349"/>
      <c r="Q83" s="349"/>
      <c r="R83" s="349"/>
      <c r="S83" s="349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9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1"/>
      <c r="BD83" s="65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34"/>
      <c r="BS83" s="340"/>
      <c r="BT83" s="340"/>
      <c r="BU83" s="340"/>
      <c r="BV83" s="340"/>
      <c r="BW83" s="201"/>
      <c r="BX83" s="342"/>
      <c r="BY83" s="342"/>
      <c r="BZ83" s="342"/>
      <c r="CA83" s="342"/>
      <c r="CB83" s="342"/>
      <c r="CC83" s="202"/>
      <c r="CD83" s="340"/>
      <c r="CE83" s="340"/>
      <c r="CF83" s="340"/>
      <c r="CG83" s="340"/>
      <c r="CH83" s="95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7"/>
      <c r="CT83" s="2"/>
      <c r="CU83" s="2"/>
      <c r="CV83" s="2"/>
      <c r="CW83" s="2"/>
      <c r="CX83" s="2"/>
      <c r="CZ83" s="12">
        <v>1650</v>
      </c>
      <c r="DG83" s="2"/>
      <c r="DH83" s="2"/>
      <c r="DI83" s="2"/>
      <c r="DJ83" s="2"/>
    </row>
    <row r="84" spans="2:166" ht="8.15" customHeight="1" x14ac:dyDescent="0.2">
      <c r="B84" s="146"/>
      <c r="C84" s="147"/>
      <c r="D84" s="151"/>
      <c r="E84" s="152"/>
      <c r="F84" s="152"/>
      <c r="G84" s="152"/>
      <c r="H84" s="152"/>
      <c r="I84" s="152"/>
      <c r="J84" s="153"/>
      <c r="K84" s="349"/>
      <c r="L84" s="349"/>
      <c r="M84" s="349"/>
      <c r="N84" s="349"/>
      <c r="O84" s="349"/>
      <c r="P84" s="349"/>
      <c r="Q84" s="349"/>
      <c r="R84" s="349"/>
      <c r="S84" s="349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9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1"/>
      <c r="BD84" s="65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34"/>
      <c r="BS84" s="340"/>
      <c r="BT84" s="340"/>
      <c r="BU84" s="340"/>
      <c r="BV84" s="340"/>
      <c r="BW84" s="201"/>
      <c r="BX84" s="342"/>
      <c r="BY84" s="342"/>
      <c r="BZ84" s="342"/>
      <c r="CA84" s="342"/>
      <c r="CB84" s="342"/>
      <c r="CC84" s="202"/>
      <c r="CD84" s="340"/>
      <c r="CE84" s="340"/>
      <c r="CF84" s="340"/>
      <c r="CG84" s="340"/>
      <c r="CH84" s="95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7"/>
      <c r="CT84" s="2"/>
      <c r="CU84" s="2"/>
      <c r="CV84" s="2"/>
      <c r="CW84" s="2"/>
      <c r="CX84" s="2"/>
      <c r="CZ84" s="12">
        <v>1900</v>
      </c>
      <c r="DG84" s="2"/>
      <c r="DH84" s="2"/>
      <c r="DI84" s="2"/>
      <c r="DJ84" s="2"/>
    </row>
    <row r="85" spans="2:166" ht="8.15" customHeight="1" x14ac:dyDescent="0.2">
      <c r="B85" s="146"/>
      <c r="C85" s="147"/>
      <c r="D85" s="151"/>
      <c r="E85" s="152"/>
      <c r="F85" s="152"/>
      <c r="G85" s="152"/>
      <c r="H85" s="152"/>
      <c r="I85" s="152"/>
      <c r="J85" s="153"/>
      <c r="K85" s="349"/>
      <c r="L85" s="349"/>
      <c r="M85" s="349"/>
      <c r="N85" s="349"/>
      <c r="O85" s="349"/>
      <c r="P85" s="349"/>
      <c r="Q85" s="349"/>
      <c r="R85" s="349"/>
      <c r="S85" s="349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212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1"/>
      <c r="BD85" s="75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7"/>
      <c r="BS85" s="340"/>
      <c r="BT85" s="340"/>
      <c r="BU85" s="340"/>
      <c r="BV85" s="340"/>
      <c r="BW85" s="201"/>
      <c r="BX85" s="342"/>
      <c r="BY85" s="342"/>
      <c r="BZ85" s="342"/>
      <c r="CA85" s="342"/>
      <c r="CB85" s="342"/>
      <c r="CC85" s="202"/>
      <c r="CD85" s="340"/>
      <c r="CE85" s="340"/>
      <c r="CF85" s="340"/>
      <c r="CG85" s="340"/>
      <c r="CH85" s="98"/>
      <c r="CI85" s="99"/>
      <c r="CJ85" s="99"/>
      <c r="CK85" s="99"/>
      <c r="CL85" s="99"/>
      <c r="CM85" s="99"/>
      <c r="CN85" s="99"/>
      <c r="CO85" s="99"/>
      <c r="CP85" s="99"/>
      <c r="CQ85" s="99"/>
      <c r="CR85" s="99"/>
      <c r="CS85" s="100"/>
      <c r="CT85" s="2"/>
      <c r="CU85" s="2"/>
      <c r="CV85" s="2"/>
      <c r="CW85" s="2"/>
      <c r="CX85" s="2"/>
      <c r="CZ85" s="12">
        <v>2000</v>
      </c>
      <c r="DG85" s="2"/>
      <c r="DH85" s="2"/>
      <c r="DI85" s="2"/>
      <c r="DJ85" s="2"/>
    </row>
    <row r="86" spans="2:166" ht="8.15" customHeight="1" x14ac:dyDescent="0.2">
      <c r="B86" s="146"/>
      <c r="C86" s="147"/>
      <c r="D86" s="151"/>
      <c r="E86" s="152"/>
      <c r="F86" s="152"/>
      <c r="G86" s="152"/>
      <c r="H86" s="152"/>
      <c r="I86" s="152"/>
      <c r="J86" s="153"/>
      <c r="K86" s="154" t="s">
        <v>8</v>
      </c>
      <c r="L86" s="155"/>
      <c r="M86" s="155"/>
      <c r="N86" s="155"/>
      <c r="O86" s="155"/>
      <c r="P86" s="155"/>
      <c r="Q86" s="155"/>
      <c r="R86" s="155"/>
      <c r="S86" s="156"/>
      <c r="T86" s="155" t="s">
        <v>75</v>
      </c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7" t="s">
        <v>58</v>
      </c>
      <c r="AH86" s="268"/>
      <c r="AI86" s="268"/>
      <c r="AJ86" s="268"/>
      <c r="AK86" s="268"/>
      <c r="AL86" s="268"/>
      <c r="AM86" s="268"/>
      <c r="AN86" s="268"/>
      <c r="AO86" s="268"/>
      <c r="AP86" s="268"/>
      <c r="AQ86" s="268"/>
      <c r="AR86" s="268"/>
      <c r="AS86" s="268"/>
      <c r="AT86" s="268"/>
      <c r="AU86" s="268"/>
      <c r="AV86" s="268"/>
      <c r="AW86" s="268"/>
      <c r="AX86" s="268"/>
      <c r="AY86" s="268"/>
      <c r="AZ86" s="268"/>
      <c r="BA86" s="268"/>
      <c r="BB86" s="268"/>
      <c r="BC86" s="269"/>
      <c r="BD86" s="78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4"/>
      <c r="BS86" s="281" t="str">
        <f>IF(BJ88="","",IF(BJ88&gt;=675,"○",""))</f>
        <v/>
      </c>
      <c r="BT86" s="207"/>
      <c r="BU86" s="207"/>
      <c r="BV86" s="207"/>
      <c r="BW86" s="207"/>
      <c r="BX86" s="206" t="s">
        <v>59</v>
      </c>
      <c r="BY86" s="207"/>
      <c r="BZ86" s="207"/>
      <c r="CA86" s="207"/>
      <c r="CB86" s="222"/>
      <c r="CC86" s="207" t="str">
        <f>IF(BJ88="","",IF(BJ88&lt;675,"○",""))</f>
        <v/>
      </c>
      <c r="CD86" s="207"/>
      <c r="CE86" s="207"/>
      <c r="CF86" s="207"/>
      <c r="CG86" s="222"/>
      <c r="CH86" s="83" t="s">
        <v>126</v>
      </c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5"/>
      <c r="CT86" s="7"/>
      <c r="CU86" s="7"/>
      <c r="CV86" s="7"/>
      <c r="CW86" s="7"/>
      <c r="CX86" s="7"/>
      <c r="CZ86" s="12">
        <v>2100</v>
      </c>
      <c r="DG86" s="2"/>
      <c r="DH86" s="2"/>
      <c r="DI86" s="2"/>
      <c r="DJ86" s="2"/>
    </row>
    <row r="87" spans="2:166" ht="8.15" customHeight="1" x14ac:dyDescent="0.2">
      <c r="B87" s="146"/>
      <c r="C87" s="147"/>
      <c r="D87" s="151"/>
      <c r="E87" s="152"/>
      <c r="F87" s="152"/>
      <c r="G87" s="152"/>
      <c r="H87" s="152"/>
      <c r="I87" s="152"/>
      <c r="J87" s="153"/>
      <c r="K87" s="119"/>
      <c r="L87" s="120"/>
      <c r="M87" s="120"/>
      <c r="N87" s="120"/>
      <c r="O87" s="120"/>
      <c r="P87" s="120"/>
      <c r="Q87" s="120"/>
      <c r="R87" s="120"/>
      <c r="S87" s="121"/>
      <c r="T87" s="120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1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3"/>
      <c r="BD87" s="79"/>
      <c r="BE87" s="16"/>
      <c r="BF87" s="29"/>
      <c r="BG87" s="29"/>
      <c r="BH87" s="29"/>
      <c r="BI87" s="29"/>
      <c r="BJ87" s="29"/>
      <c r="BK87" s="29"/>
      <c r="BL87" s="29"/>
      <c r="BM87" s="29"/>
      <c r="BN87" s="8"/>
      <c r="BO87" s="8"/>
      <c r="BP87" s="8"/>
      <c r="BQ87" s="8"/>
      <c r="BR87" s="34"/>
      <c r="BS87" s="146"/>
      <c r="BT87" s="182"/>
      <c r="BU87" s="182"/>
      <c r="BV87" s="182"/>
      <c r="BW87" s="182"/>
      <c r="BX87" s="146"/>
      <c r="BY87" s="182"/>
      <c r="BZ87" s="182"/>
      <c r="CA87" s="182"/>
      <c r="CB87" s="147"/>
      <c r="CC87" s="182"/>
      <c r="CD87" s="182"/>
      <c r="CE87" s="182"/>
      <c r="CF87" s="182"/>
      <c r="CG87" s="147"/>
      <c r="CH87" s="86"/>
      <c r="CI87" s="87"/>
      <c r="CJ87" s="87"/>
      <c r="CK87" s="87"/>
      <c r="CL87" s="87"/>
      <c r="CM87" s="87"/>
      <c r="CN87" s="87"/>
      <c r="CO87" s="87"/>
      <c r="CP87" s="87"/>
      <c r="CQ87" s="87"/>
      <c r="CR87" s="87"/>
      <c r="CS87" s="88"/>
      <c r="CT87" s="7"/>
      <c r="CU87" s="7"/>
      <c r="CV87" s="7"/>
      <c r="CW87" s="7"/>
      <c r="CX87" s="7"/>
      <c r="CZ87" s="12">
        <v>2200</v>
      </c>
      <c r="DG87" s="2"/>
      <c r="DH87" s="2"/>
      <c r="DI87" s="2"/>
      <c r="DJ87" s="2"/>
    </row>
    <row r="88" spans="2:166" ht="8.15" customHeight="1" x14ac:dyDescent="0.2">
      <c r="B88" s="146"/>
      <c r="C88" s="147"/>
      <c r="D88" s="151"/>
      <c r="E88" s="152"/>
      <c r="F88" s="152"/>
      <c r="G88" s="152"/>
      <c r="H88" s="152"/>
      <c r="I88" s="152"/>
      <c r="J88" s="153"/>
      <c r="K88" s="119"/>
      <c r="L88" s="120"/>
      <c r="M88" s="120"/>
      <c r="N88" s="120"/>
      <c r="O88" s="120"/>
      <c r="P88" s="120"/>
      <c r="Q88" s="120"/>
      <c r="R88" s="120"/>
      <c r="S88" s="121"/>
      <c r="T88" s="120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353" t="s">
        <v>76</v>
      </c>
      <c r="AH88" s="354"/>
      <c r="AI88" s="354"/>
      <c r="AJ88" s="354"/>
      <c r="AK88" s="354"/>
      <c r="AL88" s="354"/>
      <c r="AM88" s="354"/>
      <c r="AN88" s="354"/>
      <c r="AO88" s="354"/>
      <c r="AP88" s="354"/>
      <c r="AQ88" s="354"/>
      <c r="AR88" s="354"/>
      <c r="AS88" s="354"/>
      <c r="AT88" s="354"/>
      <c r="AU88" s="354"/>
      <c r="AV88" s="354"/>
      <c r="AW88" s="354"/>
      <c r="AX88" s="354"/>
      <c r="AY88" s="354"/>
      <c r="AZ88" s="354"/>
      <c r="BA88" s="354"/>
      <c r="BB88" s="354"/>
      <c r="BC88" s="355"/>
      <c r="BD88" s="210" t="s">
        <v>112</v>
      </c>
      <c r="BE88" s="118"/>
      <c r="BF88" s="118"/>
      <c r="BG88" s="118"/>
      <c r="BH88" s="118"/>
      <c r="BI88" s="118"/>
      <c r="BJ88" s="187"/>
      <c r="BK88" s="187"/>
      <c r="BL88" s="187"/>
      <c r="BM88" s="187"/>
      <c r="BN88" s="118" t="s">
        <v>113</v>
      </c>
      <c r="BO88" s="118"/>
      <c r="BP88" s="118"/>
      <c r="BQ88" s="8"/>
      <c r="BR88" s="34"/>
      <c r="BS88" s="146"/>
      <c r="BT88" s="182"/>
      <c r="BU88" s="182"/>
      <c r="BV88" s="182"/>
      <c r="BW88" s="182"/>
      <c r="BX88" s="146"/>
      <c r="BY88" s="182"/>
      <c r="BZ88" s="182"/>
      <c r="CA88" s="182"/>
      <c r="CB88" s="147"/>
      <c r="CC88" s="182"/>
      <c r="CD88" s="182"/>
      <c r="CE88" s="182"/>
      <c r="CF88" s="182"/>
      <c r="CG88" s="147"/>
      <c r="CH88" s="86"/>
      <c r="CI88" s="87"/>
      <c r="CJ88" s="87"/>
      <c r="CK88" s="87"/>
      <c r="CL88" s="87"/>
      <c r="CM88" s="87"/>
      <c r="CN88" s="87"/>
      <c r="CO88" s="87"/>
      <c r="CP88" s="87"/>
      <c r="CQ88" s="87"/>
      <c r="CR88" s="87"/>
      <c r="CS88" s="88"/>
      <c r="CT88" s="7"/>
      <c r="CU88" s="7"/>
      <c r="CV88" s="7"/>
      <c r="CW88" s="7"/>
      <c r="CX88" s="7"/>
      <c r="CZ88" s="12">
        <v>2400</v>
      </c>
      <c r="DG88" s="2"/>
      <c r="DH88" s="2"/>
      <c r="DI88" s="2"/>
      <c r="DJ88" s="2"/>
    </row>
    <row r="89" spans="2:166" ht="8.15" customHeight="1" x14ac:dyDescent="0.2">
      <c r="B89" s="146"/>
      <c r="C89" s="147"/>
      <c r="D89" s="151"/>
      <c r="E89" s="152"/>
      <c r="F89" s="152"/>
      <c r="G89" s="152"/>
      <c r="H89" s="152"/>
      <c r="I89" s="152"/>
      <c r="J89" s="153"/>
      <c r="K89" s="119"/>
      <c r="L89" s="120"/>
      <c r="M89" s="120"/>
      <c r="N89" s="120"/>
      <c r="O89" s="120"/>
      <c r="P89" s="120"/>
      <c r="Q89" s="120"/>
      <c r="R89" s="120"/>
      <c r="S89" s="121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353"/>
      <c r="AH89" s="354"/>
      <c r="AI89" s="354"/>
      <c r="AJ89" s="354"/>
      <c r="AK89" s="354"/>
      <c r="AL89" s="354"/>
      <c r="AM89" s="354"/>
      <c r="AN89" s="354"/>
      <c r="AO89" s="354"/>
      <c r="AP89" s="354"/>
      <c r="AQ89" s="354"/>
      <c r="AR89" s="354"/>
      <c r="AS89" s="354"/>
      <c r="AT89" s="354"/>
      <c r="AU89" s="354"/>
      <c r="AV89" s="354"/>
      <c r="AW89" s="354"/>
      <c r="AX89" s="354"/>
      <c r="AY89" s="354"/>
      <c r="AZ89" s="354"/>
      <c r="BA89" s="354"/>
      <c r="BB89" s="354"/>
      <c r="BC89" s="355"/>
      <c r="BD89" s="210"/>
      <c r="BE89" s="118"/>
      <c r="BF89" s="118"/>
      <c r="BG89" s="118"/>
      <c r="BH89" s="118"/>
      <c r="BI89" s="118"/>
      <c r="BJ89" s="188"/>
      <c r="BK89" s="188"/>
      <c r="BL89" s="188"/>
      <c r="BM89" s="188"/>
      <c r="BN89" s="118"/>
      <c r="BO89" s="118"/>
      <c r="BP89" s="118"/>
      <c r="BQ89" s="8"/>
      <c r="BR89" s="34"/>
      <c r="BS89" s="146"/>
      <c r="BT89" s="182"/>
      <c r="BU89" s="182"/>
      <c r="BV89" s="182"/>
      <c r="BW89" s="182"/>
      <c r="BX89" s="146"/>
      <c r="BY89" s="182"/>
      <c r="BZ89" s="182"/>
      <c r="CA89" s="182"/>
      <c r="CB89" s="147"/>
      <c r="CC89" s="182"/>
      <c r="CD89" s="182"/>
      <c r="CE89" s="182"/>
      <c r="CF89" s="182"/>
      <c r="CG89" s="147"/>
      <c r="CH89" s="86"/>
      <c r="CI89" s="87"/>
      <c r="CJ89" s="87"/>
      <c r="CK89" s="87"/>
      <c r="CL89" s="87"/>
      <c r="CM89" s="87"/>
      <c r="CN89" s="87"/>
      <c r="CO89" s="87"/>
      <c r="CP89" s="87"/>
      <c r="CQ89" s="87"/>
      <c r="CR89" s="87"/>
      <c r="CS89" s="88"/>
      <c r="CT89" s="7"/>
      <c r="CU89" s="7"/>
      <c r="CV89" s="7"/>
      <c r="CW89" s="7"/>
      <c r="CX89" s="7"/>
      <c r="CZ89" s="12">
        <v>2800</v>
      </c>
    </row>
    <row r="90" spans="2:166" ht="8.15" customHeight="1" x14ac:dyDescent="0.2">
      <c r="B90" s="146"/>
      <c r="C90" s="147"/>
      <c r="D90" s="151"/>
      <c r="E90" s="152"/>
      <c r="F90" s="152"/>
      <c r="G90" s="152"/>
      <c r="H90" s="152"/>
      <c r="I90" s="152"/>
      <c r="J90" s="153"/>
      <c r="K90" s="119"/>
      <c r="L90" s="120"/>
      <c r="M90" s="120"/>
      <c r="N90" s="120"/>
      <c r="O90" s="120"/>
      <c r="P90" s="120"/>
      <c r="Q90" s="120"/>
      <c r="R90" s="120"/>
      <c r="S90" s="121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356"/>
      <c r="AH90" s="357"/>
      <c r="AI90" s="357"/>
      <c r="AJ90" s="357"/>
      <c r="AK90" s="357"/>
      <c r="AL90" s="357"/>
      <c r="AM90" s="357"/>
      <c r="AN90" s="357"/>
      <c r="AO90" s="357"/>
      <c r="AP90" s="357"/>
      <c r="AQ90" s="357"/>
      <c r="AR90" s="357"/>
      <c r="AS90" s="357"/>
      <c r="AT90" s="357"/>
      <c r="AU90" s="357"/>
      <c r="AV90" s="357"/>
      <c r="AW90" s="357"/>
      <c r="AX90" s="357"/>
      <c r="AY90" s="357"/>
      <c r="AZ90" s="357"/>
      <c r="BA90" s="357"/>
      <c r="BB90" s="357"/>
      <c r="BC90" s="358"/>
      <c r="BD90" s="65"/>
      <c r="BE90" s="16"/>
      <c r="BF90" s="80"/>
      <c r="BG90" s="30"/>
      <c r="BH90" s="30"/>
      <c r="BI90" s="30"/>
      <c r="BJ90" s="30"/>
      <c r="BK90" s="30"/>
      <c r="BL90" s="30"/>
      <c r="BM90" s="81"/>
      <c r="BN90" s="81"/>
      <c r="BO90" s="81"/>
      <c r="BP90" s="81"/>
      <c r="BQ90" s="81"/>
      <c r="BR90" s="34"/>
      <c r="BS90" s="146"/>
      <c r="BT90" s="182"/>
      <c r="BU90" s="182"/>
      <c r="BV90" s="182"/>
      <c r="BW90" s="182"/>
      <c r="BX90" s="146"/>
      <c r="BY90" s="182"/>
      <c r="BZ90" s="182"/>
      <c r="CA90" s="182"/>
      <c r="CB90" s="147"/>
      <c r="CC90" s="182"/>
      <c r="CD90" s="182"/>
      <c r="CE90" s="182"/>
      <c r="CF90" s="182"/>
      <c r="CG90" s="147"/>
      <c r="CH90" s="89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1"/>
      <c r="CT90" s="7"/>
      <c r="CU90" s="7"/>
      <c r="CV90" s="7"/>
      <c r="CW90" s="7"/>
      <c r="CX90" s="7"/>
      <c r="CZ90" s="9"/>
    </row>
    <row r="91" spans="2:166" ht="8.15" customHeight="1" x14ac:dyDescent="0.2">
      <c r="B91" s="305" t="s">
        <v>135</v>
      </c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  <c r="BO91" s="298"/>
      <c r="BP91" s="298"/>
      <c r="BQ91" s="298"/>
      <c r="BR91" s="298"/>
      <c r="BS91" s="298"/>
      <c r="BT91" s="298"/>
      <c r="BU91" s="298"/>
      <c r="BV91" s="298"/>
      <c r="BW91" s="298"/>
      <c r="BX91" s="298"/>
      <c r="BY91" s="298"/>
      <c r="BZ91" s="298"/>
      <c r="CA91" s="298"/>
      <c r="CB91" s="298"/>
      <c r="CC91" s="298"/>
      <c r="CD91" s="298"/>
      <c r="CE91" s="298"/>
      <c r="CF91" s="298"/>
      <c r="CG91" s="306"/>
      <c r="CH91" s="6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</row>
    <row r="92" spans="2:166" ht="8.15" customHeight="1" x14ac:dyDescent="0.2"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300"/>
      <c r="BL92" s="300"/>
      <c r="BM92" s="300"/>
      <c r="BN92" s="300"/>
      <c r="BO92" s="300"/>
      <c r="BP92" s="300"/>
      <c r="BQ92" s="300"/>
      <c r="BR92" s="300"/>
      <c r="BS92" s="300"/>
      <c r="BT92" s="300"/>
      <c r="BU92" s="300"/>
      <c r="BV92" s="300"/>
      <c r="BW92" s="300"/>
      <c r="BX92" s="300"/>
      <c r="BY92" s="300"/>
      <c r="BZ92" s="300"/>
      <c r="CA92" s="300"/>
      <c r="CB92" s="300"/>
      <c r="CC92" s="300"/>
      <c r="CD92" s="300"/>
      <c r="CE92" s="300"/>
      <c r="CF92" s="300"/>
      <c r="CG92" s="307"/>
      <c r="CH92" s="6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</row>
    <row r="93" spans="2:166" ht="8.15" customHeight="1" x14ac:dyDescent="0.2">
      <c r="B93" s="299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  <c r="AJ93" s="300"/>
      <c r="AK93" s="300"/>
      <c r="AL93" s="300"/>
      <c r="AM93" s="300"/>
      <c r="AN93" s="300"/>
      <c r="AO93" s="300"/>
      <c r="AP93" s="300"/>
      <c r="AQ93" s="300"/>
      <c r="AR93" s="300"/>
      <c r="AS93" s="300"/>
      <c r="AT93" s="300"/>
      <c r="AU93" s="300"/>
      <c r="AV93" s="300"/>
      <c r="AW93" s="300"/>
      <c r="AX93" s="300"/>
      <c r="AY93" s="300"/>
      <c r="AZ93" s="300"/>
      <c r="BA93" s="300"/>
      <c r="BB93" s="300"/>
      <c r="BC93" s="300"/>
      <c r="BD93" s="300"/>
      <c r="BE93" s="300"/>
      <c r="BF93" s="300"/>
      <c r="BG93" s="300"/>
      <c r="BH93" s="300"/>
      <c r="BI93" s="300"/>
      <c r="BJ93" s="300"/>
      <c r="BK93" s="300"/>
      <c r="BL93" s="300"/>
      <c r="BM93" s="300"/>
      <c r="BN93" s="300"/>
      <c r="BO93" s="300"/>
      <c r="BP93" s="300"/>
      <c r="BQ93" s="300"/>
      <c r="BR93" s="300"/>
      <c r="BS93" s="300"/>
      <c r="BT93" s="300"/>
      <c r="BU93" s="300"/>
      <c r="BV93" s="300"/>
      <c r="BW93" s="300"/>
      <c r="BX93" s="300"/>
      <c r="BY93" s="300"/>
      <c r="BZ93" s="300"/>
      <c r="CA93" s="300"/>
      <c r="CB93" s="300"/>
      <c r="CC93" s="300"/>
      <c r="CD93" s="300"/>
      <c r="CE93" s="300"/>
      <c r="CF93" s="300"/>
      <c r="CG93" s="307"/>
      <c r="CH93" s="6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</row>
    <row r="94" spans="2:166" ht="8.15" customHeight="1" x14ac:dyDescent="0.2">
      <c r="B94" s="308"/>
      <c r="C94" s="309"/>
      <c r="D94" s="309"/>
      <c r="E94" s="309"/>
      <c r="F94" s="309"/>
      <c r="G94" s="309"/>
      <c r="H94" s="309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  <c r="Z94" s="309"/>
      <c r="AA94" s="309"/>
      <c r="AB94" s="309"/>
      <c r="AC94" s="309"/>
      <c r="AD94" s="309"/>
      <c r="AE94" s="309"/>
      <c r="AF94" s="309"/>
      <c r="AG94" s="309"/>
      <c r="AH94" s="309"/>
      <c r="AI94" s="309"/>
      <c r="AJ94" s="309"/>
      <c r="AK94" s="309"/>
      <c r="AL94" s="309"/>
      <c r="AM94" s="309"/>
      <c r="AN94" s="309"/>
      <c r="AO94" s="309"/>
      <c r="AP94" s="309"/>
      <c r="AQ94" s="309"/>
      <c r="AR94" s="309"/>
      <c r="AS94" s="309"/>
      <c r="AT94" s="309"/>
      <c r="AU94" s="309"/>
      <c r="AV94" s="309"/>
      <c r="AW94" s="309"/>
      <c r="AX94" s="309"/>
      <c r="AY94" s="309"/>
      <c r="AZ94" s="309"/>
      <c r="BA94" s="309"/>
      <c r="BB94" s="309"/>
      <c r="BC94" s="309"/>
      <c r="BD94" s="309"/>
      <c r="BE94" s="309"/>
      <c r="BF94" s="309"/>
      <c r="BG94" s="309"/>
      <c r="BH94" s="309"/>
      <c r="BI94" s="309"/>
      <c r="BJ94" s="309"/>
      <c r="BK94" s="309"/>
      <c r="BL94" s="309"/>
      <c r="BM94" s="309"/>
      <c r="BN94" s="309"/>
      <c r="BO94" s="309"/>
      <c r="BP94" s="309"/>
      <c r="BQ94" s="309"/>
      <c r="BR94" s="309"/>
      <c r="BS94" s="309"/>
      <c r="BT94" s="309"/>
      <c r="BU94" s="309"/>
      <c r="BV94" s="309"/>
      <c r="BW94" s="309"/>
      <c r="BX94" s="309"/>
      <c r="BY94" s="309"/>
      <c r="BZ94" s="309"/>
      <c r="CA94" s="309"/>
      <c r="CB94" s="309"/>
      <c r="CC94" s="309"/>
      <c r="CD94" s="309"/>
      <c r="CE94" s="309"/>
      <c r="CF94" s="309"/>
      <c r="CG94" s="310"/>
      <c r="CH94" s="6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</row>
    <row r="95" spans="2:166" ht="8.15" customHeight="1" x14ac:dyDescent="0.2">
      <c r="B95" s="303" t="s">
        <v>12</v>
      </c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  <c r="BK95" s="303"/>
      <c r="BL95" s="303"/>
      <c r="BM95" s="303"/>
      <c r="BN95" s="303"/>
      <c r="BO95" s="303"/>
      <c r="BP95" s="303"/>
      <c r="BQ95" s="303"/>
      <c r="BR95" s="303"/>
      <c r="BS95" s="303"/>
      <c r="BT95" s="303"/>
      <c r="BU95" s="303"/>
      <c r="BV95" s="303"/>
      <c r="BW95" s="303"/>
      <c r="BX95" s="303"/>
      <c r="BY95" s="303"/>
      <c r="BZ95" s="303"/>
      <c r="CA95" s="303"/>
      <c r="CB95" s="303"/>
      <c r="CC95" s="303"/>
      <c r="CD95" s="303"/>
      <c r="CE95" s="303"/>
      <c r="CF95" s="303"/>
      <c r="CG95" s="303"/>
      <c r="CH95" s="6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</row>
    <row r="96" spans="2:166" ht="8.15" customHeight="1" x14ac:dyDescent="0.2">
      <c r="B96" s="304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  <c r="O96" s="304"/>
      <c r="P96" s="304"/>
      <c r="Q96" s="304"/>
      <c r="R96" s="304"/>
      <c r="S96" s="304"/>
      <c r="T96" s="304"/>
      <c r="U96" s="304"/>
      <c r="V96" s="304"/>
      <c r="W96" s="304"/>
      <c r="X96" s="304"/>
      <c r="Y96" s="304"/>
      <c r="Z96" s="304"/>
      <c r="AA96" s="304"/>
      <c r="AB96" s="304"/>
      <c r="AC96" s="304"/>
      <c r="AD96" s="304"/>
      <c r="AE96" s="304"/>
      <c r="AF96" s="304"/>
      <c r="AG96" s="304"/>
      <c r="AH96" s="304"/>
      <c r="AI96" s="304"/>
      <c r="AJ96" s="304"/>
      <c r="AK96" s="304"/>
      <c r="AL96" s="304"/>
      <c r="AM96" s="304"/>
      <c r="AN96" s="304"/>
      <c r="AO96" s="304"/>
      <c r="AP96" s="304"/>
      <c r="AQ96" s="304"/>
      <c r="AR96" s="304"/>
      <c r="AS96" s="304"/>
      <c r="AT96" s="304"/>
      <c r="AU96" s="304"/>
      <c r="AV96" s="304"/>
      <c r="AW96" s="304"/>
      <c r="AX96" s="304"/>
      <c r="AY96" s="304"/>
      <c r="AZ96" s="304"/>
      <c r="BA96" s="304"/>
      <c r="BB96" s="304"/>
      <c r="BC96" s="304"/>
      <c r="BD96" s="304"/>
      <c r="BE96" s="304"/>
      <c r="BF96" s="304"/>
      <c r="BG96" s="304"/>
      <c r="BH96" s="304"/>
      <c r="BI96" s="304"/>
      <c r="BJ96" s="304"/>
      <c r="BK96" s="304"/>
      <c r="BL96" s="304"/>
      <c r="BM96" s="304"/>
      <c r="BN96" s="304"/>
      <c r="BO96" s="304"/>
      <c r="BP96" s="304"/>
      <c r="BQ96" s="304"/>
      <c r="BR96" s="304"/>
      <c r="BS96" s="304"/>
      <c r="BT96" s="304"/>
      <c r="BU96" s="304"/>
      <c r="BV96" s="304"/>
      <c r="BW96" s="304"/>
      <c r="BX96" s="304"/>
      <c r="BY96" s="304"/>
      <c r="BZ96" s="304"/>
      <c r="CA96" s="304"/>
      <c r="CB96" s="304"/>
      <c r="CC96" s="304"/>
      <c r="CD96" s="304"/>
      <c r="CE96" s="304"/>
      <c r="CF96" s="304"/>
      <c r="CG96" s="304"/>
      <c r="CH96" s="6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</row>
    <row r="97" spans="2:116" ht="8.15" customHeight="1" x14ac:dyDescent="0.2">
      <c r="B97" s="311" t="s">
        <v>13</v>
      </c>
      <c r="C97" s="311"/>
      <c r="D97" s="311"/>
      <c r="E97" s="311" t="s">
        <v>0</v>
      </c>
      <c r="F97" s="311"/>
      <c r="G97" s="311"/>
      <c r="H97" s="311"/>
      <c r="I97" s="311"/>
      <c r="J97" s="311"/>
      <c r="K97" s="311"/>
      <c r="L97" s="311"/>
      <c r="M97" s="311"/>
      <c r="N97" s="311"/>
      <c r="O97" s="311"/>
      <c r="P97" s="311"/>
      <c r="Q97" s="311"/>
      <c r="R97" s="311"/>
      <c r="S97" s="311"/>
      <c r="T97" s="128" t="s">
        <v>1</v>
      </c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 t="s">
        <v>14</v>
      </c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 t="s">
        <v>15</v>
      </c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312" t="s">
        <v>16</v>
      </c>
      <c r="BY97" s="313"/>
      <c r="BZ97" s="313"/>
      <c r="CA97" s="313"/>
      <c r="CB97" s="313"/>
      <c r="CC97" s="313"/>
      <c r="CD97" s="313"/>
      <c r="CE97" s="313"/>
      <c r="CF97" s="313"/>
      <c r="CG97" s="314"/>
    </row>
    <row r="98" spans="2:116" ht="8.15" customHeight="1" x14ac:dyDescent="0.2">
      <c r="B98" s="311"/>
      <c r="C98" s="311"/>
      <c r="D98" s="311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  <c r="S98" s="311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09"/>
      <c r="BY98" s="110"/>
      <c r="BZ98" s="110"/>
      <c r="CA98" s="110"/>
      <c r="CB98" s="110"/>
      <c r="CC98" s="110"/>
      <c r="CD98" s="110"/>
      <c r="CE98" s="110"/>
      <c r="CF98" s="110"/>
      <c r="CG98" s="270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DK98" s="4"/>
      <c r="DL98" s="4"/>
    </row>
    <row r="99" spans="2:116" ht="8.15" customHeight="1" x14ac:dyDescent="0.2">
      <c r="B99" s="311"/>
      <c r="C99" s="311"/>
      <c r="D99" s="311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/>
      <c r="S99" s="311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  <c r="BR99" s="130"/>
      <c r="BS99" s="130"/>
      <c r="BT99" s="130"/>
      <c r="BU99" s="130"/>
      <c r="BV99" s="130"/>
      <c r="BW99" s="130"/>
      <c r="BX99" s="346"/>
      <c r="BY99" s="209"/>
      <c r="BZ99" s="209"/>
      <c r="CA99" s="209"/>
      <c r="CB99" s="209"/>
      <c r="CC99" s="209"/>
      <c r="CD99" s="209"/>
      <c r="CE99" s="209"/>
      <c r="CF99" s="209"/>
      <c r="CG99" s="347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DK99" s="4"/>
      <c r="DL99" s="4"/>
    </row>
    <row r="100" spans="2:116" ht="8.15" customHeight="1" x14ac:dyDescent="0.2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  <c r="L100" s="302"/>
      <c r="M100" s="302"/>
      <c r="N100" s="302"/>
      <c r="O100" s="302"/>
      <c r="P100" s="302"/>
      <c r="Q100" s="302"/>
      <c r="R100" s="302"/>
      <c r="S100" s="302"/>
      <c r="T100" s="101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3"/>
      <c r="AG100" s="101"/>
      <c r="AH100" s="131"/>
      <c r="AI100" s="131"/>
      <c r="AJ100" s="131"/>
      <c r="AK100" s="131"/>
      <c r="AL100" s="131"/>
      <c r="AM100" s="131"/>
      <c r="AN100" s="131"/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131"/>
      <c r="BB100" s="131"/>
      <c r="BC100" s="132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23"/>
      <c r="BY100" s="124"/>
      <c r="BZ100" s="124"/>
      <c r="CA100" s="124"/>
      <c r="CB100" s="124"/>
      <c r="CC100" s="124"/>
      <c r="CD100" s="124"/>
      <c r="CE100" s="124"/>
      <c r="CF100" s="124"/>
      <c r="CG100" s="125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DK100" s="4"/>
      <c r="DL100" s="4"/>
    </row>
    <row r="101" spans="2:116" ht="8.15" customHeight="1" x14ac:dyDescent="0.2">
      <c r="B101" s="302"/>
      <c r="C101" s="302"/>
      <c r="D101" s="302"/>
      <c r="E101" s="302"/>
      <c r="F101" s="302"/>
      <c r="G101" s="302"/>
      <c r="H101" s="302"/>
      <c r="I101" s="302"/>
      <c r="J101" s="302"/>
      <c r="K101" s="302"/>
      <c r="L101" s="302"/>
      <c r="M101" s="302"/>
      <c r="N101" s="302"/>
      <c r="O101" s="302"/>
      <c r="P101" s="302"/>
      <c r="Q101" s="302"/>
      <c r="R101" s="302"/>
      <c r="S101" s="302"/>
      <c r="T101" s="104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6"/>
      <c r="AG101" s="133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5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8"/>
      <c r="BV101" s="108"/>
      <c r="BW101" s="108"/>
      <c r="BX101" s="126"/>
      <c r="BY101" s="112"/>
      <c r="BZ101" s="112"/>
      <c r="CA101" s="112"/>
      <c r="CB101" s="112"/>
      <c r="CC101" s="112"/>
      <c r="CD101" s="112"/>
      <c r="CE101" s="112"/>
      <c r="CF101" s="112"/>
      <c r="CG101" s="127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DK101" s="4"/>
      <c r="DL101" s="4"/>
    </row>
    <row r="102" spans="2:116" ht="8.15" customHeight="1" x14ac:dyDescent="0.2">
      <c r="B102" s="302"/>
      <c r="C102" s="302"/>
      <c r="D102" s="302"/>
      <c r="E102" s="302"/>
      <c r="F102" s="302"/>
      <c r="G102" s="302"/>
      <c r="H102" s="302"/>
      <c r="I102" s="302"/>
      <c r="J102" s="302"/>
      <c r="K102" s="302"/>
      <c r="L102" s="302"/>
      <c r="M102" s="302"/>
      <c r="N102" s="302"/>
      <c r="O102" s="302"/>
      <c r="P102" s="302"/>
      <c r="Q102" s="302"/>
      <c r="R102" s="302"/>
      <c r="S102" s="302"/>
      <c r="T102" s="101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3"/>
      <c r="AG102" s="10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2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23"/>
      <c r="BY102" s="124"/>
      <c r="BZ102" s="124"/>
      <c r="CA102" s="124"/>
      <c r="CB102" s="124"/>
      <c r="CC102" s="124"/>
      <c r="CD102" s="124"/>
      <c r="CE102" s="124"/>
      <c r="CF102" s="124"/>
      <c r="CG102" s="125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DK102" s="4"/>
      <c r="DL102" s="4"/>
    </row>
    <row r="103" spans="2:116" ht="8.15" customHeight="1" x14ac:dyDescent="0.2">
      <c r="B103" s="302"/>
      <c r="C103" s="302"/>
      <c r="D103" s="302"/>
      <c r="E103" s="302"/>
      <c r="F103" s="302"/>
      <c r="G103" s="302"/>
      <c r="H103" s="302"/>
      <c r="I103" s="302"/>
      <c r="J103" s="302"/>
      <c r="K103" s="302"/>
      <c r="L103" s="302"/>
      <c r="M103" s="302"/>
      <c r="N103" s="302"/>
      <c r="O103" s="302"/>
      <c r="P103" s="302"/>
      <c r="Q103" s="302"/>
      <c r="R103" s="302"/>
      <c r="S103" s="302"/>
      <c r="T103" s="136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8"/>
      <c r="AG103" s="264"/>
      <c r="AH103" s="265"/>
      <c r="AI103" s="265"/>
      <c r="AJ103" s="265"/>
      <c r="AK103" s="265"/>
      <c r="AL103" s="265"/>
      <c r="AM103" s="265"/>
      <c r="AN103" s="265"/>
      <c r="AO103" s="265"/>
      <c r="AP103" s="265"/>
      <c r="AQ103" s="265"/>
      <c r="AR103" s="265"/>
      <c r="AS103" s="265"/>
      <c r="AT103" s="265"/>
      <c r="AU103" s="265"/>
      <c r="AV103" s="265"/>
      <c r="AW103" s="265"/>
      <c r="AX103" s="265"/>
      <c r="AY103" s="265"/>
      <c r="AZ103" s="265"/>
      <c r="BA103" s="265"/>
      <c r="BB103" s="265"/>
      <c r="BC103" s="266"/>
      <c r="BD103" s="263"/>
      <c r="BE103" s="263"/>
      <c r="BF103" s="263"/>
      <c r="BG103" s="263"/>
      <c r="BH103" s="263"/>
      <c r="BI103" s="263"/>
      <c r="BJ103" s="263"/>
      <c r="BK103" s="263"/>
      <c r="BL103" s="263"/>
      <c r="BM103" s="263"/>
      <c r="BN103" s="263"/>
      <c r="BO103" s="263"/>
      <c r="BP103" s="263"/>
      <c r="BQ103" s="263"/>
      <c r="BR103" s="263"/>
      <c r="BS103" s="263"/>
      <c r="BT103" s="263"/>
      <c r="BU103" s="263"/>
      <c r="BV103" s="263"/>
      <c r="BW103" s="263"/>
      <c r="BX103" s="126"/>
      <c r="BY103" s="112"/>
      <c r="BZ103" s="112"/>
      <c r="CA103" s="112"/>
      <c r="CB103" s="112"/>
      <c r="CC103" s="112"/>
      <c r="CD103" s="112"/>
      <c r="CE103" s="112"/>
      <c r="CF103" s="112"/>
      <c r="CG103" s="127"/>
    </row>
    <row r="104" spans="2:116" ht="8.15" customHeight="1" x14ac:dyDescent="0.2">
      <c r="B104" s="302"/>
      <c r="C104" s="302"/>
      <c r="D104" s="302"/>
      <c r="E104" s="302"/>
      <c r="F104" s="302"/>
      <c r="G104" s="302"/>
      <c r="H104" s="302"/>
      <c r="I104" s="302"/>
      <c r="J104" s="302"/>
      <c r="K104" s="302"/>
      <c r="L104" s="302"/>
      <c r="M104" s="302"/>
      <c r="N104" s="302"/>
      <c r="O104" s="302"/>
      <c r="P104" s="302"/>
      <c r="Q104" s="302"/>
      <c r="R104" s="302"/>
      <c r="S104" s="302"/>
      <c r="T104" s="101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3"/>
      <c r="AG104" s="10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1"/>
      <c r="AW104" s="131"/>
      <c r="AX104" s="131"/>
      <c r="AY104" s="131"/>
      <c r="AZ104" s="131"/>
      <c r="BA104" s="131"/>
      <c r="BB104" s="131"/>
      <c r="BC104" s="132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23"/>
      <c r="BY104" s="124"/>
      <c r="BZ104" s="124"/>
      <c r="CA104" s="124"/>
      <c r="CB104" s="124"/>
      <c r="CC104" s="124"/>
      <c r="CD104" s="124"/>
      <c r="CE104" s="124"/>
      <c r="CF104" s="124"/>
      <c r="CG104" s="125"/>
    </row>
    <row r="105" spans="2:116" ht="8.15" customHeight="1" x14ac:dyDescent="0.2">
      <c r="B105" s="302"/>
      <c r="C105" s="302"/>
      <c r="D105" s="302"/>
      <c r="E105" s="302"/>
      <c r="F105" s="302"/>
      <c r="G105" s="302"/>
      <c r="H105" s="302"/>
      <c r="I105" s="302"/>
      <c r="J105" s="302"/>
      <c r="K105" s="302"/>
      <c r="L105" s="302"/>
      <c r="M105" s="302"/>
      <c r="N105" s="302"/>
      <c r="O105" s="302"/>
      <c r="P105" s="302"/>
      <c r="Q105" s="302"/>
      <c r="R105" s="302"/>
      <c r="S105" s="302"/>
      <c r="T105" s="136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8"/>
      <c r="AG105" s="264"/>
      <c r="AH105" s="265"/>
      <c r="AI105" s="265"/>
      <c r="AJ105" s="265"/>
      <c r="AK105" s="265"/>
      <c r="AL105" s="265"/>
      <c r="AM105" s="265"/>
      <c r="AN105" s="265"/>
      <c r="AO105" s="265"/>
      <c r="AP105" s="265"/>
      <c r="AQ105" s="265"/>
      <c r="AR105" s="265"/>
      <c r="AS105" s="265"/>
      <c r="AT105" s="265"/>
      <c r="AU105" s="265"/>
      <c r="AV105" s="265"/>
      <c r="AW105" s="265"/>
      <c r="AX105" s="265"/>
      <c r="AY105" s="265"/>
      <c r="AZ105" s="265"/>
      <c r="BA105" s="265"/>
      <c r="BB105" s="265"/>
      <c r="BC105" s="266"/>
      <c r="BD105" s="263"/>
      <c r="BE105" s="263"/>
      <c r="BF105" s="263"/>
      <c r="BG105" s="263"/>
      <c r="BH105" s="263"/>
      <c r="BI105" s="263"/>
      <c r="BJ105" s="263"/>
      <c r="BK105" s="263"/>
      <c r="BL105" s="263"/>
      <c r="BM105" s="263"/>
      <c r="BN105" s="263"/>
      <c r="BO105" s="263"/>
      <c r="BP105" s="263"/>
      <c r="BQ105" s="263"/>
      <c r="BR105" s="263"/>
      <c r="BS105" s="263"/>
      <c r="BT105" s="263"/>
      <c r="BU105" s="263"/>
      <c r="BV105" s="263"/>
      <c r="BW105" s="263"/>
      <c r="BX105" s="126"/>
      <c r="BY105" s="112"/>
      <c r="BZ105" s="112"/>
      <c r="CA105" s="112"/>
      <c r="CB105" s="112"/>
      <c r="CC105" s="112"/>
      <c r="CD105" s="112"/>
      <c r="CE105" s="112"/>
      <c r="CF105" s="112"/>
      <c r="CG105" s="127"/>
    </row>
    <row r="106" spans="2:116" ht="8.15" customHeight="1" x14ac:dyDescent="0.2">
      <c r="B106" s="302"/>
      <c r="C106" s="302"/>
      <c r="D106" s="302"/>
      <c r="E106" s="302"/>
      <c r="F106" s="302"/>
      <c r="G106" s="302"/>
      <c r="H106" s="302"/>
      <c r="I106" s="302"/>
      <c r="J106" s="302"/>
      <c r="K106" s="302"/>
      <c r="L106" s="302"/>
      <c r="M106" s="302"/>
      <c r="N106" s="302"/>
      <c r="O106" s="302"/>
      <c r="P106" s="302"/>
      <c r="Q106" s="302"/>
      <c r="R106" s="302"/>
      <c r="S106" s="302"/>
      <c r="T106" s="101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3"/>
      <c r="AG106" s="101"/>
      <c r="AH106" s="131"/>
      <c r="AI106" s="131"/>
      <c r="AJ106" s="131"/>
      <c r="AK106" s="131"/>
      <c r="AL106" s="131"/>
      <c r="AM106" s="131"/>
      <c r="AN106" s="131"/>
      <c r="AO106" s="131"/>
      <c r="AP106" s="131"/>
      <c r="AQ106" s="131"/>
      <c r="AR106" s="131"/>
      <c r="AS106" s="131"/>
      <c r="AT106" s="131"/>
      <c r="AU106" s="131"/>
      <c r="AV106" s="131"/>
      <c r="AW106" s="131"/>
      <c r="AX106" s="131"/>
      <c r="AY106" s="131"/>
      <c r="AZ106" s="131"/>
      <c r="BA106" s="131"/>
      <c r="BB106" s="131"/>
      <c r="BC106" s="132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23"/>
      <c r="BY106" s="124"/>
      <c r="BZ106" s="124"/>
      <c r="CA106" s="124"/>
      <c r="CB106" s="124"/>
      <c r="CC106" s="124"/>
      <c r="CD106" s="124"/>
      <c r="CE106" s="124"/>
      <c r="CF106" s="124"/>
      <c r="CG106" s="125"/>
    </row>
    <row r="107" spans="2:116" ht="8.15" customHeight="1" x14ac:dyDescent="0.2">
      <c r="B107" s="302"/>
      <c r="C107" s="302"/>
      <c r="D107" s="302"/>
      <c r="E107" s="302"/>
      <c r="F107" s="302"/>
      <c r="G107" s="302"/>
      <c r="H107" s="302"/>
      <c r="I107" s="302"/>
      <c r="J107" s="302"/>
      <c r="K107" s="302"/>
      <c r="L107" s="302"/>
      <c r="M107" s="302"/>
      <c r="N107" s="302"/>
      <c r="O107" s="302"/>
      <c r="P107" s="302"/>
      <c r="Q107" s="302"/>
      <c r="R107" s="302"/>
      <c r="S107" s="302"/>
      <c r="T107" s="136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8"/>
      <c r="AG107" s="264"/>
      <c r="AH107" s="265"/>
      <c r="AI107" s="265"/>
      <c r="AJ107" s="265"/>
      <c r="AK107" s="265"/>
      <c r="AL107" s="265"/>
      <c r="AM107" s="265"/>
      <c r="AN107" s="265"/>
      <c r="AO107" s="265"/>
      <c r="AP107" s="265"/>
      <c r="AQ107" s="265"/>
      <c r="AR107" s="265"/>
      <c r="AS107" s="265"/>
      <c r="AT107" s="265"/>
      <c r="AU107" s="265"/>
      <c r="AV107" s="265"/>
      <c r="AW107" s="265"/>
      <c r="AX107" s="265"/>
      <c r="AY107" s="265"/>
      <c r="AZ107" s="265"/>
      <c r="BA107" s="265"/>
      <c r="BB107" s="265"/>
      <c r="BC107" s="266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126"/>
      <c r="BY107" s="112"/>
      <c r="BZ107" s="112"/>
      <c r="CA107" s="112"/>
      <c r="CB107" s="112"/>
      <c r="CC107" s="112"/>
      <c r="CD107" s="112"/>
      <c r="CE107" s="112"/>
      <c r="CF107" s="112"/>
      <c r="CG107" s="127"/>
    </row>
    <row r="108" spans="2:116" ht="8.15" customHeight="1" x14ac:dyDescent="0.2">
      <c r="B108" s="302"/>
      <c r="C108" s="302"/>
      <c r="D108" s="302"/>
      <c r="E108" s="302"/>
      <c r="F108" s="302"/>
      <c r="G108" s="302"/>
      <c r="H108" s="302"/>
      <c r="I108" s="302"/>
      <c r="J108" s="302"/>
      <c r="K108" s="302"/>
      <c r="L108" s="302"/>
      <c r="M108" s="302"/>
      <c r="N108" s="302"/>
      <c r="O108" s="302"/>
      <c r="P108" s="302"/>
      <c r="Q108" s="302"/>
      <c r="R108" s="302"/>
      <c r="S108" s="302"/>
      <c r="T108" s="101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3"/>
      <c r="AG108" s="101"/>
      <c r="AH108" s="131"/>
      <c r="AI108" s="131"/>
      <c r="AJ108" s="131"/>
      <c r="AK108" s="131"/>
      <c r="AL108" s="131"/>
      <c r="AM108" s="131"/>
      <c r="AN108" s="131"/>
      <c r="AO108" s="131"/>
      <c r="AP108" s="131"/>
      <c r="AQ108" s="131"/>
      <c r="AR108" s="131"/>
      <c r="AS108" s="131"/>
      <c r="AT108" s="131"/>
      <c r="AU108" s="131"/>
      <c r="AV108" s="131"/>
      <c r="AW108" s="131"/>
      <c r="AX108" s="131"/>
      <c r="AY108" s="131"/>
      <c r="AZ108" s="131"/>
      <c r="BA108" s="131"/>
      <c r="BB108" s="131"/>
      <c r="BC108" s="132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23"/>
      <c r="BY108" s="124"/>
      <c r="BZ108" s="124"/>
      <c r="CA108" s="124"/>
      <c r="CB108" s="124"/>
      <c r="CC108" s="124"/>
      <c r="CD108" s="124"/>
      <c r="CE108" s="124"/>
      <c r="CF108" s="124"/>
      <c r="CG108" s="125"/>
    </row>
    <row r="109" spans="2:116" ht="8.15" customHeight="1" x14ac:dyDescent="0.2">
      <c r="B109" s="302"/>
      <c r="C109" s="302"/>
      <c r="D109" s="302"/>
      <c r="E109" s="302"/>
      <c r="F109" s="302"/>
      <c r="G109" s="302"/>
      <c r="H109" s="302"/>
      <c r="I109" s="302"/>
      <c r="J109" s="302"/>
      <c r="K109" s="302"/>
      <c r="L109" s="302"/>
      <c r="M109" s="302"/>
      <c r="N109" s="302"/>
      <c r="O109" s="302"/>
      <c r="P109" s="302"/>
      <c r="Q109" s="302"/>
      <c r="R109" s="302"/>
      <c r="S109" s="302"/>
      <c r="T109" s="136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8"/>
      <c r="AG109" s="264"/>
      <c r="AH109" s="265"/>
      <c r="AI109" s="265"/>
      <c r="AJ109" s="265"/>
      <c r="AK109" s="265"/>
      <c r="AL109" s="265"/>
      <c r="AM109" s="265"/>
      <c r="AN109" s="265"/>
      <c r="AO109" s="265"/>
      <c r="AP109" s="265"/>
      <c r="AQ109" s="265"/>
      <c r="AR109" s="265"/>
      <c r="AS109" s="265"/>
      <c r="AT109" s="265"/>
      <c r="AU109" s="265"/>
      <c r="AV109" s="265"/>
      <c r="AW109" s="265"/>
      <c r="AX109" s="265"/>
      <c r="AY109" s="265"/>
      <c r="AZ109" s="265"/>
      <c r="BA109" s="265"/>
      <c r="BB109" s="265"/>
      <c r="BC109" s="266"/>
      <c r="BD109" s="263"/>
      <c r="BE109" s="263"/>
      <c r="BF109" s="263"/>
      <c r="BG109" s="263"/>
      <c r="BH109" s="263"/>
      <c r="BI109" s="263"/>
      <c r="BJ109" s="263"/>
      <c r="BK109" s="263"/>
      <c r="BL109" s="263"/>
      <c r="BM109" s="263"/>
      <c r="BN109" s="263"/>
      <c r="BO109" s="263"/>
      <c r="BP109" s="263"/>
      <c r="BQ109" s="263"/>
      <c r="BR109" s="263"/>
      <c r="BS109" s="263"/>
      <c r="BT109" s="263"/>
      <c r="BU109" s="263"/>
      <c r="BV109" s="263"/>
      <c r="BW109" s="263"/>
      <c r="BX109" s="126"/>
      <c r="BY109" s="112"/>
      <c r="BZ109" s="112"/>
      <c r="CA109" s="112"/>
      <c r="CB109" s="112"/>
      <c r="CC109" s="112"/>
      <c r="CD109" s="112"/>
      <c r="CE109" s="112"/>
      <c r="CF109" s="112"/>
      <c r="CG109" s="127"/>
    </row>
    <row r="110" spans="2:116" ht="8.1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2:116" ht="5.15" hidden="1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2:116" ht="5.15" hidden="1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2:160" ht="5.15" hidden="1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2:160" ht="5.15" hidden="1" customHeight="1" x14ac:dyDescent="0.2">
      <c r="B114" s="2"/>
      <c r="C114" s="2"/>
      <c r="D114" s="2"/>
      <c r="E114" s="2"/>
      <c r="F114" s="2"/>
      <c r="G114" s="2"/>
      <c r="H114" s="2"/>
      <c r="I114" s="2"/>
      <c r="J114" s="82"/>
      <c r="K114" s="82"/>
      <c r="L114" s="82"/>
      <c r="M114" s="82"/>
      <c r="N114" s="82"/>
      <c r="O114" s="2"/>
      <c r="P114" s="2"/>
      <c r="Q114" s="2"/>
      <c r="R114" s="2"/>
      <c r="S114" s="82"/>
      <c r="T114" s="82"/>
      <c r="U114" s="82"/>
      <c r="V114" s="2"/>
      <c r="W114" s="82"/>
      <c r="X114" s="82"/>
      <c r="Y114" s="82"/>
      <c r="Z114" s="82"/>
      <c r="AA114" s="82"/>
      <c r="AB114" s="82"/>
      <c r="AC114" s="2"/>
      <c r="AD114" s="2"/>
      <c r="AE114" s="82"/>
      <c r="AF114" s="82"/>
      <c r="AG114" s="82"/>
      <c r="AH114" s="82"/>
      <c r="AI114" s="8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2:160" ht="5.15" hidden="1" customHeight="1" x14ac:dyDescent="0.2"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2:160" ht="5.15" hidden="1" customHeight="1" x14ac:dyDescent="0.2"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2:160" ht="5.15" hidden="1" customHeight="1" x14ac:dyDescent="0.2"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2:160" ht="5.15" hidden="1" customHeight="1" x14ac:dyDescent="0.2"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2:160" ht="5.15" hidden="1" customHeight="1" x14ac:dyDescent="0.2"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2:160" ht="5.15" hidden="1" customHeight="1" x14ac:dyDescent="0.2"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2:160" ht="5.15" hidden="1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82"/>
      <c r="T121" s="82"/>
      <c r="U121" s="82"/>
      <c r="V121" s="2"/>
      <c r="W121" s="82"/>
      <c r="X121" s="82"/>
      <c r="Y121" s="82"/>
      <c r="Z121" s="82"/>
      <c r="AA121" s="82"/>
      <c r="AB121" s="8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2:160" ht="5.15" hidden="1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82"/>
      <c r="T122" s="82"/>
      <c r="U122" s="82"/>
      <c r="V122" s="2"/>
      <c r="W122" s="82"/>
      <c r="X122" s="82"/>
      <c r="Y122" s="82"/>
      <c r="Z122" s="82"/>
      <c r="AA122" s="82"/>
      <c r="AB122" s="8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2:160" ht="5.15" hidden="1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82"/>
      <c r="T123" s="82"/>
      <c r="U123" s="82"/>
      <c r="V123" s="2"/>
      <c r="W123" s="82"/>
      <c r="X123" s="82"/>
      <c r="Y123" s="82"/>
      <c r="Z123" s="82"/>
      <c r="AA123" s="82"/>
      <c r="AB123" s="8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2:160" ht="5.15" hidden="1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82"/>
      <c r="T124" s="82"/>
      <c r="U124" s="82"/>
      <c r="V124" s="2"/>
      <c r="W124" s="82"/>
      <c r="X124" s="82"/>
      <c r="Y124" s="82"/>
      <c r="Z124" s="82"/>
      <c r="AA124" s="82"/>
      <c r="AB124" s="8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2:160" ht="5.15" hidden="1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82"/>
      <c r="T125" s="82"/>
      <c r="U125" s="82"/>
      <c r="V125" s="2"/>
      <c r="W125" s="82"/>
      <c r="X125" s="82"/>
      <c r="Y125" s="82"/>
      <c r="Z125" s="82"/>
      <c r="AA125" s="82"/>
      <c r="AB125" s="8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2:160" ht="5.15" hidden="1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82"/>
      <c r="T126" s="82"/>
      <c r="U126" s="82"/>
      <c r="V126" s="2"/>
      <c r="W126" s="82"/>
      <c r="X126" s="82"/>
      <c r="Y126" s="82"/>
      <c r="Z126" s="82"/>
      <c r="AA126" s="82"/>
      <c r="AB126" s="8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2:160" ht="5.15" hidden="1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82"/>
      <c r="T127" s="82"/>
      <c r="U127" s="82"/>
      <c r="V127" s="2"/>
      <c r="W127" s="82"/>
      <c r="X127" s="82"/>
      <c r="Y127" s="82"/>
      <c r="Z127" s="82"/>
      <c r="AA127" s="82"/>
      <c r="AB127" s="8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2:160" ht="5.15" hidden="1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82"/>
      <c r="T128" s="82"/>
      <c r="U128" s="82"/>
      <c r="V128" s="2"/>
      <c r="W128" s="82"/>
      <c r="X128" s="82"/>
      <c r="Y128" s="82"/>
      <c r="Z128" s="82"/>
      <c r="AA128" s="82"/>
      <c r="AB128" s="8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2:94" ht="5.15" hidden="1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82"/>
      <c r="T129" s="82"/>
      <c r="U129" s="82"/>
      <c r="V129" s="2"/>
      <c r="W129" s="82"/>
      <c r="X129" s="82"/>
      <c r="Y129" s="82"/>
      <c r="Z129" s="82"/>
      <c r="AA129" s="82"/>
      <c r="AB129" s="8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2:94" ht="5.15" hidden="1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82"/>
      <c r="T130" s="82"/>
      <c r="U130" s="82"/>
      <c r="V130" s="2"/>
      <c r="W130" s="82"/>
      <c r="X130" s="82"/>
      <c r="Y130" s="82"/>
      <c r="Z130" s="82"/>
      <c r="AA130" s="82"/>
      <c r="AB130" s="8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2:94" ht="5.15" hidden="1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82"/>
      <c r="T131" s="82"/>
      <c r="U131" s="82"/>
      <c r="V131" s="2"/>
      <c r="W131" s="2"/>
      <c r="X131" s="2"/>
      <c r="Y131" s="2"/>
      <c r="Z131" s="82"/>
      <c r="AA131" s="82"/>
      <c r="AB131" s="8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2:94" ht="5.15" hidden="1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82"/>
      <c r="AA132" s="82"/>
      <c r="AB132" s="8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2:94" ht="5.15" hidden="1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82"/>
      <c r="AA133" s="82"/>
      <c r="AB133" s="8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2:94" ht="5.15" hidden="1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82"/>
      <c r="AA134" s="82"/>
      <c r="AB134" s="8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2:94" ht="5.15" hidden="1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82"/>
      <c r="AA135" s="82"/>
      <c r="AB135" s="8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2:94" ht="5.15" hidden="1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82"/>
      <c r="AA136" s="82"/>
      <c r="AB136" s="8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2:94" ht="5.15" hidden="1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82"/>
      <c r="AA137" s="82"/>
      <c r="AB137" s="8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2:94" ht="5.15" hidden="1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82"/>
      <c r="AA138" s="82"/>
      <c r="AB138" s="8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2:94" ht="5.15" hidden="1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82"/>
      <c r="AA139" s="82"/>
      <c r="AB139" s="8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2:94" ht="5.15" hidden="1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82"/>
      <c r="AA140" s="82"/>
      <c r="AB140" s="8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2:94" ht="5.15" hidden="1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82"/>
      <c r="AA141" s="82"/>
      <c r="AB141" s="8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2:94" ht="5.15" hidden="1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82"/>
      <c r="AA142" s="82"/>
      <c r="AB142" s="8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2:94" ht="5.15" hidden="1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82"/>
      <c r="AA143" s="82"/>
      <c r="AB143" s="8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2:94" ht="5.15" hidden="1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82"/>
      <c r="AA144" s="82"/>
      <c r="AB144" s="8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2:94" ht="5.15" hidden="1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82"/>
      <c r="AA145" s="82"/>
      <c r="AB145" s="8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2:94" ht="5.15" hidden="1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82"/>
      <c r="AA146" s="82"/>
      <c r="AB146" s="8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2:94" ht="5.15" hidden="1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2:94" ht="5.15" hidden="1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2:94" ht="5.15" hidden="1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2:94" ht="5.15" hidden="1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2:94" ht="5.15" hidden="1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2:94" ht="5.15" hidden="1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2:94" ht="5.15" hidden="1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2:94" ht="5.15" hidden="1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2:94" ht="5.15" hidden="1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2:94" ht="5.15" hidden="1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2:94" ht="5.15" hidden="1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2:94" ht="8.15" hidden="1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2:94" ht="8.15" hidden="1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2:94" ht="8.15" hidden="1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2:85" ht="8.15" hidden="1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2:85" ht="8.15" hidden="1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2:85" ht="8.15" hidden="1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2:85" ht="8.15" hidden="1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2:85" ht="8.15" hidden="1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2:85" ht="8.15" hidden="1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2:85" ht="8.15" hidden="1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2:85" ht="8.15" hidden="1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2:85" ht="8.15" hidden="1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2:85" ht="8.15" hidden="1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2:85" ht="8.15" hidden="1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2:85" ht="8.15" hidden="1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2:85" ht="8.15" hidden="1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2:85" ht="8.15" hidden="1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2:85" ht="8.15" hidden="1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2:85" ht="8.15" hidden="1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2:85" ht="8.15" hidden="1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2:85" ht="8.15" hidden="1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2:85" ht="8.15" hidden="1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2:85" ht="8.15" hidden="1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2:85" ht="8.15" hidden="1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2:85" ht="8.15" hidden="1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2:85" ht="8.15" hidden="1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2:85" ht="8.15" hidden="1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2:85" ht="8.15" hidden="1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2:85" ht="8.15" hidden="1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2:85" ht="8.15" hidden="1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2:85" ht="8.15" hidden="1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  <row r="189" spans="2:85" ht="8.15" hidden="1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</row>
    <row r="190" spans="2:85" ht="8.15" hidden="1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</row>
    <row r="191" spans="2:85" ht="8.15" hidden="1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</row>
    <row r="192" spans="2:85" ht="8.15" hidden="1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</row>
    <row r="193" spans="2:85" ht="8.15" hidden="1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</row>
    <row r="194" spans="2:85" ht="8.15" hidden="1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</row>
    <row r="195" spans="2:85" ht="8.15" hidden="1" customHeigh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</row>
    <row r="196" spans="2:85" ht="8.15" hidden="1" customHeigh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</row>
    <row r="197" spans="2:85" ht="8.15" hidden="1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</row>
    <row r="198" spans="2:85" ht="8.15" hidden="1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</row>
    <row r="199" spans="2:85" ht="8.15" hidden="1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</row>
    <row r="200" spans="2:85" ht="8.15" hidden="1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</row>
    <row r="201" spans="2:85" ht="8.15" hidden="1" customHeight="1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</row>
    <row r="202" spans="2:85" ht="8.15" hidden="1" customHeight="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</row>
    <row r="203" spans="2:85" ht="8.15" hidden="1" customHeight="1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</row>
    <row r="204" spans="2:85" ht="8.15" hidden="1" customHeight="1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</row>
    <row r="205" spans="2:85" ht="8.15" hidden="1" customHeight="1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</row>
    <row r="206" spans="2:85" ht="8.15" hidden="1" customHeight="1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</row>
    <row r="207" spans="2:85" ht="8.15" hidden="1" customHeight="1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2:85" ht="8.15" hidden="1" customHeight="1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</row>
    <row r="209" spans="2:85" ht="8.15" hidden="1" customHeight="1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</row>
    <row r="210" spans="2:85" ht="8.15" hidden="1" customHeight="1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</row>
    <row r="211" spans="2:85" ht="8.15" hidden="1" customHeight="1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</row>
    <row r="212" spans="2:85" ht="8.15" hidden="1" customHeight="1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</row>
    <row r="213" spans="2:85" ht="8.15" hidden="1" customHeight="1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</row>
    <row r="214" spans="2:85" ht="8.15" hidden="1" customHeight="1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</row>
    <row r="215" spans="2:85" ht="8.15" hidden="1" customHeight="1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</row>
    <row r="216" spans="2:85" ht="8.15" hidden="1" customHeight="1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</row>
    <row r="217" spans="2:85" ht="8.15" hidden="1" customHeight="1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</row>
    <row r="218" spans="2:85" ht="8.15" hidden="1" customHeight="1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</row>
    <row r="219" spans="2:85" ht="8.15" hidden="1" customHeight="1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</row>
    <row r="220" spans="2:85" ht="8.15" hidden="1" customHeight="1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</row>
    <row r="221" spans="2:85" ht="8.15" hidden="1" customHeight="1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</row>
    <row r="222" spans="2:85" ht="8.15" hidden="1" customHeight="1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</row>
    <row r="223" spans="2:85" ht="8.15" hidden="1" customHeight="1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</row>
    <row r="224" spans="2:85" ht="8.15" hidden="1" customHeight="1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</row>
    <row r="225" spans="2:85" ht="8.15" hidden="1" customHeight="1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</row>
    <row r="226" spans="2:85" ht="8.15" hidden="1" customHeight="1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</row>
    <row r="227" spans="2:85" ht="8.15" hidden="1" customHeight="1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</row>
    <row r="228" spans="2:85" ht="8.15" hidden="1" customHeight="1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</row>
    <row r="229" spans="2:85" ht="8.15" hidden="1" customHeight="1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</row>
    <row r="230" spans="2:85" ht="8.15" hidden="1" customHeight="1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</row>
    <row r="231" spans="2:85" ht="8.15" hidden="1" customHeight="1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</row>
    <row r="232" spans="2:85" ht="8.15" hidden="1" customHeight="1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</row>
    <row r="233" spans="2:85" ht="8.15" hidden="1" customHeight="1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</row>
    <row r="234" spans="2:85" ht="8.15" hidden="1" customHeight="1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</row>
    <row r="235" spans="2:85" ht="8.15" hidden="1" customHeight="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</row>
    <row r="236" spans="2:85" ht="8.15" hidden="1" customHeight="1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</row>
    <row r="237" spans="2:85" ht="8.15" hidden="1" customHeight="1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</row>
    <row r="238" spans="2:85" ht="8.15" hidden="1" customHeight="1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</row>
    <row r="239" spans="2:85" ht="8.15" hidden="1" customHeight="1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</row>
    <row r="240" spans="2:85" ht="8.15" hidden="1" customHeight="1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</row>
    <row r="241" spans="2:85" ht="8.15" hidden="1" customHeight="1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</row>
    <row r="242" spans="2:85" ht="8.15" hidden="1" customHeight="1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</row>
    <row r="243" spans="2:85" ht="8.15" hidden="1" customHeight="1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</row>
    <row r="244" spans="2:85" ht="8.15" hidden="1" customHeight="1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</row>
    <row r="245" spans="2:85" ht="8.15" hidden="1" customHeight="1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</row>
    <row r="246" spans="2:85" ht="8.15" hidden="1" customHeight="1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</row>
    <row r="247" spans="2:85" ht="8.15" hidden="1" customHeight="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</row>
    <row r="248" spans="2:85" ht="8.15" hidden="1" customHeight="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</row>
    <row r="249" spans="2:85" ht="8.15" hidden="1" customHeight="1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</row>
    <row r="250" spans="2:85" ht="8.15" hidden="1" customHeight="1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</row>
    <row r="251" spans="2:85" ht="8.15" hidden="1" customHeight="1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</row>
    <row r="252" spans="2:85" ht="8.15" hidden="1" customHeight="1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</row>
    <row r="253" spans="2:85" ht="8.15" hidden="1" customHeight="1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</row>
    <row r="254" spans="2:85" ht="8.15" hidden="1" customHeight="1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</row>
    <row r="255" spans="2:85" ht="8.15" hidden="1" customHeight="1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</row>
    <row r="256" spans="2:85" ht="8.15" hidden="1" customHeight="1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</row>
    <row r="257" spans="2:85" ht="8.15" hidden="1" customHeight="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</row>
    <row r="258" spans="2:85" ht="8.15" hidden="1" customHeight="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</row>
    <row r="259" spans="2:85" ht="8.15" hidden="1" customHeight="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</row>
    <row r="260" spans="2:85" ht="8.15" hidden="1" customHeight="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</row>
    <row r="261" spans="2:85" ht="8.15" hidden="1" customHeight="1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</row>
    <row r="262" spans="2:85" ht="8.15" hidden="1" customHeight="1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</row>
    <row r="263" spans="2:85" ht="8.15" hidden="1" customHeight="1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</row>
    <row r="264" spans="2:85" ht="8.15" hidden="1" customHeight="1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</row>
    <row r="265" spans="2:85" ht="8.15" hidden="1" customHeight="1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</row>
    <row r="266" spans="2:85" ht="8.15" hidden="1" customHeight="1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</row>
    <row r="267" spans="2:85" ht="8.15" hidden="1" customHeight="1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</row>
    <row r="268" spans="2:85" ht="8.15" hidden="1" customHeight="1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</row>
    <row r="269" spans="2:85" ht="8.15" hidden="1" customHeight="1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</row>
    <row r="270" spans="2:85" ht="8.15" hidden="1" customHeight="1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</row>
    <row r="271" spans="2:85" ht="8.15" hidden="1" customHeight="1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</row>
    <row r="272" spans="2:85" ht="8.15" hidden="1" customHeight="1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</row>
    <row r="273" spans="2:85" ht="8.15" hidden="1" customHeight="1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</row>
    <row r="274" spans="2:85" ht="8.15" hidden="1" customHeight="1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</row>
    <row r="275" spans="2:85" ht="8.15" hidden="1" customHeight="1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</row>
    <row r="276" spans="2:85" ht="8.15" hidden="1" customHeight="1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</row>
    <row r="277" spans="2:85" ht="8.15" hidden="1" customHeight="1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</row>
    <row r="278" spans="2:85" ht="8.15" hidden="1" customHeight="1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</row>
    <row r="279" spans="2:85" ht="8.15" hidden="1" customHeight="1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</row>
    <row r="280" spans="2:85" ht="8.15" hidden="1" customHeight="1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</row>
    <row r="281" spans="2:85" ht="8.15" hidden="1" customHeight="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</row>
    <row r="282" spans="2:85" ht="8.15" hidden="1" customHeight="1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</row>
    <row r="283" spans="2:85" ht="8.15" hidden="1" customHeight="1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</row>
    <row r="284" spans="2:85" ht="8.15" hidden="1" customHeight="1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</row>
    <row r="285" spans="2:85" ht="8.15" hidden="1" customHeight="1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</row>
    <row r="286" spans="2:85" ht="8.15" hidden="1" customHeight="1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</row>
    <row r="287" spans="2:85" ht="8.15" hidden="1" customHeight="1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</row>
    <row r="288" spans="2:85" ht="8.15" hidden="1" customHeight="1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</row>
    <row r="289" spans="2:85" ht="8.15" hidden="1" customHeight="1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</row>
    <row r="290" spans="2:85" ht="8.15" hidden="1" customHeight="1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</row>
    <row r="291" spans="2:85" ht="8.15" hidden="1" customHeight="1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</row>
    <row r="292" spans="2:85" ht="8.15" hidden="1" customHeight="1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</row>
    <row r="293" spans="2:85" ht="8.15" hidden="1" customHeight="1" x14ac:dyDescent="0.2"/>
    <row r="294" spans="2:85" ht="8.15" hidden="1" customHeight="1" x14ac:dyDescent="0.2"/>
    <row r="295" spans="2:85" ht="8.15" hidden="1" customHeight="1" x14ac:dyDescent="0.2"/>
    <row r="296" spans="2:85" ht="8.15" hidden="1" customHeight="1" x14ac:dyDescent="0.2"/>
    <row r="297" spans="2:85" ht="8.15" hidden="1" customHeight="1" x14ac:dyDescent="0.2"/>
    <row r="298" spans="2:85" ht="8.15" hidden="1" customHeight="1" x14ac:dyDescent="0.2"/>
    <row r="299" spans="2:85" ht="8.15" hidden="1" customHeight="1" x14ac:dyDescent="0.2"/>
    <row r="300" spans="2:85" ht="8.15" hidden="1" customHeight="1" x14ac:dyDescent="0.2"/>
    <row r="301" spans="2:85" ht="8.15" hidden="1" customHeight="1" x14ac:dyDescent="0.2"/>
    <row r="302" spans="2:85" ht="8.15" hidden="1" customHeight="1" x14ac:dyDescent="0.2"/>
    <row r="303" spans="2:85" ht="8.15" hidden="1" customHeight="1" x14ac:dyDescent="0.2"/>
    <row r="304" spans="2:85" ht="8.15" hidden="1" customHeight="1" x14ac:dyDescent="0.2"/>
    <row r="305" ht="8.15" hidden="1" customHeight="1" x14ac:dyDescent="0.2"/>
    <row r="306" ht="8.15" hidden="1" customHeight="1" x14ac:dyDescent="0.2"/>
    <row r="307" ht="8.15" hidden="1" customHeight="1" x14ac:dyDescent="0.2"/>
    <row r="308" ht="8.15" hidden="1" customHeight="1" x14ac:dyDescent="0.2"/>
    <row r="309" ht="8.15" hidden="1" customHeight="1" x14ac:dyDescent="0.2"/>
    <row r="310" ht="8.15" hidden="1" customHeight="1" x14ac:dyDescent="0.2"/>
    <row r="311" ht="8.15" hidden="1" customHeight="1" x14ac:dyDescent="0.2"/>
    <row r="312" ht="8.15" hidden="1" customHeight="1" x14ac:dyDescent="0.2"/>
    <row r="313" ht="8.15" hidden="1" customHeight="1" x14ac:dyDescent="0.2"/>
    <row r="314" ht="8.15" hidden="1" customHeight="1" x14ac:dyDescent="0.2"/>
    <row r="315" ht="8.15" hidden="1" customHeight="1" x14ac:dyDescent="0.2"/>
    <row r="316" ht="8.15" hidden="1" customHeight="1" x14ac:dyDescent="0.2"/>
    <row r="317" ht="8.15" hidden="1" customHeight="1" x14ac:dyDescent="0.2"/>
    <row r="318" ht="8.15" hidden="1" customHeight="1" x14ac:dyDescent="0.2"/>
    <row r="319" ht="8.15" hidden="1" customHeight="1" x14ac:dyDescent="0.2"/>
    <row r="320" ht="8.15" hidden="1" customHeight="1" x14ac:dyDescent="0.2"/>
    <row r="321" ht="8.15" hidden="1" customHeight="1" x14ac:dyDescent="0.2"/>
    <row r="322" ht="8.15" hidden="1" customHeight="1" x14ac:dyDescent="0.2"/>
    <row r="323" ht="8.15" hidden="1" customHeight="1" x14ac:dyDescent="0.2"/>
    <row r="324" ht="8.15" hidden="1" customHeight="1" x14ac:dyDescent="0.2"/>
    <row r="325" ht="8.15" hidden="1" customHeight="1" x14ac:dyDescent="0.2"/>
    <row r="326" ht="8.15" hidden="1" customHeight="1" x14ac:dyDescent="0.2"/>
    <row r="327" ht="8.15" hidden="1" customHeight="1" x14ac:dyDescent="0.2"/>
    <row r="328" ht="8.15" hidden="1" customHeight="1" x14ac:dyDescent="0.2"/>
    <row r="329" ht="8.15" hidden="1" customHeight="1" x14ac:dyDescent="0.2"/>
    <row r="330" ht="8.15" hidden="1" customHeight="1" x14ac:dyDescent="0.2"/>
    <row r="331" ht="8.15" hidden="1" customHeight="1" x14ac:dyDescent="0.2"/>
    <row r="332" ht="8.15" hidden="1" customHeight="1" x14ac:dyDescent="0.2"/>
    <row r="333" ht="8.15" hidden="1" customHeight="1" x14ac:dyDescent="0.2"/>
    <row r="334" ht="8.15" hidden="1" customHeight="1" x14ac:dyDescent="0.2"/>
    <row r="335" ht="8.15" hidden="1" customHeight="1" x14ac:dyDescent="0.2"/>
    <row r="336" ht="8.15" hidden="1" customHeight="1" x14ac:dyDescent="0.2"/>
    <row r="337" ht="8.15" hidden="1" customHeight="1" x14ac:dyDescent="0.2"/>
    <row r="338" ht="8.15" hidden="1" customHeight="1" x14ac:dyDescent="0.2"/>
    <row r="339" ht="8.15" hidden="1" customHeight="1" x14ac:dyDescent="0.2"/>
    <row r="340" ht="8.15" hidden="1" customHeight="1" x14ac:dyDescent="0.2"/>
    <row r="341" ht="8.15" hidden="1" customHeight="1" x14ac:dyDescent="0.2"/>
    <row r="342" ht="8.15" hidden="1" customHeight="1" x14ac:dyDescent="0.2"/>
    <row r="343" ht="8.15" hidden="1" customHeight="1" x14ac:dyDescent="0.2"/>
    <row r="344" ht="8.15" hidden="1" customHeight="1" x14ac:dyDescent="0.2"/>
    <row r="345" ht="8.15" hidden="1" customHeight="1" x14ac:dyDescent="0.2"/>
    <row r="346" ht="8.15" hidden="1" customHeight="1" x14ac:dyDescent="0.2"/>
    <row r="347" ht="8.15" hidden="1" customHeight="1" x14ac:dyDescent="0.2"/>
    <row r="348" ht="8.15" hidden="1" customHeight="1" x14ac:dyDescent="0.2"/>
    <row r="349" ht="8.15" hidden="1" customHeight="1" x14ac:dyDescent="0.2"/>
    <row r="350" ht="8.15" hidden="1" customHeight="1" x14ac:dyDescent="0.2"/>
    <row r="351" ht="8.15" hidden="1" customHeight="1" x14ac:dyDescent="0.2"/>
    <row r="352" ht="8.15" hidden="1" customHeight="1" x14ac:dyDescent="0.2"/>
    <row r="353" ht="8.15" hidden="1" customHeight="1" x14ac:dyDescent="0.2"/>
    <row r="354" ht="8.15" hidden="1" customHeight="1" x14ac:dyDescent="0.2"/>
    <row r="355" ht="8.15" hidden="1" customHeight="1" x14ac:dyDescent="0.2"/>
    <row r="356" ht="8.15" hidden="1" customHeight="1" x14ac:dyDescent="0.2"/>
    <row r="357" ht="8.15" hidden="1" customHeight="1" x14ac:dyDescent="0.2"/>
    <row r="358" ht="8.15" hidden="1" customHeight="1" x14ac:dyDescent="0.2"/>
    <row r="359" ht="8.15" hidden="1" customHeight="1" x14ac:dyDescent="0.2"/>
    <row r="360" ht="8.15" hidden="1" customHeight="1" x14ac:dyDescent="0.2"/>
    <row r="361" ht="8.15" hidden="1" customHeight="1" x14ac:dyDescent="0.2"/>
    <row r="362" ht="8.15" hidden="1" customHeight="1" x14ac:dyDescent="0.2"/>
    <row r="363" ht="8.15" hidden="1" customHeight="1" x14ac:dyDescent="0.2"/>
    <row r="364" ht="8.15" hidden="1" customHeight="1" x14ac:dyDescent="0.2"/>
    <row r="365" ht="8.15" hidden="1" customHeight="1" x14ac:dyDescent="0.2"/>
    <row r="366" ht="8.15" hidden="1" customHeight="1" x14ac:dyDescent="0.2"/>
    <row r="367" ht="8.15" hidden="1" customHeight="1" x14ac:dyDescent="0.2"/>
    <row r="368" ht="8.15" hidden="1" customHeight="1" x14ac:dyDescent="0.2"/>
    <row r="369" ht="8.15" hidden="1" customHeight="1" x14ac:dyDescent="0.2"/>
    <row r="370" ht="8.15" hidden="1" customHeight="1" x14ac:dyDescent="0.2"/>
    <row r="371" ht="8.15" hidden="1" customHeight="1" x14ac:dyDescent="0.2"/>
    <row r="372" ht="8.15" hidden="1" customHeight="1" x14ac:dyDescent="0.2"/>
    <row r="373" ht="8.15" hidden="1" customHeight="1" x14ac:dyDescent="0.2"/>
    <row r="374" ht="8.15" hidden="1" customHeight="1" x14ac:dyDescent="0.2"/>
    <row r="375" ht="8.15" hidden="1" customHeight="1" x14ac:dyDescent="0.2"/>
    <row r="376" ht="8.15" hidden="1" customHeight="1" x14ac:dyDescent="0.2"/>
    <row r="377" ht="8.15" hidden="1" customHeight="1" x14ac:dyDescent="0.2"/>
    <row r="378" ht="8.15" hidden="1" customHeight="1" x14ac:dyDescent="0.2"/>
    <row r="379" ht="8.15" hidden="1" customHeight="1" x14ac:dyDescent="0.2"/>
    <row r="380" ht="8.15" hidden="1" customHeight="1" x14ac:dyDescent="0.2"/>
    <row r="381" ht="8.15" hidden="1" customHeight="1" x14ac:dyDescent="0.2"/>
    <row r="382" ht="8.15" hidden="1" customHeight="1" x14ac:dyDescent="0.2"/>
    <row r="383" ht="8.15" hidden="1" customHeight="1" x14ac:dyDescent="0.2"/>
    <row r="384" ht="8.15" hidden="1" customHeight="1" x14ac:dyDescent="0.2"/>
    <row r="385" ht="8.15" hidden="1" customHeight="1" x14ac:dyDescent="0.2"/>
    <row r="386" ht="8.15" hidden="1" customHeight="1" x14ac:dyDescent="0.2"/>
    <row r="387" ht="8.15" hidden="1" customHeight="1" x14ac:dyDescent="0.2"/>
    <row r="388" ht="8.15" hidden="1" customHeight="1" x14ac:dyDescent="0.2"/>
    <row r="389" ht="8.15" hidden="1" customHeight="1" x14ac:dyDescent="0.2"/>
    <row r="390" ht="8.15" hidden="1" customHeight="1" x14ac:dyDescent="0.2"/>
    <row r="391" ht="8.15" hidden="1" customHeight="1" x14ac:dyDescent="0.2"/>
    <row r="392" ht="8.15" hidden="1" customHeight="1" x14ac:dyDescent="0.2"/>
    <row r="393" ht="8.15" hidden="1" customHeight="1" x14ac:dyDescent="0.2"/>
    <row r="394" ht="8.15" hidden="1" customHeight="1" x14ac:dyDescent="0.2"/>
    <row r="395" ht="8.15" hidden="1" customHeight="1" x14ac:dyDescent="0.2"/>
    <row r="396" ht="8.15" hidden="1" customHeight="1" x14ac:dyDescent="0.2"/>
    <row r="397" ht="8.15" hidden="1" customHeight="1" x14ac:dyDescent="0.2"/>
    <row r="398" ht="8.15" hidden="1" customHeight="1" x14ac:dyDescent="0.2"/>
    <row r="399" ht="8.15" hidden="1" customHeight="1" x14ac:dyDescent="0.2"/>
    <row r="400" ht="8.15" hidden="1" customHeight="1" x14ac:dyDescent="0.2"/>
    <row r="401" ht="8.15" hidden="1" customHeight="1" x14ac:dyDescent="0.2"/>
    <row r="402" ht="8.15" hidden="1" customHeight="1" x14ac:dyDescent="0.2"/>
    <row r="403" ht="8.15" hidden="1" customHeight="1" x14ac:dyDescent="0.2"/>
    <row r="404" ht="8.15" hidden="1" customHeight="1" x14ac:dyDescent="0.2"/>
    <row r="405" ht="8.15" hidden="1" customHeight="1" x14ac:dyDescent="0.2"/>
    <row r="406" ht="8.15" hidden="1" customHeight="1" x14ac:dyDescent="0.2"/>
    <row r="407" ht="8.15" hidden="1" customHeight="1" x14ac:dyDescent="0.2"/>
    <row r="408" ht="8.15" hidden="1" customHeight="1" x14ac:dyDescent="0.2"/>
    <row r="409" ht="8.15" hidden="1" customHeight="1" x14ac:dyDescent="0.2"/>
    <row r="410" ht="8.15" hidden="1" customHeight="1" x14ac:dyDescent="0.2"/>
    <row r="411" ht="8.15" hidden="1" customHeight="1" x14ac:dyDescent="0.2"/>
    <row r="412" ht="8.15" hidden="1" customHeight="1" x14ac:dyDescent="0.2"/>
    <row r="413" ht="8.15" hidden="1" customHeight="1" x14ac:dyDescent="0.2"/>
    <row r="414" ht="8.15" hidden="1" customHeight="1" x14ac:dyDescent="0.2"/>
    <row r="415" ht="8.15" hidden="1" customHeight="1" x14ac:dyDescent="0.2"/>
    <row r="416" ht="8.15" hidden="1" customHeight="1" x14ac:dyDescent="0.2"/>
    <row r="417" ht="8.15" hidden="1" customHeight="1" x14ac:dyDescent="0.2"/>
    <row r="418" ht="8.15" hidden="1" customHeight="1" x14ac:dyDescent="0.2"/>
    <row r="419" ht="8.15" hidden="1" customHeight="1" x14ac:dyDescent="0.2"/>
    <row r="420" ht="8.15" hidden="1" customHeight="1" x14ac:dyDescent="0.2"/>
    <row r="421" ht="8.15" hidden="1" customHeight="1" x14ac:dyDescent="0.2"/>
    <row r="422" ht="8.15" hidden="1" customHeight="1" x14ac:dyDescent="0.2"/>
    <row r="423" ht="8.15" hidden="1" customHeight="1" x14ac:dyDescent="0.2"/>
    <row r="424" ht="8.15" hidden="1" customHeight="1" x14ac:dyDescent="0.2"/>
    <row r="425" ht="8.15" hidden="1" customHeight="1" x14ac:dyDescent="0.2"/>
    <row r="426" ht="8.15" hidden="1" customHeight="1" x14ac:dyDescent="0.2"/>
    <row r="427" ht="8.15" hidden="1" customHeight="1" x14ac:dyDescent="0.2"/>
    <row r="428" ht="8.15" hidden="1" customHeight="1" x14ac:dyDescent="0.2"/>
    <row r="429" ht="8.15" hidden="1" customHeight="1" x14ac:dyDescent="0.2"/>
    <row r="430" ht="8.15" hidden="1" customHeight="1" x14ac:dyDescent="0.2"/>
    <row r="431" ht="8.15" hidden="1" customHeight="1" x14ac:dyDescent="0.2"/>
    <row r="432" ht="8.15" hidden="1" customHeight="1" x14ac:dyDescent="0.2"/>
    <row r="433" ht="8.15" hidden="1" customHeight="1" x14ac:dyDescent="0.2"/>
    <row r="434" ht="8.15" hidden="1" customHeight="1" x14ac:dyDescent="0.2"/>
    <row r="435" ht="8.15" hidden="1" customHeight="1" x14ac:dyDescent="0.2"/>
    <row r="436" ht="8.15" hidden="1" customHeight="1" x14ac:dyDescent="0.2"/>
    <row r="437" ht="8.15" hidden="1" customHeight="1" x14ac:dyDescent="0.2"/>
    <row r="438" ht="8.15" hidden="1" customHeight="1" x14ac:dyDescent="0.2"/>
    <row r="439" ht="8.15" hidden="1" customHeight="1" x14ac:dyDescent="0.2"/>
    <row r="440" ht="8.15" hidden="1" customHeight="1" x14ac:dyDescent="0.2"/>
    <row r="441" ht="8.15" hidden="1" customHeight="1" x14ac:dyDescent="0.2"/>
    <row r="442" ht="8.15" hidden="1" customHeight="1" x14ac:dyDescent="0.2"/>
    <row r="443" ht="8.15" hidden="1" customHeight="1" x14ac:dyDescent="0.2"/>
    <row r="444" ht="8.15" hidden="1" customHeight="1" x14ac:dyDescent="0.2"/>
    <row r="445" ht="8.15" hidden="1" customHeight="1" x14ac:dyDescent="0.2"/>
    <row r="446" ht="8.15" hidden="1" customHeight="1" x14ac:dyDescent="0.2"/>
    <row r="447" ht="8.15" hidden="1" customHeight="1" x14ac:dyDescent="0.2"/>
    <row r="448" ht="8.15" hidden="1" customHeight="1" x14ac:dyDescent="0.2"/>
    <row r="449" ht="8.15" hidden="1" customHeight="1" x14ac:dyDescent="0.2"/>
    <row r="450" ht="8.15" hidden="1" customHeight="1" x14ac:dyDescent="0.2"/>
    <row r="451" ht="8.15" hidden="1" customHeight="1" x14ac:dyDescent="0.2"/>
    <row r="452" ht="8.15" hidden="1" customHeight="1" x14ac:dyDescent="0.2"/>
    <row r="453" ht="8.15" hidden="1" customHeight="1" x14ac:dyDescent="0.2"/>
    <row r="454" ht="8.15" hidden="1" customHeight="1" x14ac:dyDescent="0.2"/>
    <row r="455" ht="8.15" hidden="1" customHeight="1" x14ac:dyDescent="0.2"/>
    <row r="456" ht="8.15" hidden="1" customHeight="1" x14ac:dyDescent="0.2"/>
    <row r="457" ht="8.15" hidden="1" customHeight="1" x14ac:dyDescent="0.2"/>
    <row r="458" ht="8.15" hidden="1" customHeight="1" x14ac:dyDescent="0.2"/>
    <row r="459" ht="8.15" hidden="1" customHeight="1" x14ac:dyDescent="0.2"/>
    <row r="460" ht="8.15" hidden="1" customHeight="1" x14ac:dyDescent="0.2"/>
    <row r="461" ht="8.15" hidden="1" customHeight="1" x14ac:dyDescent="0.2"/>
    <row r="462" ht="8.15" hidden="1" customHeight="1" x14ac:dyDescent="0.2"/>
    <row r="463" ht="8.15" hidden="1" customHeight="1" x14ac:dyDescent="0.2"/>
    <row r="464" ht="8.15" hidden="1" customHeight="1" x14ac:dyDescent="0.2"/>
    <row r="465" ht="8.15" hidden="1" customHeight="1" x14ac:dyDescent="0.2"/>
    <row r="466" ht="8.15" hidden="1" customHeight="1" x14ac:dyDescent="0.2"/>
    <row r="467" ht="8.15" hidden="1" customHeight="1" x14ac:dyDescent="0.2"/>
    <row r="468" ht="8.15" hidden="1" customHeight="1" x14ac:dyDescent="0.2"/>
    <row r="469" ht="8.15" hidden="1" customHeight="1" x14ac:dyDescent="0.2"/>
    <row r="470" ht="8.15" hidden="1" customHeight="1" x14ac:dyDescent="0.2"/>
    <row r="471" ht="8.15" hidden="1" customHeight="1" x14ac:dyDescent="0.2"/>
    <row r="472" ht="8.15" hidden="1" customHeight="1" x14ac:dyDescent="0.2"/>
    <row r="473" ht="8.15" hidden="1" customHeight="1" x14ac:dyDescent="0.2"/>
    <row r="474" ht="8.15" hidden="1" customHeight="1" x14ac:dyDescent="0.2"/>
    <row r="475" ht="8.15" hidden="1" customHeight="1" x14ac:dyDescent="0.2"/>
    <row r="476" ht="8.15" hidden="1" customHeight="1" x14ac:dyDescent="0.2"/>
    <row r="477" ht="8.15" hidden="1" customHeight="1" x14ac:dyDescent="0.2"/>
    <row r="478" ht="8.15" hidden="1" customHeight="1" x14ac:dyDescent="0.2"/>
    <row r="479" ht="8.15" hidden="1" customHeight="1" x14ac:dyDescent="0.2"/>
    <row r="480" ht="8.15" hidden="1" customHeight="1" x14ac:dyDescent="0.2"/>
    <row r="481" ht="8.15" hidden="1" customHeight="1" x14ac:dyDescent="0.2"/>
    <row r="482" ht="8.15" hidden="1" customHeight="1" x14ac:dyDescent="0.2"/>
    <row r="483" ht="8.15" hidden="1" customHeight="1" x14ac:dyDescent="0.2"/>
    <row r="484" ht="8.15" hidden="1" customHeight="1" x14ac:dyDescent="0.2"/>
    <row r="485" ht="8.15" hidden="1" customHeight="1" x14ac:dyDescent="0.2"/>
    <row r="486" ht="8.15" hidden="1" customHeight="1" x14ac:dyDescent="0.2"/>
    <row r="487" ht="8.15" hidden="1" customHeight="1" x14ac:dyDescent="0.2"/>
    <row r="488" ht="8.15" hidden="1" customHeight="1" x14ac:dyDescent="0.2"/>
    <row r="489" ht="8.15" hidden="1" customHeight="1" x14ac:dyDescent="0.2"/>
    <row r="490" ht="8.15" hidden="1" customHeight="1" x14ac:dyDescent="0.2"/>
    <row r="491" ht="8.15" hidden="1" customHeight="1" x14ac:dyDescent="0.2"/>
    <row r="492" ht="8.15" hidden="1" customHeight="1" x14ac:dyDescent="0.2"/>
    <row r="493" ht="8.15" hidden="1" customHeight="1" x14ac:dyDescent="0.2"/>
    <row r="494" ht="8.15" hidden="1" customHeight="1" x14ac:dyDescent="0.2"/>
    <row r="495" ht="8.15" hidden="1" customHeight="1" x14ac:dyDescent="0.2"/>
    <row r="496" ht="8.15" hidden="1" customHeight="1" x14ac:dyDescent="0.2"/>
    <row r="497" ht="8.15" hidden="1" customHeight="1" x14ac:dyDescent="0.2"/>
    <row r="498" ht="8.15" hidden="1" customHeight="1" x14ac:dyDescent="0.2"/>
    <row r="499" ht="8.15" hidden="1" customHeight="1" x14ac:dyDescent="0.2"/>
    <row r="500" ht="8.15" hidden="1" customHeight="1" x14ac:dyDescent="0.2"/>
    <row r="501" ht="8.15" hidden="1" customHeight="1" x14ac:dyDescent="0.2"/>
    <row r="502" ht="8.15" hidden="1" customHeight="1" x14ac:dyDescent="0.2"/>
    <row r="503" ht="8.15" hidden="1" customHeight="1" x14ac:dyDescent="0.2"/>
    <row r="504" ht="8.15" hidden="1" customHeight="1" x14ac:dyDescent="0.2"/>
    <row r="505" ht="8.15" hidden="1" customHeight="1" x14ac:dyDescent="0.2"/>
    <row r="506" ht="8.15" hidden="1" customHeight="1" x14ac:dyDescent="0.2"/>
    <row r="507" ht="8.15" hidden="1" customHeight="1" x14ac:dyDescent="0.2"/>
    <row r="508" ht="8.15" hidden="1" customHeight="1" x14ac:dyDescent="0.2"/>
    <row r="509" ht="8.15" hidden="1" customHeight="1" x14ac:dyDescent="0.2"/>
    <row r="510" ht="8.15" hidden="1" customHeight="1" x14ac:dyDescent="0.2"/>
    <row r="511" ht="8.15" hidden="1" customHeight="1" x14ac:dyDescent="0.2"/>
    <row r="512" ht="8.15" hidden="1" customHeight="1" x14ac:dyDescent="0.2"/>
    <row r="513" ht="8.15" hidden="1" customHeight="1" x14ac:dyDescent="0.2"/>
    <row r="514" ht="8.15" hidden="1" customHeight="1" x14ac:dyDescent="0.2"/>
    <row r="515" ht="8.15" hidden="1" customHeight="1" x14ac:dyDescent="0.2"/>
    <row r="516" ht="8.15" hidden="1" customHeight="1" x14ac:dyDescent="0.2"/>
    <row r="517" ht="8.15" hidden="1" customHeight="1" x14ac:dyDescent="0.2"/>
    <row r="518" ht="8.15" hidden="1" customHeight="1" x14ac:dyDescent="0.2"/>
    <row r="519" ht="8.15" hidden="1" customHeight="1" x14ac:dyDescent="0.2"/>
    <row r="520" ht="8.15" hidden="1" customHeight="1" x14ac:dyDescent="0.2"/>
    <row r="521" ht="8.15" hidden="1" customHeight="1" x14ac:dyDescent="0.2"/>
    <row r="522" ht="8.15" hidden="1" customHeight="1" x14ac:dyDescent="0.2"/>
    <row r="523" ht="8.15" hidden="1" customHeight="1" x14ac:dyDescent="0.2"/>
    <row r="524" ht="8.15" hidden="1" customHeight="1" x14ac:dyDescent="0.2"/>
    <row r="525" ht="8.15" hidden="1" customHeight="1" x14ac:dyDescent="0.2"/>
    <row r="526" ht="8.15" hidden="1" customHeight="1" x14ac:dyDescent="0.2"/>
    <row r="527" ht="8.15" hidden="1" customHeight="1" x14ac:dyDescent="0.2"/>
    <row r="528" ht="8.15" hidden="1" customHeight="1" x14ac:dyDescent="0.2"/>
    <row r="529" ht="8.15" hidden="1" customHeight="1" x14ac:dyDescent="0.2"/>
    <row r="530" ht="8.15" hidden="1" customHeight="1" x14ac:dyDescent="0.2"/>
    <row r="531" ht="8.15" hidden="1" customHeight="1" x14ac:dyDescent="0.2"/>
    <row r="532" ht="8.15" hidden="1" customHeight="1" x14ac:dyDescent="0.2"/>
    <row r="533" ht="8.15" hidden="1" customHeight="1" x14ac:dyDescent="0.2"/>
    <row r="534" ht="8.15" hidden="1" customHeight="1" x14ac:dyDescent="0.2"/>
    <row r="535" ht="8.15" hidden="1" customHeight="1" x14ac:dyDescent="0.2"/>
    <row r="536" ht="8.15" hidden="1" customHeight="1" x14ac:dyDescent="0.2"/>
    <row r="537" ht="8.15" hidden="1" customHeight="1" x14ac:dyDescent="0.2"/>
    <row r="538" ht="8.15" hidden="1" customHeight="1" x14ac:dyDescent="0.2"/>
    <row r="539" ht="8.15" hidden="1" customHeight="1" x14ac:dyDescent="0.2"/>
    <row r="540" ht="8.15" hidden="1" customHeight="1" x14ac:dyDescent="0.2"/>
    <row r="541" ht="8.15" hidden="1" customHeight="1" x14ac:dyDescent="0.2"/>
    <row r="542" ht="8.15" hidden="1" customHeight="1" x14ac:dyDescent="0.2"/>
    <row r="543" ht="8.15" hidden="1" customHeight="1" x14ac:dyDescent="0.2"/>
    <row r="544" ht="8.15" hidden="1" customHeight="1" x14ac:dyDescent="0.2"/>
    <row r="545" ht="8.15" hidden="1" customHeight="1" x14ac:dyDescent="0.2"/>
    <row r="546" ht="8.15" hidden="1" customHeight="1" x14ac:dyDescent="0.2"/>
    <row r="547" ht="8.15" hidden="1" customHeight="1" x14ac:dyDescent="0.2"/>
    <row r="548" ht="8.15" hidden="1" customHeight="1" x14ac:dyDescent="0.2"/>
    <row r="549" ht="8.15" hidden="1" customHeight="1" x14ac:dyDescent="0.2"/>
    <row r="550" ht="8.15" hidden="1" customHeight="1" x14ac:dyDescent="0.2"/>
    <row r="551" ht="8.15" hidden="1" customHeight="1" x14ac:dyDescent="0.2"/>
    <row r="552" ht="8.15" hidden="1" customHeight="1" x14ac:dyDescent="0.2"/>
    <row r="553" ht="8.15" hidden="1" customHeight="1" x14ac:dyDescent="0.2"/>
    <row r="554" ht="8.15" hidden="1" customHeight="1" x14ac:dyDescent="0.2"/>
    <row r="555" ht="8.15" hidden="1" customHeight="1" x14ac:dyDescent="0.2"/>
    <row r="556" ht="8.15" hidden="1" customHeight="1" x14ac:dyDescent="0.2"/>
    <row r="557" ht="8.15" hidden="1" customHeight="1" x14ac:dyDescent="0.2"/>
    <row r="558" ht="8.15" hidden="1" customHeight="1" x14ac:dyDescent="0.2"/>
    <row r="559" ht="8.15" hidden="1" customHeight="1" x14ac:dyDescent="0.2"/>
    <row r="560" ht="8.15" hidden="1" customHeight="1" x14ac:dyDescent="0.2"/>
    <row r="561" ht="8.15" hidden="1" customHeight="1" x14ac:dyDescent="0.2"/>
    <row r="562" ht="8.15" hidden="1" customHeight="1" x14ac:dyDescent="0.2"/>
    <row r="563" ht="8.15" hidden="1" customHeight="1" x14ac:dyDescent="0.2"/>
    <row r="564" ht="8.15" hidden="1" customHeight="1" x14ac:dyDescent="0.2"/>
    <row r="565" ht="8.15" hidden="1" customHeight="1" x14ac:dyDescent="0.2"/>
    <row r="566" ht="8.15" hidden="1" customHeight="1" x14ac:dyDescent="0.2"/>
    <row r="567" ht="8.15" hidden="1" customHeight="1" x14ac:dyDescent="0.2"/>
    <row r="568" ht="8.15" hidden="1" customHeight="1" x14ac:dyDescent="0.2"/>
    <row r="569" ht="8.15" hidden="1" customHeight="1" x14ac:dyDescent="0.2"/>
    <row r="570" ht="8.15" hidden="1" customHeight="1" x14ac:dyDescent="0.2"/>
    <row r="571" ht="8.15" hidden="1" customHeight="1" x14ac:dyDescent="0.2"/>
    <row r="572" ht="8.15" hidden="1" customHeight="1" x14ac:dyDescent="0.2"/>
    <row r="573" ht="8.15" hidden="1" customHeight="1" x14ac:dyDescent="0.2"/>
    <row r="574" ht="8.15" hidden="1" customHeight="1" x14ac:dyDescent="0.2"/>
    <row r="575" ht="8.15" hidden="1" customHeight="1" x14ac:dyDescent="0.2"/>
    <row r="576" ht="8.15" hidden="1" customHeight="1" x14ac:dyDescent="0.2"/>
    <row r="577" ht="8.15" hidden="1" customHeight="1" x14ac:dyDescent="0.2"/>
    <row r="578" ht="8.15" hidden="1" customHeight="1" x14ac:dyDescent="0.2"/>
    <row r="579" ht="8.15" hidden="1" customHeight="1" x14ac:dyDescent="0.2"/>
    <row r="580" ht="8.15" hidden="1" customHeight="1" x14ac:dyDescent="0.2"/>
    <row r="581" ht="8.15" hidden="1" customHeight="1" x14ac:dyDescent="0.2"/>
    <row r="582" ht="8.15" hidden="1" customHeight="1" x14ac:dyDescent="0.2"/>
    <row r="583" ht="8.15" hidden="1" customHeight="1" x14ac:dyDescent="0.2"/>
    <row r="584" ht="8.15" hidden="1" customHeight="1" x14ac:dyDescent="0.2"/>
    <row r="585" ht="8.15" hidden="1" customHeight="1" x14ac:dyDescent="0.2"/>
    <row r="586" ht="8.15" hidden="1" customHeight="1" x14ac:dyDescent="0.2"/>
    <row r="587" ht="8.15" hidden="1" customHeight="1" x14ac:dyDescent="0.2"/>
    <row r="588" ht="8.15" hidden="1" customHeight="1" x14ac:dyDescent="0.2"/>
    <row r="589" ht="8.15" hidden="1" customHeight="1" x14ac:dyDescent="0.2"/>
    <row r="590" ht="8.15" hidden="1" customHeight="1" x14ac:dyDescent="0.2"/>
    <row r="591" ht="8.15" hidden="1" customHeight="1" x14ac:dyDescent="0.2"/>
    <row r="592" ht="8.15" hidden="1" customHeight="1" x14ac:dyDescent="0.2"/>
    <row r="593" ht="8.15" hidden="1" customHeight="1" x14ac:dyDescent="0.2"/>
    <row r="594" ht="8.15" hidden="1" customHeight="1" x14ac:dyDescent="0.2"/>
    <row r="595" ht="8.15" hidden="1" customHeight="1" x14ac:dyDescent="0.2"/>
    <row r="596" ht="8.15" hidden="1" customHeight="1" x14ac:dyDescent="0.2"/>
    <row r="597" ht="8.15" hidden="1" customHeight="1" x14ac:dyDescent="0.2"/>
    <row r="598" ht="8.15" hidden="1" customHeight="1" x14ac:dyDescent="0.2"/>
    <row r="599" ht="8.15" hidden="1" customHeight="1" x14ac:dyDescent="0.2"/>
    <row r="600" ht="8.15" hidden="1" customHeight="1" x14ac:dyDescent="0.2"/>
    <row r="601" ht="8.15" hidden="1" customHeight="1" x14ac:dyDescent="0.2"/>
    <row r="602" ht="8.15" hidden="1" customHeight="1" x14ac:dyDescent="0.2"/>
    <row r="603" ht="8.15" hidden="1" customHeight="1" x14ac:dyDescent="0.2"/>
    <row r="604" ht="8.15" hidden="1" customHeight="1" x14ac:dyDescent="0.2"/>
    <row r="605" ht="8.15" hidden="1" customHeight="1" x14ac:dyDescent="0.2"/>
    <row r="606" ht="8.15" hidden="1" customHeight="1" x14ac:dyDescent="0.2"/>
    <row r="607" ht="8.15" hidden="1" customHeight="1" x14ac:dyDescent="0.2"/>
    <row r="608" ht="8.15" hidden="1" customHeight="1" x14ac:dyDescent="0.2"/>
    <row r="609" ht="8.15" hidden="1" customHeight="1" x14ac:dyDescent="0.2"/>
    <row r="610" ht="8.15" hidden="1" customHeight="1" x14ac:dyDescent="0.2"/>
    <row r="611" ht="8.15" hidden="1" customHeight="1" x14ac:dyDescent="0.2"/>
    <row r="612" ht="8.15" hidden="1" customHeight="1" x14ac:dyDescent="0.2"/>
    <row r="613" ht="8.15" hidden="1" customHeight="1" x14ac:dyDescent="0.2"/>
    <row r="614" ht="8.15" hidden="1" customHeight="1" x14ac:dyDescent="0.2"/>
    <row r="615" ht="8.15" hidden="1" customHeight="1" x14ac:dyDescent="0.2"/>
    <row r="616" ht="8.15" hidden="1" customHeight="1" x14ac:dyDescent="0.2"/>
    <row r="617" ht="8.15" hidden="1" customHeight="1" x14ac:dyDescent="0.2"/>
    <row r="618" ht="8.15" hidden="1" customHeight="1" x14ac:dyDescent="0.2"/>
    <row r="619" ht="8.15" hidden="1" customHeight="1" x14ac:dyDescent="0.2"/>
    <row r="620" ht="8.15" hidden="1" customHeight="1" x14ac:dyDescent="0.2"/>
    <row r="621" ht="8.15" hidden="1" customHeight="1" x14ac:dyDescent="0.2"/>
    <row r="622" ht="8.15" hidden="1" customHeight="1" x14ac:dyDescent="0.2"/>
    <row r="623" ht="8.15" hidden="1" customHeight="1" x14ac:dyDescent="0.2"/>
    <row r="624" ht="8.15" hidden="1" customHeight="1" x14ac:dyDescent="0.2"/>
    <row r="625" ht="8.15" hidden="1" customHeight="1" x14ac:dyDescent="0.2"/>
    <row r="626" ht="8.15" hidden="1" customHeight="1" x14ac:dyDescent="0.2"/>
    <row r="627" ht="8.15" hidden="1" customHeight="1" x14ac:dyDescent="0.2"/>
    <row r="628" ht="8.15" hidden="1" customHeight="1" x14ac:dyDescent="0.2"/>
    <row r="629" ht="8.15" hidden="1" customHeight="1" x14ac:dyDescent="0.2"/>
    <row r="630" ht="8.15" hidden="1" customHeight="1" x14ac:dyDescent="0.2"/>
    <row r="631" ht="8.15" hidden="1" customHeight="1" x14ac:dyDescent="0.2"/>
    <row r="632" ht="8.15" hidden="1" customHeight="1" x14ac:dyDescent="0.2"/>
    <row r="633" ht="8.15" hidden="1" customHeight="1" x14ac:dyDescent="0.2"/>
    <row r="634" ht="8.15" hidden="1" customHeight="1" x14ac:dyDescent="0.2"/>
    <row r="635" ht="8.15" hidden="1" customHeight="1" x14ac:dyDescent="0.2"/>
    <row r="636" ht="8.15" hidden="1" customHeight="1" x14ac:dyDescent="0.2"/>
    <row r="637" ht="8.15" hidden="1" customHeight="1" x14ac:dyDescent="0.2"/>
    <row r="638" ht="8.15" hidden="1" customHeight="1" x14ac:dyDescent="0.2"/>
    <row r="639" ht="8.15" hidden="1" customHeight="1" x14ac:dyDescent="0.2"/>
    <row r="640" ht="8.15" hidden="1" customHeight="1" x14ac:dyDescent="0.2"/>
    <row r="641" ht="8.15" hidden="1" customHeight="1" x14ac:dyDescent="0.2"/>
    <row r="642" ht="8.15" hidden="1" customHeight="1" x14ac:dyDescent="0.2"/>
    <row r="643" ht="8.15" hidden="1" customHeight="1" x14ac:dyDescent="0.2"/>
    <row r="644" ht="8.15" hidden="1" customHeight="1" x14ac:dyDescent="0.2"/>
    <row r="645" ht="8.15" hidden="1" customHeight="1" x14ac:dyDescent="0.2"/>
    <row r="646" ht="8.15" hidden="1" customHeight="1" x14ac:dyDescent="0.2"/>
    <row r="647" ht="8.15" hidden="1" customHeight="1" x14ac:dyDescent="0.2"/>
    <row r="648" ht="8.15" hidden="1" customHeight="1" x14ac:dyDescent="0.2"/>
    <row r="649" ht="8.15" hidden="1" customHeight="1" x14ac:dyDescent="0.2"/>
    <row r="650" ht="8.15" hidden="1" customHeight="1" x14ac:dyDescent="0.2"/>
    <row r="651" ht="8.15" hidden="1" customHeight="1" x14ac:dyDescent="0.2"/>
    <row r="652" ht="8.15" hidden="1" customHeight="1" x14ac:dyDescent="0.2"/>
    <row r="653" ht="8.15" hidden="1" customHeight="1" x14ac:dyDescent="0.2"/>
    <row r="654" ht="8.15" hidden="1" customHeight="1" x14ac:dyDescent="0.2"/>
    <row r="655" ht="8.15" hidden="1" customHeight="1" x14ac:dyDescent="0.2"/>
    <row r="656" ht="8.15" hidden="1" customHeight="1" x14ac:dyDescent="0.2"/>
    <row r="657" ht="8.15" hidden="1" customHeight="1" x14ac:dyDescent="0.2"/>
    <row r="658" ht="8.15" hidden="1" customHeight="1" x14ac:dyDescent="0.2"/>
    <row r="659" ht="8.15" hidden="1" customHeight="1" x14ac:dyDescent="0.2"/>
    <row r="660" ht="8.15" hidden="1" customHeight="1" x14ac:dyDescent="0.2"/>
    <row r="661" ht="8.15" hidden="1" customHeight="1" x14ac:dyDescent="0.2"/>
    <row r="662" ht="8.15" hidden="1" customHeight="1" x14ac:dyDescent="0.2"/>
    <row r="663" ht="8.15" hidden="1" customHeight="1" x14ac:dyDescent="0.2"/>
    <row r="664" ht="8.15" hidden="1" customHeight="1" x14ac:dyDescent="0.2"/>
    <row r="665" ht="8.15" hidden="1" customHeight="1" x14ac:dyDescent="0.2"/>
    <row r="666" ht="8.15" hidden="1" customHeight="1" x14ac:dyDescent="0.2"/>
    <row r="667" ht="8.15" hidden="1" customHeight="1" x14ac:dyDescent="0.2"/>
    <row r="668" ht="8.15" hidden="1" customHeight="1" x14ac:dyDescent="0.2"/>
    <row r="669" ht="8.15" hidden="1" customHeight="1" x14ac:dyDescent="0.2"/>
    <row r="670" ht="8.15" hidden="1" customHeight="1" x14ac:dyDescent="0.2"/>
    <row r="671" ht="8.15" hidden="1" customHeight="1" x14ac:dyDescent="0.2"/>
    <row r="672" ht="8.15" hidden="1" customHeight="1" x14ac:dyDescent="0.2"/>
    <row r="673" ht="8.15" hidden="1" customHeight="1" x14ac:dyDescent="0.2"/>
    <row r="674" ht="8.15" hidden="1" customHeight="1" x14ac:dyDescent="0.2"/>
    <row r="675" ht="8.15" hidden="1" customHeight="1" x14ac:dyDescent="0.2"/>
    <row r="676" ht="8.15" hidden="1" customHeight="1" x14ac:dyDescent="0.2"/>
    <row r="677" ht="8.15" hidden="1" customHeight="1" x14ac:dyDescent="0.2"/>
    <row r="678" ht="8.15" hidden="1" customHeight="1" x14ac:dyDescent="0.2"/>
    <row r="679" ht="8.15" hidden="1" customHeight="1" x14ac:dyDescent="0.2"/>
    <row r="680" ht="8.15" hidden="1" customHeight="1" x14ac:dyDescent="0.2"/>
    <row r="681" ht="8.15" hidden="1" customHeight="1" x14ac:dyDescent="0.2"/>
    <row r="682" ht="8.15" hidden="1" customHeight="1" x14ac:dyDescent="0.2"/>
    <row r="683" ht="8.15" hidden="1" customHeight="1" x14ac:dyDescent="0.2"/>
    <row r="684" ht="8.15" hidden="1" customHeight="1" x14ac:dyDescent="0.2"/>
    <row r="685" ht="8.15" hidden="1" customHeight="1" x14ac:dyDescent="0.2"/>
    <row r="686" ht="8.15" hidden="1" customHeight="1" x14ac:dyDescent="0.2"/>
    <row r="687" ht="8.15" hidden="1" customHeight="1" x14ac:dyDescent="0.2"/>
    <row r="688" ht="8.15" hidden="1" customHeight="1" x14ac:dyDescent="0.2"/>
    <row r="689" ht="8.15" hidden="1" customHeight="1" x14ac:dyDescent="0.2"/>
    <row r="690" ht="8.15" hidden="1" customHeight="1" x14ac:dyDescent="0.2"/>
    <row r="691" ht="8.15" hidden="1" customHeight="1" x14ac:dyDescent="0.2"/>
    <row r="692" ht="8.15" hidden="1" customHeight="1" x14ac:dyDescent="0.2"/>
    <row r="693" ht="8.15" hidden="1" customHeight="1" x14ac:dyDescent="0.2"/>
    <row r="694" ht="8.15" hidden="1" customHeight="1" x14ac:dyDescent="0.2"/>
    <row r="695" ht="8.15" hidden="1" customHeight="1" x14ac:dyDescent="0.2"/>
    <row r="696" ht="8.15" hidden="1" customHeight="1" x14ac:dyDescent="0.2"/>
    <row r="697" ht="8.15" hidden="1" customHeight="1" x14ac:dyDescent="0.2"/>
    <row r="698" ht="8.15" hidden="1" customHeight="1" x14ac:dyDescent="0.2"/>
    <row r="699" ht="8.15" hidden="1" customHeight="1" x14ac:dyDescent="0.2"/>
    <row r="700" ht="8.15" hidden="1" customHeight="1" x14ac:dyDescent="0.2"/>
    <row r="701" ht="8.15" hidden="1" customHeight="1" x14ac:dyDescent="0.2"/>
    <row r="702" ht="8.15" hidden="1" customHeight="1" x14ac:dyDescent="0.2"/>
    <row r="703" ht="8.15" hidden="1" customHeight="1" x14ac:dyDescent="0.2"/>
    <row r="704" ht="8.15" hidden="1" customHeight="1" x14ac:dyDescent="0.2"/>
    <row r="705" ht="8.15" hidden="1" customHeight="1" x14ac:dyDescent="0.2"/>
    <row r="706" ht="8.15" hidden="1" customHeight="1" x14ac:dyDescent="0.2"/>
    <row r="707" ht="8.15" hidden="1" customHeight="1" x14ac:dyDescent="0.2"/>
    <row r="708" ht="8.15" hidden="1" customHeight="1" x14ac:dyDescent="0.2"/>
    <row r="709" ht="8.15" hidden="1" customHeight="1" x14ac:dyDescent="0.2"/>
    <row r="710" ht="8.15" hidden="1" customHeight="1" x14ac:dyDescent="0.2"/>
    <row r="711" ht="8.15" hidden="1" customHeight="1" x14ac:dyDescent="0.2"/>
    <row r="712" ht="8.15" hidden="1" customHeight="1" x14ac:dyDescent="0.2"/>
    <row r="713" ht="8.15" hidden="1" customHeight="1" x14ac:dyDescent="0.2"/>
    <row r="714" ht="8.15" hidden="1" customHeight="1" x14ac:dyDescent="0.2"/>
    <row r="715" ht="8.15" hidden="1" customHeight="1" x14ac:dyDescent="0.2"/>
    <row r="716" ht="8.15" hidden="1" customHeight="1" x14ac:dyDescent="0.2"/>
    <row r="717" ht="8.15" hidden="1" customHeight="1" x14ac:dyDescent="0.2"/>
    <row r="718" ht="8.15" hidden="1" customHeight="1" x14ac:dyDescent="0.2"/>
    <row r="719" ht="8.15" hidden="1" customHeight="1" x14ac:dyDescent="0.2"/>
    <row r="720" ht="8.15" hidden="1" customHeight="1" x14ac:dyDescent="0.2"/>
    <row r="721" ht="8.15" hidden="1" customHeight="1" x14ac:dyDescent="0.2"/>
    <row r="722" ht="8.15" hidden="1" customHeight="1" x14ac:dyDescent="0.2"/>
    <row r="723" ht="8.15" hidden="1" customHeight="1" x14ac:dyDescent="0.2"/>
    <row r="724" ht="8.15" hidden="1" customHeight="1" x14ac:dyDescent="0.2"/>
    <row r="725" ht="8.15" hidden="1" customHeight="1" x14ac:dyDescent="0.2"/>
    <row r="726" ht="8.15" hidden="1" customHeight="1" x14ac:dyDescent="0.2"/>
    <row r="727" ht="8.15" hidden="1" customHeight="1" x14ac:dyDescent="0.2"/>
    <row r="728" ht="8.15" hidden="1" customHeight="1" x14ac:dyDescent="0.2"/>
    <row r="729" ht="8.15" hidden="1" customHeight="1" x14ac:dyDescent="0.2"/>
    <row r="730" ht="8.15" hidden="1" customHeight="1" x14ac:dyDescent="0.2"/>
    <row r="731" ht="8.15" hidden="1" customHeight="1" x14ac:dyDescent="0.2"/>
    <row r="732" ht="8.15" hidden="1" customHeight="1" x14ac:dyDescent="0.2"/>
    <row r="733" ht="8.15" hidden="1" customHeight="1" x14ac:dyDescent="0.2"/>
    <row r="734" ht="8.15" hidden="1" customHeight="1" x14ac:dyDescent="0.2"/>
    <row r="735" ht="8.15" hidden="1" customHeight="1" x14ac:dyDescent="0.2"/>
    <row r="736" ht="8.15" hidden="1" customHeight="1" x14ac:dyDescent="0.2"/>
    <row r="737" ht="8.15" hidden="1" customHeight="1" x14ac:dyDescent="0.2"/>
    <row r="738" ht="8.15" hidden="1" customHeight="1" x14ac:dyDescent="0.2"/>
    <row r="739" ht="8.15" hidden="1" customHeight="1" x14ac:dyDescent="0.2"/>
    <row r="740" ht="8.15" hidden="1" customHeight="1" x14ac:dyDescent="0.2"/>
    <row r="741" ht="8.15" hidden="1" customHeight="1" x14ac:dyDescent="0.2"/>
    <row r="742" ht="8.15" hidden="1" customHeight="1" x14ac:dyDescent="0.2"/>
    <row r="743" ht="8.15" hidden="1" customHeight="1" x14ac:dyDescent="0.2"/>
    <row r="744" ht="8.15" hidden="1" customHeight="1" x14ac:dyDescent="0.2"/>
    <row r="745" ht="8.15" hidden="1" customHeight="1" x14ac:dyDescent="0.2"/>
    <row r="746" ht="8.15" hidden="1" customHeight="1" x14ac:dyDescent="0.2"/>
    <row r="747" ht="8.15" hidden="1" customHeight="1" x14ac:dyDescent="0.2"/>
    <row r="748" ht="8.15" hidden="1" customHeight="1" x14ac:dyDescent="0.2"/>
    <row r="749" ht="8.15" hidden="1" customHeight="1" x14ac:dyDescent="0.2"/>
    <row r="750" ht="8.15" hidden="1" customHeight="1" x14ac:dyDescent="0.2"/>
    <row r="751" ht="8.15" hidden="1" customHeight="1" x14ac:dyDescent="0.2"/>
    <row r="752" ht="8.15" hidden="1" customHeight="1" x14ac:dyDescent="0.2"/>
    <row r="753" ht="8.15" hidden="1" customHeight="1" x14ac:dyDescent="0.2"/>
    <row r="754" ht="8.15" hidden="1" customHeight="1" x14ac:dyDescent="0.2"/>
    <row r="755" ht="8.15" hidden="1" customHeight="1" x14ac:dyDescent="0.2"/>
    <row r="756" ht="8.15" hidden="1" customHeight="1" x14ac:dyDescent="0.2"/>
    <row r="757" ht="8.15" hidden="1" customHeight="1" x14ac:dyDescent="0.2"/>
    <row r="758" ht="8.15" hidden="1" customHeight="1" x14ac:dyDescent="0.2"/>
    <row r="759" ht="8.15" hidden="1" customHeight="1" x14ac:dyDescent="0.2"/>
    <row r="760" ht="8.15" hidden="1" customHeight="1" x14ac:dyDescent="0.2"/>
    <row r="761" ht="8.15" hidden="1" customHeight="1" x14ac:dyDescent="0.2"/>
    <row r="762" ht="8.15" hidden="1" customHeight="1" x14ac:dyDescent="0.2"/>
    <row r="763" ht="8.15" hidden="1" customHeight="1" x14ac:dyDescent="0.2"/>
    <row r="764" ht="8.15" hidden="1" customHeight="1" x14ac:dyDescent="0.2"/>
    <row r="765" ht="8.15" hidden="1" customHeight="1" x14ac:dyDescent="0.2"/>
    <row r="766" ht="8.15" hidden="1" customHeight="1" x14ac:dyDescent="0.2"/>
    <row r="767" ht="8.15" hidden="1" customHeight="1" x14ac:dyDescent="0.2"/>
    <row r="768" ht="8.15" hidden="1" customHeight="1" x14ac:dyDescent="0.2"/>
    <row r="769" ht="8.15" hidden="1" customHeight="1" x14ac:dyDescent="0.2"/>
    <row r="770" ht="8.15" hidden="1" customHeight="1" x14ac:dyDescent="0.2"/>
    <row r="771" ht="8.15" hidden="1" customHeight="1" x14ac:dyDescent="0.2"/>
    <row r="772" ht="8.15" hidden="1" customHeight="1" x14ac:dyDescent="0.2"/>
    <row r="773" ht="8.15" hidden="1" customHeight="1" x14ac:dyDescent="0.2"/>
    <row r="774" ht="8.15" hidden="1" customHeight="1" x14ac:dyDescent="0.2"/>
    <row r="775" ht="8.15" hidden="1" customHeight="1" x14ac:dyDescent="0.2"/>
    <row r="776" ht="8.15" hidden="1" customHeight="1" x14ac:dyDescent="0.2"/>
    <row r="777" ht="8.15" hidden="1" customHeight="1" x14ac:dyDescent="0.2"/>
    <row r="778" ht="8.15" hidden="1" customHeight="1" x14ac:dyDescent="0.2"/>
    <row r="779" ht="8.15" hidden="1" customHeight="1" x14ac:dyDescent="0.2"/>
    <row r="780" ht="8.15" hidden="1" customHeight="1" x14ac:dyDescent="0.2"/>
    <row r="781" ht="8.15" hidden="1" customHeight="1" x14ac:dyDescent="0.2"/>
    <row r="782" ht="8.15" hidden="1" customHeight="1" x14ac:dyDescent="0.2"/>
    <row r="783" ht="8.15" hidden="1" customHeight="1" x14ac:dyDescent="0.2"/>
    <row r="784" ht="8.15" hidden="1" customHeight="1" x14ac:dyDescent="0.2"/>
    <row r="785" ht="8.15" hidden="1" customHeight="1" x14ac:dyDescent="0.2"/>
    <row r="786" ht="8.15" hidden="1" customHeight="1" x14ac:dyDescent="0.2"/>
    <row r="787" ht="8.15" hidden="1" customHeight="1" x14ac:dyDescent="0.2"/>
    <row r="788" ht="8.15" hidden="1" customHeight="1" x14ac:dyDescent="0.2"/>
    <row r="789" ht="8.15" hidden="1" customHeight="1" x14ac:dyDescent="0.2"/>
    <row r="790" ht="8.15" hidden="1" customHeight="1" x14ac:dyDescent="0.2"/>
    <row r="791" ht="8.15" hidden="1" customHeight="1" x14ac:dyDescent="0.2"/>
    <row r="792" ht="8.15" hidden="1" customHeight="1" x14ac:dyDescent="0.2"/>
    <row r="793" ht="8.15" hidden="1" customHeight="1" x14ac:dyDescent="0.2"/>
    <row r="794" ht="8.15" hidden="1" customHeight="1" x14ac:dyDescent="0.2"/>
    <row r="795" ht="8.15" hidden="1" customHeight="1" x14ac:dyDescent="0.2"/>
    <row r="796" ht="8.15" hidden="1" customHeight="1" x14ac:dyDescent="0.2"/>
    <row r="797" ht="8.15" hidden="1" customHeight="1" x14ac:dyDescent="0.2"/>
    <row r="798" ht="8.15" hidden="1" customHeight="1" x14ac:dyDescent="0.2"/>
    <row r="799" ht="8.15" hidden="1" customHeight="1" x14ac:dyDescent="0.2"/>
    <row r="800" ht="8.15" hidden="1" customHeight="1" x14ac:dyDescent="0.2"/>
    <row r="801" ht="8.15" hidden="1" customHeight="1" x14ac:dyDescent="0.2"/>
    <row r="802" ht="8.15" hidden="1" customHeight="1" x14ac:dyDescent="0.2"/>
    <row r="803" ht="8.15" hidden="1" customHeight="1" x14ac:dyDescent="0.2"/>
    <row r="804" ht="8.15" hidden="1" customHeight="1" x14ac:dyDescent="0.2"/>
    <row r="805" ht="8.15" hidden="1" customHeight="1" x14ac:dyDescent="0.2"/>
    <row r="806" ht="8.15" hidden="1" customHeight="1" x14ac:dyDescent="0.2"/>
    <row r="807" ht="8.15" hidden="1" customHeight="1" x14ac:dyDescent="0.2"/>
    <row r="808" ht="8.15" hidden="1" customHeight="1" x14ac:dyDescent="0.2"/>
    <row r="809" ht="8.15" hidden="1" customHeight="1" x14ac:dyDescent="0.2"/>
    <row r="810" ht="8.15" hidden="1" customHeight="1" x14ac:dyDescent="0.2"/>
    <row r="811" ht="8.15" hidden="1" customHeight="1" x14ac:dyDescent="0.2"/>
    <row r="812" ht="8.15" hidden="1" customHeight="1" x14ac:dyDescent="0.2"/>
    <row r="813" ht="8.15" hidden="1" customHeight="1" x14ac:dyDescent="0.2"/>
    <row r="814" ht="8.15" hidden="1" customHeight="1" x14ac:dyDescent="0.2"/>
    <row r="815" ht="8.15" hidden="1" customHeight="1" x14ac:dyDescent="0.2"/>
    <row r="816" ht="8.15" hidden="1" customHeight="1" x14ac:dyDescent="0.2"/>
    <row r="817" ht="8.15" hidden="1" customHeight="1" x14ac:dyDescent="0.2"/>
    <row r="818" ht="8.15" hidden="1" customHeight="1" x14ac:dyDescent="0.2"/>
    <row r="819" ht="8.15" hidden="1" customHeight="1" x14ac:dyDescent="0.2"/>
    <row r="820" ht="8.15" hidden="1" customHeight="1" x14ac:dyDescent="0.2"/>
    <row r="821" ht="8.15" hidden="1" customHeight="1" x14ac:dyDescent="0.2"/>
    <row r="822" ht="8.15" hidden="1" customHeight="1" x14ac:dyDescent="0.2"/>
    <row r="823" ht="8.15" hidden="1" customHeight="1" x14ac:dyDescent="0.2"/>
    <row r="824" ht="8.15" hidden="1" customHeight="1" x14ac:dyDescent="0.2"/>
    <row r="825" ht="8.15" hidden="1" customHeight="1" x14ac:dyDescent="0.2"/>
    <row r="826" ht="8.15" hidden="1" customHeight="1" x14ac:dyDescent="0.2"/>
    <row r="827" ht="8.15" hidden="1" customHeight="1" x14ac:dyDescent="0.2"/>
    <row r="828" ht="8.15" hidden="1" customHeight="1" x14ac:dyDescent="0.2"/>
    <row r="829" ht="8.15" hidden="1" customHeight="1" x14ac:dyDescent="0.2"/>
    <row r="830" ht="8.15" hidden="1" customHeight="1" x14ac:dyDescent="0.2"/>
    <row r="831" ht="8.15" hidden="1" customHeight="1" x14ac:dyDescent="0.2"/>
    <row r="832" ht="8.15" hidden="1" customHeight="1" x14ac:dyDescent="0.2"/>
    <row r="833" ht="8.15" hidden="1" customHeight="1" x14ac:dyDescent="0.2"/>
    <row r="834" ht="8.15" hidden="1" customHeight="1" x14ac:dyDescent="0.2"/>
    <row r="835" ht="8.15" hidden="1" customHeight="1" x14ac:dyDescent="0.2"/>
    <row r="836" ht="8.15" hidden="1" customHeight="1" x14ac:dyDescent="0.2"/>
    <row r="837" ht="8.15" hidden="1" customHeight="1" x14ac:dyDescent="0.2"/>
    <row r="838" ht="8.15" hidden="1" customHeight="1" x14ac:dyDescent="0.2"/>
    <row r="839" ht="8.15" hidden="1" customHeight="1" x14ac:dyDescent="0.2"/>
    <row r="840" ht="8.15" hidden="1" customHeight="1" x14ac:dyDescent="0.2"/>
    <row r="841" ht="8.15" hidden="1" customHeight="1" x14ac:dyDescent="0.2"/>
    <row r="842" ht="8.15" hidden="1" customHeight="1" x14ac:dyDescent="0.2"/>
    <row r="843" ht="8.15" hidden="1" customHeight="1" x14ac:dyDescent="0.2"/>
    <row r="844" ht="8.15" hidden="1" customHeight="1" x14ac:dyDescent="0.2"/>
    <row r="845" ht="8.15" hidden="1" customHeight="1" x14ac:dyDescent="0.2"/>
    <row r="846" ht="8.15" hidden="1" customHeight="1" x14ac:dyDescent="0.2"/>
    <row r="847" ht="8.15" hidden="1" customHeight="1" x14ac:dyDescent="0.2"/>
    <row r="848" ht="8.15" hidden="1" customHeight="1" x14ac:dyDescent="0.2"/>
    <row r="849" ht="8.15" hidden="1" customHeight="1" x14ac:dyDescent="0.2"/>
    <row r="850" ht="8.15" hidden="1" customHeight="1" x14ac:dyDescent="0.2"/>
    <row r="851" ht="8.15" hidden="1" customHeight="1" x14ac:dyDescent="0.2"/>
    <row r="852" ht="8.15" hidden="1" customHeight="1" x14ac:dyDescent="0.2"/>
    <row r="853" ht="8.15" hidden="1" customHeight="1" x14ac:dyDescent="0.2"/>
    <row r="854" ht="8.15" hidden="1" customHeight="1" x14ac:dyDescent="0.2"/>
    <row r="855" ht="8.15" hidden="1" customHeight="1" x14ac:dyDescent="0.2"/>
    <row r="856" ht="8.15" hidden="1" customHeight="1" x14ac:dyDescent="0.2"/>
    <row r="857" ht="8.15" hidden="1" customHeight="1" x14ac:dyDescent="0.2"/>
    <row r="858" ht="8.15" hidden="1" customHeight="1" x14ac:dyDescent="0.2"/>
    <row r="859" ht="8.15" hidden="1" customHeight="1" x14ac:dyDescent="0.2"/>
    <row r="860" ht="8.15" hidden="1" customHeight="1" x14ac:dyDescent="0.2"/>
    <row r="861" ht="8.15" hidden="1" customHeight="1" x14ac:dyDescent="0.2"/>
    <row r="862" ht="8.15" hidden="1" customHeight="1" x14ac:dyDescent="0.2"/>
    <row r="863" ht="8.15" hidden="1" customHeight="1" x14ac:dyDescent="0.2"/>
    <row r="864" ht="8.15" hidden="1" customHeight="1" x14ac:dyDescent="0.2"/>
    <row r="865" ht="8.15" hidden="1" customHeight="1" x14ac:dyDescent="0.2"/>
    <row r="866" ht="8.15" hidden="1" customHeight="1" x14ac:dyDescent="0.2"/>
    <row r="867" ht="8.15" hidden="1" customHeight="1" x14ac:dyDescent="0.2"/>
    <row r="868" ht="8.15" hidden="1" customHeight="1" x14ac:dyDescent="0.2"/>
    <row r="869" ht="8.15" hidden="1" customHeight="1" x14ac:dyDescent="0.2"/>
  </sheetData>
  <sheetProtection algorithmName="SHA-512" hashValue="cM9pkcLh8JYLkXYEBUiY4sJWRbwSsSDjNoBA1CuGi/yuYCYoUBL1/PiHRVPNnwJgjYP20pdd2GnxBQbLfW5ghA==" saltValue="aKRwSeJbGJrvQZkHQ3DgCA==" spinCount="100000" sheet="1" formatCells="0"/>
  <mergeCells count="278">
    <mergeCell ref="BX102:CG103"/>
    <mergeCell ref="BX97:CG99"/>
    <mergeCell ref="K69:S73"/>
    <mergeCell ref="K78:S81"/>
    <mergeCell ref="K49:S51"/>
    <mergeCell ref="CC64:CG68"/>
    <mergeCell ref="B78:C81"/>
    <mergeCell ref="D49:J51"/>
    <mergeCell ref="B49:C51"/>
    <mergeCell ref="AG88:BC90"/>
    <mergeCell ref="T86:AF90"/>
    <mergeCell ref="T78:AF81"/>
    <mergeCell ref="T74:AF77"/>
    <mergeCell ref="D64:J73"/>
    <mergeCell ref="K82:S85"/>
    <mergeCell ref="B106:D107"/>
    <mergeCell ref="B108:D109"/>
    <mergeCell ref="BX38:CB42"/>
    <mergeCell ref="BS43:BW48"/>
    <mergeCell ref="CH86:CS90"/>
    <mergeCell ref="BN88:BP89"/>
    <mergeCell ref="BJ88:BM89"/>
    <mergeCell ref="CC82:CG85"/>
    <mergeCell ref="BS86:BW90"/>
    <mergeCell ref="CC86:CG90"/>
    <mergeCell ref="BX86:CB90"/>
    <mergeCell ref="CH74:CS77"/>
    <mergeCell ref="CH78:CS81"/>
    <mergeCell ref="CH82:CS85"/>
    <mergeCell ref="BS78:BW81"/>
    <mergeCell ref="BS74:BW77"/>
    <mergeCell ref="CC78:CG81"/>
    <mergeCell ref="BS82:BW85"/>
    <mergeCell ref="BX78:CB81"/>
    <mergeCell ref="BX82:CB85"/>
    <mergeCell ref="BD79:BH80"/>
    <mergeCell ref="BI79:BO80"/>
    <mergeCell ref="BP79:BQ80"/>
    <mergeCell ref="BD43:BR48"/>
    <mergeCell ref="CH23:CS25"/>
    <mergeCell ref="CH26:CS29"/>
    <mergeCell ref="CH30:CS37"/>
    <mergeCell ref="BI35:BO36"/>
    <mergeCell ref="BP35:BR36"/>
    <mergeCell ref="BD35:BH36"/>
    <mergeCell ref="CC23:CG25"/>
    <mergeCell ref="CC52:CG57"/>
    <mergeCell ref="AG49:BC51"/>
    <mergeCell ref="CC49:CG51"/>
    <mergeCell ref="AG43:BC45"/>
    <mergeCell ref="BX23:CB25"/>
    <mergeCell ref="BD24:BH25"/>
    <mergeCell ref="CC26:CG29"/>
    <mergeCell ref="BI24:BP25"/>
    <mergeCell ref="BD38:BK39"/>
    <mergeCell ref="BD26:BR29"/>
    <mergeCell ref="AG26:BC29"/>
    <mergeCell ref="AH32:AM33"/>
    <mergeCell ref="CC43:CG48"/>
    <mergeCell ref="BX52:CB57"/>
    <mergeCell ref="BX43:CB48"/>
    <mergeCell ref="Z131:AB131"/>
    <mergeCell ref="BH59:BJ60"/>
    <mergeCell ref="BN59:BO60"/>
    <mergeCell ref="BK61:BM62"/>
    <mergeCell ref="J114:N114"/>
    <mergeCell ref="Z114:AB114"/>
    <mergeCell ref="T102:AF103"/>
    <mergeCell ref="AG102:BC103"/>
    <mergeCell ref="BD102:BW103"/>
    <mergeCell ref="T58:AF63"/>
    <mergeCell ref="BH61:BJ62"/>
    <mergeCell ref="AG108:BC109"/>
    <mergeCell ref="AE114:AI114"/>
    <mergeCell ref="T104:AF105"/>
    <mergeCell ref="T108:AF109"/>
    <mergeCell ref="BD104:BW105"/>
    <mergeCell ref="AG104:BC105"/>
    <mergeCell ref="W114:Y114"/>
    <mergeCell ref="S114:U114"/>
    <mergeCell ref="E106:S107"/>
    <mergeCell ref="E108:S109"/>
    <mergeCell ref="E97:S99"/>
    <mergeCell ref="E100:S101"/>
    <mergeCell ref="E102:S103"/>
    <mergeCell ref="Z141:AB141"/>
    <mergeCell ref="Z142:AB142"/>
    <mergeCell ref="Z143:AB143"/>
    <mergeCell ref="Z144:AB144"/>
    <mergeCell ref="Z145:AB145"/>
    <mergeCell ref="Z132:AB132"/>
    <mergeCell ref="Z133:AB133"/>
    <mergeCell ref="Z134:AB134"/>
    <mergeCell ref="Z135:AB135"/>
    <mergeCell ref="Z136:AB136"/>
    <mergeCell ref="Z137:AB137"/>
    <mergeCell ref="Z138:AB138"/>
    <mergeCell ref="Z139:AB139"/>
    <mergeCell ref="Z140:AB140"/>
    <mergeCell ref="W130:Y130"/>
    <mergeCell ref="W126:Y126"/>
    <mergeCell ref="W127:Y127"/>
    <mergeCell ref="S131:U131"/>
    <mergeCell ref="Z121:AB121"/>
    <mergeCell ref="Z122:AB122"/>
    <mergeCell ref="Z123:AB123"/>
    <mergeCell ref="Z124:AB124"/>
    <mergeCell ref="Z125:AB125"/>
    <mergeCell ref="Z126:AB126"/>
    <mergeCell ref="Z127:AB127"/>
    <mergeCell ref="Z128:AB128"/>
    <mergeCell ref="Z129:AB129"/>
    <mergeCell ref="S128:U128"/>
    <mergeCell ref="S129:U129"/>
    <mergeCell ref="S130:U130"/>
    <mergeCell ref="Z130:AB130"/>
    <mergeCell ref="S124:U124"/>
    <mergeCell ref="S125:U125"/>
    <mergeCell ref="S126:U126"/>
    <mergeCell ref="W121:Y121"/>
    <mergeCell ref="W122:Y122"/>
    <mergeCell ref="W123:Y123"/>
    <mergeCell ref="W124:Y124"/>
    <mergeCell ref="BX106:CG107"/>
    <mergeCell ref="BD97:BW99"/>
    <mergeCell ref="BS49:BW51"/>
    <mergeCell ref="BD64:BQ65"/>
    <mergeCell ref="CC69:CG73"/>
    <mergeCell ref="S121:U121"/>
    <mergeCell ref="S122:U122"/>
    <mergeCell ref="S123:U123"/>
    <mergeCell ref="W129:Y129"/>
    <mergeCell ref="W125:Y125"/>
    <mergeCell ref="W128:Y128"/>
    <mergeCell ref="CC58:CG63"/>
    <mergeCell ref="BX74:CB77"/>
    <mergeCell ref="CC74:CG77"/>
    <mergeCell ref="BX104:CG105"/>
    <mergeCell ref="E104:S105"/>
    <mergeCell ref="AG74:BC77"/>
    <mergeCell ref="B95:CG96"/>
    <mergeCell ref="B91:CG94"/>
    <mergeCell ref="B97:D99"/>
    <mergeCell ref="B100:D101"/>
    <mergeCell ref="B102:D103"/>
    <mergeCell ref="B104:D105"/>
    <mergeCell ref="BD74:BR77"/>
    <mergeCell ref="BX49:CB51"/>
    <mergeCell ref="BX64:CB68"/>
    <mergeCell ref="BX69:CB73"/>
    <mergeCell ref="BX58:CB63"/>
    <mergeCell ref="BS38:BW42"/>
    <mergeCell ref="BD30:BK31"/>
    <mergeCell ref="BX30:CB37"/>
    <mergeCell ref="T69:AF73"/>
    <mergeCell ref="AG69:BC73"/>
    <mergeCell ref="BD59:BG60"/>
    <mergeCell ref="BS64:BW68"/>
    <mergeCell ref="BD52:BR57"/>
    <mergeCell ref="BS52:BW57"/>
    <mergeCell ref="BS69:BW73"/>
    <mergeCell ref="BC66:BC68"/>
    <mergeCell ref="T38:AF42"/>
    <mergeCell ref="AG35:BC37"/>
    <mergeCell ref="S127:U127"/>
    <mergeCell ref="T23:AF25"/>
    <mergeCell ref="BS23:BW25"/>
    <mergeCell ref="T30:AF37"/>
    <mergeCell ref="T43:AF48"/>
    <mergeCell ref="AG30:BC31"/>
    <mergeCell ref="AN32:AX33"/>
    <mergeCell ref="BD108:BW109"/>
    <mergeCell ref="BD106:BW107"/>
    <mergeCell ref="AG106:BC107"/>
    <mergeCell ref="AG97:BC99"/>
    <mergeCell ref="BK59:BM60"/>
    <mergeCell ref="BD61:BG62"/>
    <mergeCell ref="AG86:BC87"/>
    <mergeCell ref="T64:AF68"/>
    <mergeCell ref="AG78:BC79"/>
    <mergeCell ref="AG80:BC81"/>
    <mergeCell ref="BD69:BR73"/>
    <mergeCell ref="AG64:BC65"/>
    <mergeCell ref="BD88:BI89"/>
    <mergeCell ref="BP59:BQ60"/>
    <mergeCell ref="AG82:BC85"/>
    <mergeCell ref="BE32:BM33"/>
    <mergeCell ref="T82:AF85"/>
    <mergeCell ref="T26:AF29"/>
    <mergeCell ref="AG23:BC25"/>
    <mergeCell ref="F23:J25"/>
    <mergeCell ref="D78:J81"/>
    <mergeCell ref="K74:S77"/>
    <mergeCell ref="BD49:BR51"/>
    <mergeCell ref="BD18:BR22"/>
    <mergeCell ref="AG40:BC42"/>
    <mergeCell ref="AG18:BC22"/>
    <mergeCell ref="T52:AF57"/>
    <mergeCell ref="AG52:BC57"/>
    <mergeCell ref="K30:S37"/>
    <mergeCell ref="K64:S68"/>
    <mergeCell ref="BS18:CG19"/>
    <mergeCell ref="BI11:BR12"/>
    <mergeCell ref="D43:J48"/>
    <mergeCell ref="BS58:BW63"/>
    <mergeCell ref="K58:S63"/>
    <mergeCell ref="BS26:BW29"/>
    <mergeCell ref="BS30:BW37"/>
    <mergeCell ref="BN32:BQ33"/>
    <mergeCell ref="AY32:BA33"/>
    <mergeCell ref="AG62:BC63"/>
    <mergeCell ref="AG58:BC61"/>
    <mergeCell ref="K52:S57"/>
    <mergeCell ref="BX20:CB22"/>
    <mergeCell ref="AG38:BC39"/>
    <mergeCell ref="K23:S29"/>
    <mergeCell ref="BX26:CB29"/>
    <mergeCell ref="CC30:CG37"/>
    <mergeCell ref="CC38:CG42"/>
    <mergeCell ref="BS20:BW22"/>
    <mergeCell ref="CC20:CG22"/>
    <mergeCell ref="B18:J22"/>
    <mergeCell ref="K18:S22"/>
    <mergeCell ref="T18:AF22"/>
    <mergeCell ref="D23:E42"/>
    <mergeCell ref="AG5:AQ6"/>
    <mergeCell ref="AR5:BB6"/>
    <mergeCell ref="BC5:BL6"/>
    <mergeCell ref="O12:AK13"/>
    <mergeCell ref="O9:AK10"/>
    <mergeCell ref="B3:CG4"/>
    <mergeCell ref="C9:M10"/>
    <mergeCell ref="C12:M13"/>
    <mergeCell ref="N9:N10"/>
    <mergeCell ref="N12:N13"/>
    <mergeCell ref="BM5:BN6"/>
    <mergeCell ref="BS11:CC12"/>
    <mergeCell ref="CD11:CF12"/>
    <mergeCell ref="V5:AF6"/>
    <mergeCell ref="BP8:CF9"/>
    <mergeCell ref="B23:C42"/>
    <mergeCell ref="B74:C77"/>
    <mergeCell ref="B64:C73"/>
    <mergeCell ref="B82:C90"/>
    <mergeCell ref="D82:J90"/>
    <mergeCell ref="K86:S90"/>
    <mergeCell ref="B52:C63"/>
    <mergeCell ref="D52:J63"/>
    <mergeCell ref="D74:J77"/>
    <mergeCell ref="B43:C48"/>
    <mergeCell ref="K43:S48"/>
    <mergeCell ref="F26:J29"/>
    <mergeCell ref="F30:J42"/>
    <mergeCell ref="K38:S42"/>
    <mergeCell ref="Z146:AB146"/>
    <mergeCell ref="CH38:CS42"/>
    <mergeCell ref="CH43:CS48"/>
    <mergeCell ref="CH49:CS51"/>
    <mergeCell ref="CH52:CS57"/>
    <mergeCell ref="CH58:CS63"/>
    <mergeCell ref="CH64:CS68"/>
    <mergeCell ref="CH69:CS73"/>
    <mergeCell ref="T100:AF101"/>
    <mergeCell ref="BD100:BW101"/>
    <mergeCell ref="AG66:AL67"/>
    <mergeCell ref="AM66:AY67"/>
    <mergeCell ref="BF66:BP67"/>
    <mergeCell ref="T49:AF51"/>
    <mergeCell ref="BP61:BQ62"/>
    <mergeCell ref="AG46:BC48"/>
    <mergeCell ref="BN61:BO62"/>
    <mergeCell ref="BE40:BM41"/>
    <mergeCell ref="BN40:BQ41"/>
    <mergeCell ref="BX108:CG109"/>
    <mergeCell ref="BX100:CG101"/>
    <mergeCell ref="T97:AF99"/>
    <mergeCell ref="AG100:BC101"/>
    <mergeCell ref="T106:AF107"/>
  </mergeCells>
  <phoneticPr fontId="20"/>
  <dataValidations count="7">
    <dataValidation imeMode="off" allowBlank="1" showInputMessage="1" showErrorMessage="1" sqref="O12:AJ13 BF90" xr:uid="{00000000-0002-0000-0000-000000000000}"/>
    <dataValidation imeMode="halfKatakana" allowBlank="1" showInputMessage="1" showErrorMessage="1" sqref="N12 N9" xr:uid="{00000000-0002-0000-0000-000001000000}"/>
    <dataValidation type="list" allowBlank="1" showInputMessage="1" showErrorMessage="1" sqref="BI24:BP25 EB26:EB37" xr:uid="{00000000-0002-0000-0000-000002000000}">
      <formula1>#REF!</formula1>
    </dataValidation>
    <dataValidation type="list" allowBlank="1" showInputMessage="1" showErrorMessage="1" sqref="AG5:AQ6" xr:uid="{00000000-0002-0000-0000-000003000000}">
      <formula1>$CX$23:$CX$31</formula1>
    </dataValidation>
    <dataValidation type="list" allowBlank="1" showInputMessage="1" showErrorMessage="1" sqref="CN14" xr:uid="{00000000-0002-0000-0000-000004000000}">
      <formula1>$DB$23:$DB$27</formula1>
    </dataValidation>
    <dataValidation type="list" allowBlank="1" showInputMessage="1" showErrorMessage="1" sqref="CC82:CG85 CC23:CG29 BS23:BW29 BS43:BW57 CC43:CG57 BS69:BW77 CC69:CG77 BS82:BW85" xr:uid="{00000000-0002-0000-0000-000005000000}">
      <formula1>$CX$65:$CX$67</formula1>
    </dataValidation>
    <dataValidation type="list" allowBlank="1" showInputMessage="1" showErrorMessage="1" sqref="AN32:AX33" xr:uid="{00000000-0002-0000-0000-000006000000}">
      <formula1>$CZ$73:$CZ$90</formula1>
    </dataValidation>
  </dataValidations>
  <printOptions horizontalCentered="1"/>
  <pageMargins left="0.19685039370078741" right="0.19685039370078741" top="0.19685039370078741" bottom="0.19685039370078741" header="0.51181102362204722" footer="0.39370078740157483"/>
  <pageSetup paperSize="9" scale="83" orientation="portrait" r:id="rId1"/>
  <headerFooter scaleWithDoc="0" alignWithMargins="0">
    <oddFooter>&amp;C&amp;10
版権所有 : 日本ｵｰﾁｽ･ｴﾚﾍﾞｰﾀ株式会社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D8B15339071478869B62FCA354EBA" ma:contentTypeVersion="13" ma:contentTypeDescription="Create a new document." ma:contentTypeScope="" ma:versionID="ddd466c7e421523ab204d7b8357246c0">
  <xsd:schema xmlns:xsd="http://www.w3.org/2001/XMLSchema" xmlns:xs="http://www.w3.org/2001/XMLSchema" xmlns:p="http://schemas.microsoft.com/office/2006/metadata/properties" xmlns:ns3="49117fb1-943f-47bb-9f53-2594fdbd08a5" xmlns:ns4="9cacca7d-bcd8-47e3-97f8-04daa82fb632" targetNamespace="http://schemas.microsoft.com/office/2006/metadata/properties" ma:root="true" ma:fieldsID="af629a263cfbcd5ba2ce6abae37ba11d" ns3:_="" ns4:_="">
    <xsd:import namespace="49117fb1-943f-47bb-9f53-2594fdbd08a5"/>
    <xsd:import namespace="9cacca7d-bcd8-47e3-97f8-04daa82fb6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7fb1-943f-47bb-9f53-2594fdbd08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ca7d-bcd8-47e3-97f8-04daa82f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4280C-D252-4C47-B155-742894E4B834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9117fb1-943f-47bb-9f53-2594fdbd08a5"/>
    <ds:schemaRef ds:uri="http://purl.org/dc/terms/"/>
    <ds:schemaRef ds:uri="http://schemas.microsoft.com/office/2006/documentManagement/types"/>
    <ds:schemaRef ds:uri="9cacca7d-bcd8-47e3-97f8-04daa82fb63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48EE4D-49EC-473A-9CAC-2D143A1DF8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9ECBD-B183-4D20-966A-F9FE96D26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17fb1-943f-47bb-9f53-2594fdbd08a5"/>
    <ds:schemaRef ds:uri="9cacca7d-bcd8-47e3-97f8-04daa82fb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ENNNUN-GN</vt:lpstr>
      <vt:lpstr>'ENNNUN-GN'!Print_Area</vt:lpstr>
      <vt:lpstr>'ENNNUN-GN'!Print_Titles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2023-11-21T05:58:24Z</cp:lastPrinted>
  <dcterms:created xsi:type="dcterms:W3CDTF">2009-08-17T04:44:12Z</dcterms:created>
  <dcterms:modified xsi:type="dcterms:W3CDTF">2025-09-10T13:13:44Z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0x010100D70D8B15339071478869B62FCA354EBA</vt:lpwstr>
  </property>
</Properties>
</file>