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GN_パッド/"/>
    </mc:Choice>
  </mc:AlternateContent>
  <xr:revisionPtr revIDLastSave="32" documentId="13_ncr:1_{E0FFD2F3-06FB-4D42-A5F1-72928C69DCA5}" xr6:coauthVersionLast="47" xr6:coauthVersionMax="47" xr10:uidLastSave="{CD6FE597-928D-4036-8575-E1248E95F9D9}"/>
  <bookViews>
    <workbookView xWindow="-110" yWindow="-110" windowWidth="19420" windowHeight="11500" tabRatio="854" xr2:uid="{00000000-000D-0000-FFFF-FFFF00000000}"/>
  </bookViews>
  <sheets>
    <sheet name="ENNNUN-GN" sheetId="45" r:id="rId1"/>
  </sheets>
  <definedNames>
    <definedName name="_xlnm.Print_Area" localSheetId="0">'ENNNUN-GN'!$B$3:$CI$109</definedName>
    <definedName name="_xlnm.Print_Titles" localSheetId="0">'ENNNUN-GN'!$3:$14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78" i="45" l="1"/>
  <c r="BU78" i="45"/>
  <c r="CZ38" i="45"/>
  <c r="CE86" i="45"/>
  <c r="BU86" i="45"/>
  <c r="CE64" i="45"/>
  <c r="DB60" i="45"/>
  <c r="DB59" i="45"/>
  <c r="DA60" i="45"/>
  <c r="DC60" i="45"/>
  <c r="DA59" i="45"/>
  <c r="DC59" i="45"/>
  <c r="BU58" i="45"/>
  <c r="BU38" i="45"/>
  <c r="BU64" i="45"/>
  <c r="DA40" i="45"/>
  <c r="DA38" i="45"/>
  <c r="AO66" i="45"/>
  <c r="BE5" i="45"/>
  <c r="BZ38" i="45"/>
  <c r="CE38" i="45"/>
  <c r="CE58" i="45"/>
  <c r="DB38" i="45"/>
  <c r="CE30" i="45"/>
  <c r="BU30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BK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<sst xmlns="http://schemas.openxmlformats.org/spreadsheetml/2006/main" count="192" uniqueCount="157">
  <si>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</si>
  <si>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</si>
  <si>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</si>
  <si>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</si>
  <si>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</si>
  <si>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</si>
  <si>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</si>
  <si>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</si>
  <si>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</si>
  <si>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</si>
  <si>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</si>
  <si>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</si>
  <si>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</si>
  <si>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</si>
  <si>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</si>
  <si>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</si>
  <si>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</si>
  <si>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</si>
  <si>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</si>
  <si>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</si>
  <si>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</si>
  <si>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</si>
  <si>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</si>
  <si>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</si>
  <si>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</si>
  <si>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</si>
  <si>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</si>
  <si>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</si>
  <si>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作動の状況</t>
    <rPh sb="0" eb="2">
      <t>サドウ</t>
    </rPh>
    <rPh sb="3" eb="5">
      <t>ジョウキョウ</t>
    </rPh>
    <phoneticPr fontId="20"/>
  </si>
  <si>
    <t>　ﾌﾟﾛｸﾞﾗﾑ 型式</t>
    <rPh sb="9" eb="11">
      <t>カタシキ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</si>
  <si>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</si>
  <si>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取付けが堅固でないこと｡　　　　　　　　　　　　著しい変形・破損・錆・腐食があること。</t>
    <rPh sb="0" eb="2">
      <t>トリツ</t>
    </rPh>
    <rPh sb="4" eb="5">
      <t>カタ</t>
    </rPh>
    <rPh sb="5" eb="6">
      <t>コ</t>
    </rPh>
    <rPh sb="24" eb="25">
      <t>イチジル</t>
    </rPh>
    <rPh sb="27" eb="29">
      <t>ヘンケイ</t>
    </rPh>
    <rPh sb="30" eb="32">
      <t>ハソン</t>
    </rPh>
    <rPh sb="33" eb="34">
      <t>サビ</t>
    </rPh>
    <rPh sb="35" eb="37">
      <t>フショク</t>
    </rPh>
    <phoneticPr fontId="20"/>
  </si>
  <si>
    <t>(2)</t>
    <phoneticPr fontId="20"/>
  </si>
  <si>
    <t>パッドの厚さの状況</t>
    <rPh sb="4" eb="5">
      <t>アツ</t>
    </rPh>
    <rPh sb="7" eb="9">
      <t>ジョウキョウ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</si>
  <si>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</si>
  <si>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</si>
  <si>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</si>
  <si>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</si>
  <si>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劣化の状況</t>
    <rPh sb="0" eb="2">
      <t>レッカ</t>
    </rPh>
    <rPh sb="3" eb="5">
      <t>ジョウキョウ</t>
    </rPh>
    <phoneticPr fontId="20"/>
  </si>
  <si>
    <t>(3)</t>
    <phoneticPr fontId="20"/>
  </si>
  <si>
    <t>(8)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</si>
  <si>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</si>
  <si>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(7)</t>
    <phoneticPr fontId="20"/>
  </si>
  <si>
    <t>(5)</t>
    <phoneticPr fontId="20"/>
  </si>
  <si>
    <t>(4)</t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</si>
  <si>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</si>
  <si>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設置後の動作回数が規定回数到達時、又は設置後１０年を経過していること。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トウタツ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</si>
  <si>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巻上機</t>
    <rPh sb="0" eb="2">
      <t>マキアゲ</t>
    </rPh>
    <rPh sb="2" eb="3">
      <t>キ</t>
    </rPh>
    <phoneticPr fontId="20"/>
  </si>
  <si>
    <t>シール部からの油漏れがあること</t>
    <rPh sb="3" eb="4">
      <t>ブ</t>
    </rPh>
    <rPh sb="7" eb="8">
      <t>アブラ</t>
    </rPh>
    <rPh sb="8" eb="9">
      <t>モ</t>
    </rPh>
    <phoneticPr fontId="20"/>
  </si>
  <si>
    <t>グリース排出場所への流出の目視チェック</t>
    <rPh sb="4" eb="6">
      <t>ハイシュツ</t>
    </rPh>
    <rPh sb="6" eb="8">
      <t>バショ</t>
    </rPh>
    <rPh sb="10" eb="12">
      <t>リュウシュツ</t>
    </rPh>
    <rPh sb="13" eb="15">
      <t>モクシ</t>
    </rPh>
    <phoneticPr fontId="20"/>
  </si>
  <si>
    <t>制動面への油の付着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</si>
  <si>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制動面</t>
    <rPh sb="0" eb="2">
      <t>セイドウ</t>
    </rPh>
    <rPh sb="2" eb="3">
      <t>メン</t>
    </rPh>
    <phoneticPr fontId="20"/>
  </si>
  <si>
    <t>ﾌﾞﾚｰｷ</t>
    <phoneticPr fontId="20"/>
  </si>
  <si>
    <t>制動力の状況</t>
    <rPh sb="0" eb="1">
      <t>セイ</t>
    </rPh>
    <rPh sb="1" eb="3">
      <t>ドウリョク</t>
    </rPh>
    <rPh sb="4" eb="6">
      <t>ジョウキョウ</t>
    </rPh>
    <phoneticPr fontId="20"/>
  </si>
  <si>
    <t>ﾊﾟｯﾄﾞの溝の確認</t>
    <rPh sb="6" eb="7">
      <t>ミゾ</t>
    </rPh>
    <rPh sb="8" eb="10">
      <t>カクニン</t>
    </rPh>
    <phoneticPr fontId="20"/>
  </si>
  <si>
    <t>両側ブレーキによる無負荷上昇時のかご制止距離測定</t>
    <rPh sb="0" eb="2">
      <t>リョウガワ</t>
    </rPh>
    <rPh sb="9" eb="12">
      <t>ムフカ</t>
    </rPh>
    <rPh sb="12" eb="14">
      <t>ジョウショウ</t>
    </rPh>
    <rPh sb="14" eb="15">
      <t>ジ</t>
    </rPh>
    <rPh sb="18" eb="20">
      <t>セイシ</t>
    </rPh>
    <rPh sb="20" eb="22">
      <t>キョリ</t>
    </rPh>
    <rPh sb="22" eb="24">
      <t>ソクテイ</t>
    </rPh>
    <phoneticPr fontId="20"/>
  </si>
  <si>
    <t>ストロークが下記を超えていること</t>
    <rPh sb="6" eb="8">
      <t>カキ</t>
    </rPh>
    <rPh sb="9" eb="10">
      <t>コ</t>
    </rPh>
    <phoneticPr fontId="20"/>
  </si>
  <si>
    <t>安全制御ﾌﾟﾛｸﾞﾗﾑのﾊﾞｰｼﾞｮﾝﾁｪｯｸ</t>
    <rPh sb="0" eb="2">
      <t>アンゼン</t>
    </rPh>
    <rPh sb="2" eb="4">
      <t>セイギョ</t>
    </rPh>
    <phoneticPr fontId="20"/>
  </si>
  <si>
    <t>大臣認定を受けたものと同一でないこと</t>
    <rPh sb="0" eb="2">
      <t>ダイジン</t>
    </rPh>
    <rPh sb="2" eb="4">
      <t>ニンテイ</t>
    </rPh>
    <rPh sb="5" eb="6">
      <t>ウ</t>
    </rPh>
    <rPh sb="11" eb="13">
      <t>ドウイツ</t>
    </rPh>
    <phoneticPr fontId="20"/>
  </si>
  <si>
    <t>特定距離外で戸開状態にて模擬</t>
    <rPh sb="0" eb="2">
      <t>トクテイ</t>
    </rPh>
    <rPh sb="2" eb="4">
      <t>キョリ</t>
    </rPh>
    <rPh sb="4" eb="5">
      <t>ガイ</t>
    </rPh>
    <rPh sb="6" eb="7">
      <t>ト</t>
    </rPh>
    <rPh sb="7" eb="8">
      <t>カイ</t>
    </rPh>
    <rPh sb="8" eb="10">
      <t>ジョウタイ</t>
    </rPh>
    <rPh sb="12" eb="14">
      <t>モギ</t>
    </rPh>
    <phoneticPr fontId="20"/>
  </si>
  <si>
    <t>停止距離：</t>
    <rPh sb="0" eb="2">
      <t>テイシ</t>
    </rPh>
    <rPh sb="2" eb="4">
      <t>キョリ</t>
    </rPh>
    <phoneticPr fontId="20"/>
  </si>
  <si>
    <t>mm</t>
    <phoneticPr fontId="20"/>
  </si>
  <si>
    <t>型式　：</t>
    <rPh sb="0" eb="2">
      <t>カタシキ</t>
    </rPh>
    <phoneticPr fontId="20"/>
  </si>
  <si>
    <t>開放、締結時の接点信号動作チェック</t>
    <rPh sb="0" eb="2">
      <t>カイホウ</t>
    </rPh>
    <rPh sb="3" eb="5">
      <t>テイケツ</t>
    </rPh>
    <rPh sb="5" eb="6">
      <t>ジ</t>
    </rPh>
    <rPh sb="7" eb="9">
      <t>セッテン</t>
    </rPh>
    <rPh sb="9" eb="11">
      <t>シンゴウ</t>
    </rPh>
    <rPh sb="11" eb="13">
      <t>ドウサ</t>
    </rPh>
    <phoneticPr fontId="20"/>
  </si>
  <si>
    <t>ブレーキの開閉と接点の開閉が所定の位置以外で行われていること</t>
    <rPh sb="5" eb="7">
      <t>カイヘイ</t>
    </rPh>
    <rPh sb="8" eb="10">
      <t>セッテン</t>
    </rPh>
    <rPh sb="11" eb="13">
      <t>カイヘイ</t>
    </rPh>
    <rPh sb="14" eb="16">
      <t>ショテイ</t>
    </rPh>
    <rPh sb="17" eb="19">
      <t>イチ</t>
    </rPh>
    <rPh sb="19" eb="21">
      <t>イガイ</t>
    </rPh>
    <rPh sb="22" eb="23">
      <t>オコナ</t>
    </rPh>
    <phoneticPr fontId="20"/>
  </si>
  <si>
    <t>接点が開いているときパッドとディスクが接触していること</t>
    <rPh sb="0" eb="2">
      <t>セッテン</t>
    </rPh>
    <rPh sb="3" eb="4">
      <t>ヒラ</t>
    </rPh>
    <rPh sb="19" eb="21">
      <t>セッショク</t>
    </rPh>
    <phoneticPr fontId="20"/>
  </si>
  <si>
    <t>規定距離を超えて停止すること</t>
    <rPh sb="0" eb="2">
      <t>キテイ</t>
    </rPh>
    <rPh sb="2" eb="4">
      <t>キョリ</t>
    </rPh>
    <rPh sb="5" eb="6">
      <t>コ</t>
    </rPh>
    <rPh sb="8" eb="10">
      <t>テイシ</t>
    </rPh>
    <phoneticPr fontId="20"/>
  </si>
  <si>
    <t>年次変化量が規定値を超えていること</t>
    <phoneticPr fontId="20"/>
  </si>
  <si>
    <t>制動面への油の付着があること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</si>
  <si>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動作速度の測定</t>
    <phoneticPr fontId="20"/>
  </si>
  <si>
    <t>戸開走行保護装置が作動せず、電動機およびﾌﾞﾚｰｷの励磁コイルが電源から遮断されないこと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rPh sb="14" eb="17">
      <t>デンドウキ</t>
    </rPh>
    <rPh sb="26" eb="28">
      <t>レイジ</t>
    </rPh>
    <rPh sb="32" eb="34">
      <t>デンゲン</t>
    </rPh>
    <rPh sb="36" eb="38">
      <t>シャダン</t>
    </rPh>
    <phoneticPr fontId="20"/>
  </si>
  <si>
    <t>(6)</t>
    <phoneticPr fontId="20"/>
  </si>
  <si>
    <t>動作位置の測定</t>
    <rPh sb="0" eb="2">
      <t>ドウサ</t>
    </rPh>
    <rPh sb="2" eb="4">
      <t>イチ</t>
    </rPh>
    <rPh sb="5" eb="7">
      <t>ソクテイ</t>
    </rPh>
    <phoneticPr fontId="20"/>
  </si>
  <si>
    <t>規定値外で動作すること</t>
    <rPh sb="0" eb="3">
      <t>キテイチ</t>
    </rPh>
    <rPh sb="3" eb="4">
      <t>ガイ</t>
    </rPh>
    <rPh sb="5" eb="7">
      <t>ドウサ</t>
    </rPh>
    <phoneticPr fontId="20"/>
  </si>
  <si>
    <t>規定寸法未満であること</t>
    <rPh sb="0" eb="2">
      <t>キテイ</t>
    </rPh>
    <rPh sb="2" eb="4">
      <t>スンポウ</t>
    </rPh>
    <rPh sb="4" eb="6">
      <t>ミマン</t>
    </rPh>
    <phoneticPr fontId="20"/>
  </si>
  <si>
    <t>-</t>
    <phoneticPr fontId="20"/>
  </si>
  <si>
    <t>○</t>
    <phoneticPr fontId="20"/>
  </si>
  <si>
    <t>測定値：</t>
    <rPh sb="0" eb="3">
      <t>ソクテイチ</t>
    </rPh>
    <phoneticPr fontId="20"/>
  </si>
  <si>
    <t>mm</t>
    <phoneticPr fontId="20"/>
  </si>
  <si>
    <t>動作回数　SR1 : 200万回 　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</si>
  <si>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取付状況：触診により確認する</t>
    <rPh sb="0" eb="2">
      <t>トリツケ</t>
    </rPh>
    <rPh sb="2" eb="4">
      <t>ジョウキョウ</t>
    </rPh>
    <rPh sb="5" eb="7">
      <t>ショクシン</t>
    </rPh>
    <rPh sb="10" eb="12">
      <t>カクニン</t>
    </rPh>
    <phoneticPr fontId="20"/>
  </si>
  <si>
    <t>油排出　場所</t>
    <rPh sb="0" eb="1">
      <t>アブラ</t>
    </rPh>
    <rPh sb="1" eb="3">
      <t>ハイシュツ</t>
    </rPh>
    <rPh sb="4" eb="6">
      <t>バショ</t>
    </rPh>
    <phoneticPr fontId="20"/>
  </si>
  <si>
    <t>安全制御　　　ﾌﾟﾛｸﾞﾗﾑ</t>
    <rPh sb="0" eb="2">
      <t>アンゼン</t>
    </rPh>
    <rPh sb="2" eb="4">
      <t>セイギョ</t>
    </rPh>
    <phoneticPr fontId="20"/>
  </si>
  <si>
    <t>速度監視　　装置</t>
    <rPh sb="0" eb="2">
      <t>ソクド</t>
    </rPh>
    <rPh sb="2" eb="4">
      <t>カンシ</t>
    </rPh>
    <rPh sb="6" eb="8">
      <t>ソウチ</t>
    </rPh>
    <phoneticPr fontId="20"/>
  </si>
  <si>
    <t>要重点     点検</t>
    <rPh sb="0" eb="1">
      <t>ヨウ</t>
    </rPh>
    <rPh sb="1" eb="3">
      <t>ジュウテン</t>
    </rPh>
    <rPh sb="8" eb="10">
      <t>テンケン</t>
    </rPh>
    <phoneticPr fontId="20"/>
  </si>
  <si>
    <t>18m/min　を超えた速度でフラグが立たないこと</t>
    <phoneticPr fontId="20"/>
  </si>
  <si>
    <t>規定距離</t>
    <rPh sb="0" eb="2">
      <t>キテイ</t>
    </rPh>
    <rPh sb="2" eb="4">
      <t>キョリ</t>
    </rPh>
    <phoneticPr fontId="20"/>
  </si>
  <si>
    <t>mm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</si>
  <si>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</si>
  <si>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</si>
  <si>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</si>
  <si>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</si>
  <si>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-</t>
    <phoneticPr fontId="20"/>
  </si>
  <si>
    <t>-</t>
    <phoneticPr fontId="20"/>
  </si>
  <si>
    <t>かご床面からつま先保護板直線部までの長さを巻尺等により測定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マキジャク</t>
    </rPh>
    <rPh sb="23" eb="24">
      <t>トウ</t>
    </rPh>
    <rPh sb="27" eb="29">
      <t>ソクテイ</t>
    </rPh>
    <phoneticPr fontId="20"/>
  </si>
  <si>
    <t xml:space="preserve">  規定値 : 675mm　未満であること｡  </t>
    <rPh sb="2" eb="4">
      <t>キテイ</t>
    </rPh>
    <rPh sb="4" eb="5">
      <t>チ</t>
    </rPh>
    <rPh sb="14" eb="16">
      <t>ミマン</t>
    </rPh>
    <phoneticPr fontId="20"/>
  </si>
  <si>
    <t xml:space="preserve"> 特定距離：　各床　±105±15mm 以内  </t>
    <phoneticPr fontId="20"/>
  </si>
  <si>
    <t>号機</t>
    <rPh sb="0" eb="2">
      <t>ゴウキ</t>
    </rPh>
    <phoneticPr fontId="20"/>
  </si>
  <si>
    <t>:</t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</si>
  <si>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</si>
  <si>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</si>
  <si>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</si>
  <si>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</si>
  <si>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</si>
  <si>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型</t>
    <rPh sb="0" eb="1">
      <t>カタ</t>
    </rPh>
    <phoneticPr fontId="20"/>
  </si>
  <si>
    <t>UCMP型式</t>
    <rPh sb="4" eb="6">
      <t>カタシキ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</si>
  <si>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</si>
  <si>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31588AAB</t>
  </si>
  <si>
    <t>31588AAB</t>
    <phoneticPr fontId="20"/>
  </si>
  <si>
    <t>31589AAB</t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</si>
  <si>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</si>
  <si>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r>
      <t>ﾌﾟﾛｸﾞﾗﾑV</t>
    </r>
    <r>
      <rPr>
        <sz val="11"/>
        <rFont val="ＭＳ Ｐゴシック"/>
        <family val="3"/>
        <charset val="128"/>
      </rPr>
      <t>er.</t>
    </r>
  </si>
  <si>
    <t>ENNNUN-1610</t>
  </si>
  <si>
    <t>DBGLT-1</t>
  </si>
  <si>
    <t>ENNNUN-1611</t>
  </si>
  <si>
    <t>DBGLT-2</t>
  </si>
  <si>
    <t>ENNNUN-1612</t>
  </si>
  <si>
    <t>DBGJT-1</t>
  </si>
  <si>
    <t>ENNNUN-1613</t>
  </si>
  <si>
    <t>DBGPT-2</t>
  </si>
  <si>
    <t>ENNNUN-2092</t>
  </si>
  <si>
    <t>DBGLT-1A</t>
  </si>
  <si>
    <t>ENNNUN-2093</t>
  </si>
  <si>
    <t>DBGLT-2A</t>
  </si>
  <si>
    <t>ENNNUN-2094</t>
  </si>
  <si>
    <t>DBGJT-1A</t>
  </si>
  <si>
    <t>ENNNUN-2095</t>
  </si>
  <si>
    <t>DBGPT-2A</t>
  </si>
  <si>
    <t>万回</t>
    <rPh sb="0" eb="2">
      <t>マンカイ</t>
    </rPh>
    <phoneticPr fontId="20"/>
  </si>
  <si>
    <t>年</t>
    <rPh sb="0" eb="1">
      <t>ネン</t>
    </rPh>
    <phoneticPr fontId="20"/>
  </si>
  <si>
    <t>SR1:</t>
    <phoneticPr fontId="20"/>
  </si>
  <si>
    <t>SR2: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</si>
  <si>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</si>
  <si>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</si>
  <si>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SR1</t>
    <phoneticPr fontId="20"/>
  </si>
  <si>
    <t>SR2</t>
    <phoneticPr fontId="20"/>
  </si>
  <si>
    <t>測定値</t>
    <rPh sb="0" eb="3">
      <t>ソクテイチ</t>
    </rPh>
    <phoneticPr fontId="20"/>
  </si>
  <si>
    <t>mm</t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</si>
  <si>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</si>
  <si>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</si>
  <si>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検査日 :</t>
    <rPh sb="0" eb="3">
      <t>ケンサビ</t>
    </rPh>
    <phoneticPr fontId="20"/>
  </si>
  <si>
    <t>手動で判定する。</t>
    <rPh sb="0" eb="2">
      <t>シュドウ</t>
    </rPh>
    <rPh sb="3" eb="5">
      <t>ハンテイ</t>
    </rPh>
    <phoneticPr fontId="20"/>
  </si>
  <si>
    <t>判定</t>
    <rPh sb="0" eb="2">
      <t>ハンテイ</t>
    </rPh>
    <phoneticPr fontId="20"/>
  </si>
  <si>
    <t>比較</t>
    <rPh sb="0" eb="2">
      <t>ヒカク</t>
    </rPh>
    <phoneticPr fontId="20"/>
  </si>
  <si>
    <t>総合</t>
    <rPh sb="0" eb="2">
      <t>ソウゴウ</t>
    </rPh>
    <phoneticPr fontId="20"/>
  </si>
  <si>
    <t>許容値</t>
    <rPh sb="0" eb="3">
      <t>キョヨウチ</t>
    </rPh>
    <phoneticPr fontId="20"/>
  </si>
  <si>
    <t>-</t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</si>
  <si>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</si>
  <si>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動作回数及び経年を記入すると自動で判定される。</t>
    <rPh sb="0" eb="2">
      <t>ドウサ</t>
    </rPh>
    <rPh sb="2" eb="4">
      <t>カイスウ</t>
    </rPh>
    <rPh sb="4" eb="5">
      <t>オヨ</t>
    </rPh>
    <rPh sb="6" eb="8">
      <t>ケイネン</t>
    </rPh>
    <rPh sb="9" eb="11">
      <t>キニュウ</t>
    </rPh>
    <rPh sb="14" eb="16">
      <t>ジドウ</t>
    </rPh>
    <rPh sb="17" eb="19">
      <t>ハンテイ</t>
    </rPh>
    <phoneticPr fontId="20"/>
  </si>
  <si>
    <t>プログラム型式を記入すると自動で判定される。</t>
    <rPh sb="5" eb="7">
      <t>カタシキ</t>
    </rPh>
    <rPh sb="8" eb="10">
      <t>キニュウ</t>
    </rPh>
    <rPh sb="13" eb="15">
      <t>ジドウ</t>
    </rPh>
    <rPh sb="16" eb="18">
      <t>ハンテイ</t>
    </rPh>
    <phoneticPr fontId="20"/>
  </si>
  <si>
    <t>測定値を入力すると自動で判定される。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0"/>
  </si>
  <si>
    <t>前回値:</t>
    <rPh sb="0" eb="2">
      <t>ゼンカイ</t>
    </rPh>
    <rPh sb="2" eb="3">
      <t>チ</t>
    </rPh>
    <phoneticPr fontId="20"/>
  </si>
  <si>
    <t>上記 (1) ～ (8) の検査結果で ｢要重点点検 ｣「要是正」 又は別記第一号 1－(14)･3－(3)･4－(11)の検査結果で ｢要是正｣ 又は ｢要重点点検｣ の判定がある場合は､
別記第一号 2－(9) ｢戸開走行保護装置｣ の検査結果を ｢要是正｣ 又は ｢要重点点検｣ と判定する｡</t>
    <rPh sb="0" eb="2">
      <t>ジョウキ</t>
    </rPh>
    <rPh sb="14" eb="16">
      <t>ケンサ</t>
    </rPh>
    <rPh sb="16" eb="18">
      <t>ケッカ</t>
    </rPh>
    <rPh sb="21" eb="22">
      <t>ヨウ</t>
    </rPh>
    <rPh sb="22" eb="24">
      <t>ジュウテン</t>
    </rPh>
    <rPh sb="24" eb="26">
      <t>テンケン</t>
    </rPh>
    <rPh sb="29" eb="30">
      <t>ヨウ</t>
    </rPh>
    <rPh sb="30" eb="32">
      <t>ゼセイ</t>
    </rPh>
    <rPh sb="34" eb="35">
      <t>マタ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9" eb="70">
      <t>ヨウ</t>
    </rPh>
    <rPh sb="70" eb="72">
      <t>ゼセイ</t>
    </rPh>
    <rPh sb="74" eb="75">
      <t>マタ</t>
    </rPh>
    <rPh sb="78" eb="79">
      <t>ヨウ</t>
    </rPh>
    <rPh sb="79" eb="81">
      <t>ジュウテン</t>
    </rPh>
    <rPh sb="81" eb="83">
      <t>テンケン</t>
    </rPh>
    <rPh sb="86" eb="88">
      <t>ハンテイ</t>
    </rPh>
    <rPh sb="91" eb="93">
      <t>バアイ</t>
    </rPh>
    <rPh sb="96" eb="98">
      <t>ベッキ</t>
    </rPh>
    <rPh sb="98" eb="99">
      <t>ダイ</t>
    </rPh>
    <rPh sb="99" eb="101">
      <t>イチゴウ</t>
    </rPh>
    <rPh sb="109" eb="110">
      <t>ト</t>
    </rPh>
    <rPh sb="110" eb="111">
      <t>カイ</t>
    </rPh>
    <rPh sb="111" eb="113">
      <t>ソウコウ</t>
    </rPh>
    <rPh sb="113" eb="115">
      <t>ホゴ</t>
    </rPh>
    <rPh sb="115" eb="117">
      <t>ソウチ</t>
    </rPh>
    <rPh sb="120" eb="122">
      <t>ケンサ</t>
    </rPh>
    <rPh sb="122" eb="124">
      <t>ケッカ</t>
    </rPh>
    <rPh sb="127" eb="128">
      <t>ヨウ</t>
    </rPh>
    <rPh sb="128" eb="130">
      <t>ゼセイ</t>
    </rPh>
    <rPh sb="132" eb="133">
      <t>マタ</t>
    </rPh>
    <rPh sb="136" eb="137">
      <t>ヨウ</t>
    </rPh>
    <rPh sb="137" eb="139">
      <t>ジュウテン</t>
    </rPh>
    <rPh sb="139" eb="141">
      <t>テンケン</t>
    </rPh>
    <rPh sb="144" eb="146">
      <t>ハンテイ</t>
    </rPh>
    <phoneticPr fontId="20"/>
  </si>
  <si>
    <t>制動距離一覧表から規定距離、今回停止距離、前回値を記入すると自動で判定される。</t>
    <rPh sb="0" eb="2">
      <t>セイドウ</t>
    </rPh>
    <rPh sb="2" eb="4">
      <t>キョリ</t>
    </rPh>
    <rPh sb="4" eb="6">
      <t>イチラン</t>
    </rPh>
    <rPh sb="6" eb="7">
      <t>ヒョウ</t>
    </rPh>
    <rPh sb="9" eb="11">
      <t>キテイ</t>
    </rPh>
    <rPh sb="11" eb="13">
      <t>キョリ</t>
    </rPh>
    <rPh sb="14" eb="16">
      <t>コンカイ</t>
    </rPh>
    <rPh sb="16" eb="18">
      <t>テイシ</t>
    </rPh>
    <rPh sb="18" eb="20">
      <t>キョリ</t>
    </rPh>
    <rPh sb="21" eb="23">
      <t>ゼンカイ</t>
    </rPh>
    <rPh sb="23" eb="24">
      <t>チ</t>
    </rPh>
    <rPh sb="25" eb="27">
      <t>キニュウ</t>
    </rPh>
    <rPh sb="30" eb="32">
      <t>ジドウ</t>
    </rPh>
    <rPh sb="33" eb="35">
      <t>ハンテイ</t>
    </rPh>
    <phoneticPr fontId="20"/>
  </si>
  <si>
    <t>令和</t>
    <rPh sb="0" eb="1">
      <t>レイ</t>
    </rPh>
    <rPh sb="1" eb="2">
      <t>ワ</t>
    </rPh>
    <phoneticPr fontId="20"/>
  </si>
  <si>
    <t>発行 :平成31年 4月 1日Ver.4T</t>
    <rPh sb="0" eb="2">
      <t>ハッコウ</t>
    </rPh>
    <rPh sb="4" eb="6">
      <t>ヘイセイ</t>
    </rPh>
    <rPh sb="8" eb="9">
      <t>ネン</t>
    </rPh>
    <rPh sb="11" eb="12">
      <t>ツキ</t>
    </rPh>
    <rPh sb="14" eb="15">
      <t>ヒ</t>
    </rPh>
    <phoneticPr fontId="20"/>
  </si>
  <si>
    <t xml:space="preserve"> 0.40mm（要重点点検） 0.45mm（要是正） </t>
    <rPh sb="8" eb="9">
      <t>ヨウ</t>
    </rPh>
    <rPh sb="9" eb="11">
      <t>ジュウテン</t>
    </rPh>
    <rPh sb="11" eb="13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</si>
</sst>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3" fontId="1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11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Protection="1">
      <alignment vertical="center"/>
      <protection hidden="1"/>
    </xf>
    <xf numFmtId="0" fontId="1" fillId="0" borderId="24" xfId="0" applyFont="1" applyBorder="1">
      <alignment vertical="center"/>
    </xf>
    <xf numFmtId="0" fontId="22" fillId="0" borderId="24" xfId="0" applyFont="1" applyBorder="1" applyAlignment="1">
      <alignment vertical="center" wrapText="1"/>
    </xf>
    <xf numFmtId="0" fontId="22" fillId="0" borderId="24" xfId="0" applyFont="1" applyBorder="1">
      <alignment vertical="center"/>
    </xf>
    <xf numFmtId="0" fontId="0" fillId="0" borderId="24" xfId="0" applyBorder="1">
      <alignment vertical="center"/>
    </xf>
    <xf numFmtId="0" fontId="27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23" fillId="0" borderId="0" xfId="0" applyFont="1" applyProtection="1">
      <alignment vertical="center"/>
      <protection hidden="1"/>
    </xf>
    <xf numFmtId="0" fontId="7" fillId="0" borderId="22" xfId="0" applyFont="1" applyBorder="1" applyAlignment="1" applyProtection="1">
      <protection locked="0" hidden="1"/>
    </xf>
    <xf numFmtId="0" fontId="7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right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22" fillId="0" borderId="15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 hidden="1"/>
    </xf>
    <xf numFmtId="0" fontId="22" fillId="0" borderId="0" xfId="0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7" fillId="0" borderId="22" xfId="0" applyFont="1" applyBorder="1" applyProtection="1">
      <alignment vertical="center"/>
      <protection hidden="1"/>
    </xf>
    <xf numFmtId="0" fontId="1" fillId="0" borderId="22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0" fontId="0" fillId="0" borderId="15" xfId="0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vertical="top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7" fillId="0" borderId="14" xfId="0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locked="0" hidden="1"/>
    </xf>
    <xf numFmtId="0" fontId="7" fillId="0" borderId="0" xfId="0" applyFont="1" applyAlignment="1" applyProtection="1">
      <alignment vertical="top"/>
      <protection hidden="1"/>
    </xf>
    <xf numFmtId="0" fontId="7" fillId="0" borderId="12" xfId="0" applyFont="1" applyBorder="1" applyAlignment="1" applyProtection="1">
      <alignment vertical="top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2" fillId="0" borderId="12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 wrapText="1"/>
      <protection hidden="1"/>
    </xf>
    <xf numFmtId="0" fontId="22" fillId="0" borderId="17" xfId="0" applyFont="1" applyBorder="1" applyAlignment="1" applyProtection="1">
      <alignment vertical="center" wrapText="1"/>
      <protection hidden="1"/>
    </xf>
    <xf numFmtId="0" fontId="22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17" xfId="0" applyFont="1" applyBorder="1" applyAlignment="1" applyProtection="1">
      <alignment vertical="top"/>
      <protection locked="0" hidden="1"/>
    </xf>
    <xf numFmtId="0" fontId="7" fillId="0" borderId="17" xfId="0" applyFont="1" applyBorder="1" applyAlignment="1" applyProtection="1">
      <alignment vertical="top"/>
      <protection hidden="1"/>
    </xf>
    <xf numFmtId="0" fontId="7" fillId="0" borderId="18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vertical="top"/>
      <protection hidden="1"/>
    </xf>
    <xf numFmtId="0" fontId="7" fillId="0" borderId="13" xfId="0" applyFont="1" applyBorder="1" applyProtection="1">
      <alignment vertical="center"/>
      <protection locked="0" hidden="1"/>
    </xf>
    <xf numFmtId="0" fontId="7" fillId="0" borderId="13" xfId="0" applyFont="1" applyBorder="1" applyProtection="1">
      <alignment vertical="center"/>
      <protection hidden="1"/>
    </xf>
    <xf numFmtId="0" fontId="7" fillId="0" borderId="14" xfId="0" applyFont="1" applyBorder="1" applyProtection="1">
      <alignment vertical="center"/>
      <protection hidden="1"/>
    </xf>
    <xf numFmtId="0" fontId="7" fillId="0" borderId="0" xfId="0" applyFont="1" applyProtection="1">
      <alignment vertical="center"/>
      <protection locked="0" hidden="1"/>
    </xf>
    <xf numFmtId="0" fontId="7" fillId="0" borderId="12" xfId="0" applyFont="1" applyBorder="1" applyProtection="1">
      <alignment vertical="center"/>
      <protection hidden="1"/>
    </xf>
    <xf numFmtId="0" fontId="7" fillId="0" borderId="11" xfId="0" applyFont="1" applyBorder="1" applyProtection="1">
      <alignment vertical="center"/>
      <protection hidden="1"/>
    </xf>
    <xf numFmtId="0" fontId="7" fillId="0" borderId="23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2" fillId="0" borderId="12" xfId="0" applyFont="1" applyBorder="1" applyProtection="1">
      <alignment vertical="center"/>
      <protection hidden="1"/>
    </xf>
    <xf numFmtId="0" fontId="22" fillId="0" borderId="21" xfId="0" applyFont="1" applyBorder="1" applyAlignment="1" applyProtection="1">
      <alignment vertical="center" wrapText="1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locked="0" hidden="1"/>
    </xf>
    <xf numFmtId="0" fontId="22" fillId="0" borderId="18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22" fillId="0" borderId="10" xfId="0" applyFont="1" applyBorder="1" applyProtection="1">
      <alignment vertical="center"/>
      <protection hidden="1"/>
    </xf>
    <xf numFmtId="0" fontId="22" fillId="0" borderId="11" xfId="0" applyFont="1" applyBorder="1" applyProtection="1">
      <alignment vertical="center"/>
      <protection hidden="1"/>
    </xf>
    <xf numFmtId="0" fontId="1" fillId="0" borderId="22" xfId="0" applyFont="1" applyBorder="1" applyAlignment="1" applyProtection="1">
      <protection locked="0" hidden="1"/>
    </xf>
    <xf numFmtId="0" fontId="0" fillId="0" borderId="22" xfId="0" applyBorder="1" applyAlignment="1" applyProtection="1">
      <protection hidden="1"/>
    </xf>
    <xf numFmtId="0" fontId="22" fillId="0" borderId="2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locked="0"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14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22" fillId="0" borderId="10" xfId="0" applyFont="1" applyBorder="1" applyAlignment="1" applyProtection="1">
      <alignment horizontal="center"/>
      <protection hidden="1"/>
    </xf>
    <xf numFmtId="0" fontId="22" fillId="0" borderId="11" xfId="0" applyFont="1" applyBorder="1" applyAlignment="1" applyProtection="1">
      <alignment horizont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22" fillId="0" borderId="22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0" borderId="22" xfId="0" applyFont="1" applyBorder="1" applyAlignment="1" applyProtection="1">
      <alignment horizontal="right" vertical="center"/>
      <protection locked="0"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22" xfId="0" applyFont="1" applyBorder="1" applyAlignment="1" applyProtection="1">
      <alignment horizontal="right" vertical="center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12" xfId="0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17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27" xfId="0" applyFont="1" applyBorder="1" applyAlignment="1" applyProtection="1">
      <alignment horizontal="left" vertical="center" wrapText="1"/>
      <protection hidden="1"/>
    </xf>
    <xf numFmtId="49" fontId="22" fillId="0" borderId="20" xfId="0" applyNumberFormat="1" applyFont="1" applyBorder="1" applyAlignment="1" applyProtection="1">
      <alignment horizontal="center" vertical="center"/>
      <protection hidden="1"/>
    </xf>
    <xf numFmtId="49" fontId="22" fillId="0" borderId="15" xfId="0" applyNumberFormat="1" applyFont="1" applyBorder="1" applyAlignment="1" applyProtection="1">
      <alignment horizontal="center" vertical="center"/>
      <protection hidden="1"/>
    </xf>
    <xf numFmtId="49" fontId="22" fillId="0" borderId="16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Border="1" applyAlignment="1" applyProtection="1">
      <alignment horizontal="center" vertical="center"/>
      <protection hidden="1"/>
    </xf>
    <xf numFmtId="49" fontId="22" fillId="0" borderId="0" xfId="0" applyNumberFormat="1" applyFont="1" applyAlignment="1" applyProtection="1">
      <alignment horizontal="center" vertical="center"/>
      <protection hidden="1"/>
    </xf>
    <xf numFmtId="49" fontId="22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20" xfId="0" applyFont="1" applyBorder="1" applyProtection="1">
      <alignment vertical="center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25" xfId="0" applyFont="1" applyBorder="1" applyProtection="1">
      <alignment vertical="center"/>
      <protection locked="0" hidden="1"/>
    </xf>
    <xf numFmtId="0" fontId="22" fillId="0" borderId="22" xfId="0" applyFont="1" applyBorder="1" applyProtection="1">
      <alignment vertical="center"/>
      <protection locked="0" hidden="1"/>
    </xf>
    <xf numFmtId="0" fontId="22" fillId="0" borderId="23" xfId="0" applyFont="1" applyBorder="1" applyProtection="1">
      <alignment vertical="center"/>
      <protection locked="0" hidden="1"/>
    </xf>
    <xf numFmtId="0" fontId="1" fillId="0" borderId="15" xfId="0" applyFont="1" applyBorder="1" applyProtection="1">
      <alignment vertical="center"/>
      <protection locked="0" hidden="1"/>
    </xf>
    <xf numFmtId="0" fontId="1" fillId="0" borderId="16" xfId="0" applyFont="1" applyBorder="1" applyProtection="1">
      <alignment vertical="center"/>
      <protection locked="0" hidden="1"/>
    </xf>
    <xf numFmtId="0" fontId="1" fillId="0" borderId="25" xfId="0" applyFont="1" applyBorder="1" applyProtection="1">
      <alignment vertical="center"/>
      <protection locked="0" hidden="1"/>
    </xf>
    <xf numFmtId="0" fontId="1" fillId="0" borderId="22" xfId="0" applyFont="1" applyBorder="1" applyProtection="1">
      <alignment vertical="center"/>
      <protection locked="0" hidden="1"/>
    </xf>
    <xf numFmtId="0" fontId="1" fillId="0" borderId="23" xfId="0" applyFont="1" applyBorder="1" applyProtection="1">
      <alignment vertical="center"/>
      <protection locked="0" hidden="1"/>
    </xf>
    <xf numFmtId="0" fontId="22" fillId="0" borderId="26" xfId="0" applyFont="1" applyBorder="1" applyProtection="1">
      <alignment vertical="center"/>
      <protection locked="0" hidden="1"/>
    </xf>
    <xf numFmtId="0" fontId="22" fillId="0" borderId="30" xfId="0" applyFont="1" applyBorder="1" applyProtection="1">
      <alignment vertical="center"/>
      <protection locked="0" hidden="1"/>
    </xf>
    <xf numFmtId="0" fontId="22" fillId="0" borderId="20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22" fillId="0" borderId="16" xfId="0" applyFont="1" applyBorder="1" applyAlignment="1" applyProtection="1">
      <alignment horizontal="center" vertical="center"/>
      <protection locked="0" hidden="1"/>
    </xf>
    <xf numFmtId="0" fontId="22" fillId="0" borderId="25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locked="0" hidden="1"/>
    </xf>
    <xf numFmtId="38" fontId="22" fillId="0" borderId="20" xfId="33" applyFont="1" applyBorder="1" applyAlignment="1" applyProtection="1">
      <alignment horizontal="left" vertical="center" wrapText="1"/>
      <protection hidden="1"/>
    </xf>
    <xf numFmtId="38" fontId="22" fillId="0" borderId="15" xfId="33" applyFont="1" applyBorder="1" applyAlignment="1" applyProtection="1">
      <alignment horizontal="left" vertical="center" wrapText="1"/>
      <protection hidden="1"/>
    </xf>
    <xf numFmtId="38" fontId="22" fillId="0" borderId="16" xfId="33" applyFont="1" applyBorder="1" applyAlignment="1" applyProtection="1">
      <alignment horizontal="left" vertical="center" wrapText="1"/>
      <protection hidden="1"/>
    </xf>
    <xf numFmtId="38" fontId="22" fillId="0" borderId="11" xfId="33" applyFont="1" applyBorder="1" applyAlignment="1" applyProtection="1">
      <alignment horizontal="left" vertical="center" wrapText="1"/>
      <protection hidden="1"/>
    </xf>
    <xf numFmtId="38" fontId="22" fillId="0" borderId="0" xfId="33" applyFont="1" applyBorder="1" applyAlignment="1" applyProtection="1">
      <alignment horizontal="left" vertical="center" wrapText="1"/>
      <protection hidden="1"/>
    </xf>
    <xf numFmtId="38" fontId="22" fillId="0" borderId="12" xfId="33" applyFont="1" applyBorder="1" applyAlignment="1" applyProtection="1">
      <alignment horizontal="left" vertical="center" wrapText="1"/>
      <protection hidden="1"/>
    </xf>
    <xf numFmtId="38" fontId="22" fillId="0" borderId="25" xfId="33" applyFont="1" applyBorder="1" applyAlignment="1" applyProtection="1">
      <alignment horizontal="left" vertical="center" wrapText="1"/>
      <protection hidden="1"/>
    </xf>
    <xf numFmtId="38" fontId="22" fillId="0" borderId="22" xfId="33" applyFont="1" applyBorder="1" applyAlignment="1" applyProtection="1">
      <alignment horizontal="left" vertical="center" wrapText="1"/>
      <protection hidden="1"/>
    </xf>
    <xf numFmtId="38" fontId="22" fillId="0" borderId="23" xfId="33" applyFont="1" applyBorder="1" applyAlignment="1" applyProtection="1">
      <alignment horizontal="left" vertical="center" wrapText="1"/>
      <protection hidden="1"/>
    </xf>
    <xf numFmtId="49" fontId="22" fillId="0" borderId="25" xfId="0" applyNumberFormat="1" applyFont="1" applyBorder="1" applyAlignment="1" applyProtection="1">
      <alignment horizontal="center" vertical="center"/>
      <protection hidden="1"/>
    </xf>
    <xf numFmtId="49" fontId="22" fillId="0" borderId="22" xfId="0" applyNumberFormat="1" applyFont="1" applyBorder="1" applyAlignment="1" applyProtection="1">
      <alignment horizontal="center" vertical="center"/>
      <protection hidden="1"/>
    </xf>
    <xf numFmtId="49" fontId="22" fillId="0" borderId="23" xfId="0" applyNumberFormat="1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2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22" fillId="0" borderId="27" xfId="0" applyFont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left" vertical="center"/>
      <protection hidden="1"/>
    </xf>
    <xf numFmtId="0" fontId="22" fillId="0" borderId="31" xfId="0" applyFont="1" applyBorder="1" applyAlignment="1" applyProtection="1">
      <alignment horizontal="left" vertical="center" wrapText="1"/>
      <protection hidden="1"/>
    </xf>
    <xf numFmtId="0" fontId="22" fillId="0" borderId="31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22" fillId="0" borderId="22" xfId="0" applyFont="1" applyBorder="1" applyAlignment="1" applyProtection="1">
      <alignment horizontal="center" vertical="center" wrapText="1"/>
      <protection locked="0" hidden="1"/>
    </xf>
    <xf numFmtId="0" fontId="22" fillId="0" borderId="13" xfId="0" applyFont="1" applyBorder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top"/>
      <protection hidden="1"/>
    </xf>
    <xf numFmtId="0" fontId="7" fillId="0" borderId="13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left" vertical="center"/>
      <protection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22" fillId="0" borderId="30" xfId="0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protection hidden="1"/>
    </xf>
    <xf numFmtId="0" fontId="22" fillId="0" borderId="22" xfId="0" applyFont="1" applyBorder="1" applyAlignment="1" applyProtection="1">
      <protection hidden="1"/>
    </xf>
    <xf numFmtId="0" fontId="22" fillId="0" borderId="20" xfId="0" applyFont="1" applyBorder="1" applyAlignment="1" applyProtection="1">
      <alignment vertical="center" wrapText="1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0" fontId="22" fillId="0" borderId="15" xfId="0" applyFont="1" applyBorder="1" applyProtection="1">
      <alignment vertical="center"/>
      <protection hidden="1"/>
    </xf>
    <xf numFmtId="0" fontId="22" fillId="0" borderId="16" xfId="0" applyFont="1" applyBorder="1" applyProtection="1">
      <alignment vertical="center"/>
      <protection hidden="1"/>
    </xf>
    <xf numFmtId="0" fontId="22" fillId="0" borderId="11" xfId="0" applyFont="1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12" xfId="0" applyFont="1" applyBorder="1" applyProtection="1">
      <alignment vertical="center"/>
      <protection hidden="1"/>
    </xf>
    <xf numFmtId="0" fontId="22" fillId="0" borderId="25" xfId="0" applyFont="1" applyBorder="1" applyProtection="1">
      <alignment vertical="center"/>
      <protection hidden="1"/>
    </xf>
    <xf numFmtId="0" fontId="22" fillId="0" borderId="22" xfId="0" applyFont="1" applyBorder="1" applyProtection="1">
      <alignment vertical="center"/>
      <protection hidden="1"/>
    </xf>
    <xf numFmtId="0" fontId="22" fillId="0" borderId="23" xfId="0" applyFont="1" applyBorder="1" applyProtection="1">
      <alignment vertical="center"/>
      <protection hidden="1"/>
    </xf>
    <xf numFmtId="0" fontId="22" fillId="0" borderId="10" xfId="0" applyFont="1" applyBorder="1" applyAlignment="1" applyProtection="1">
      <alignment horizontal="left" vertical="center"/>
      <protection hidden="1"/>
    </xf>
    <xf numFmtId="0" fontId="22" fillId="0" borderId="26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center" vertical="top" wrapText="1"/>
      <protection hidden="1"/>
    </xf>
    <xf numFmtId="0" fontId="25" fillId="0" borderId="0" xfId="0" applyFont="1" applyAlignment="1" applyProtection="1">
      <alignment horizontal="center" vertical="top" wrapText="1"/>
      <protection hidden="1"/>
    </xf>
    <xf numFmtId="0" fontId="25" fillId="0" borderId="25" xfId="0" applyFont="1" applyBorder="1" applyAlignment="1" applyProtection="1">
      <alignment horizontal="center" vertical="top" wrapText="1"/>
      <protection hidden="1"/>
    </xf>
    <xf numFmtId="0" fontId="25" fillId="0" borderId="22" xfId="0" applyFont="1" applyBorder="1" applyAlignment="1" applyProtection="1">
      <alignment horizontal="center" vertical="top" wrapText="1"/>
      <protection hidden="1"/>
    </xf>
    <xf numFmtId="0" fontId="22" fillId="0" borderId="11" xfId="0" applyFont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locked="0" hidden="1"/>
    </xf>
    <xf numFmtId="0" fontId="22" fillId="0" borderId="12" xfId="0" applyFont="1" applyBorder="1" applyProtection="1">
      <alignment vertical="center"/>
      <protection locked="0"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22" fillId="0" borderId="2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22" xfId="0" applyFont="1" applyBorder="1" applyAlignment="1" applyProtection="1">
      <alignment horizontal="left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24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Protection="1">
      <alignment vertical="center"/>
      <protection hidden="1"/>
    </xf>
    <xf numFmtId="0" fontId="1" fillId="0" borderId="37" xfId="0" applyFont="1" applyBorder="1" applyProtection="1">
      <alignment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22" fillId="0" borderId="33" xfId="0" applyFont="1" applyBorder="1" applyAlignment="1" applyProtection="1">
      <alignment horizontal="left" vertical="center" wrapText="1"/>
      <protection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/>
      <protection hidden="1"/>
    </xf>
    <xf numFmtId="0" fontId="22" fillId="0" borderId="19" xfId="0" applyFont="1" applyBorder="1" applyAlignment="1" applyProtection="1">
      <alignment horizontal="left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18" xfId="0" applyFont="1" applyBorder="1" applyAlignment="1" applyProtection="1">
      <alignment horizontal="left" vertical="center"/>
      <protection hidden="1"/>
    </xf>
    <xf numFmtId="0" fontId="22" fillId="0" borderId="40" xfId="0" applyFont="1" applyBorder="1" applyAlignment="1" applyProtection="1">
      <alignment horizontal="left" vertical="center" wrapText="1"/>
      <protection hidden="1"/>
    </xf>
    <xf numFmtId="0" fontId="22" fillId="0" borderId="41" xfId="0" applyFont="1" applyBorder="1" applyAlignment="1" applyProtection="1">
      <alignment horizontal="left" vertical="center" wrapText="1"/>
      <protection hidden="1"/>
    </xf>
    <xf numFmtId="0" fontId="22" fillId="0" borderId="42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 hidden="1"/>
    </xf>
    <xf numFmtId="0" fontId="1" fillId="0" borderId="12" xfId="0" applyFont="1" applyBorder="1" applyProtection="1">
      <alignment vertical="center"/>
      <protection locked="0" hidden="1"/>
    </xf>
    <xf numFmtId="0" fontId="22" fillId="0" borderId="27" xfId="0" applyFont="1" applyBorder="1" applyProtection="1">
      <alignment vertical="center"/>
      <protection locked="0"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1" fillId="0" borderId="27" xfId="0" applyFont="1" applyBorder="1" applyProtection="1">
      <alignment vertic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25" xfId="0" applyFont="1" applyBorder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Protection="1">
      <alignment vertical="center"/>
      <protection hidden="1"/>
    </xf>
    <xf numFmtId="0" fontId="1" fillId="0" borderId="38" xfId="0" applyFont="1" applyBorder="1" applyProtection="1">
      <alignment vertical="center"/>
      <protection hidden="1"/>
    </xf>
    <xf numFmtId="0" fontId="22" fillId="0" borderId="20" xfId="0" applyFont="1" applyBorder="1" applyProtection="1">
      <alignment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left" vertical="center"/>
      <protection hidden="1"/>
    </xf>
    <xf numFmtId="0" fontId="22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25" fillId="0" borderId="11" xfId="0" applyFont="1" applyBorder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25" xfId="0" applyFont="1" applyBorder="1" applyAlignment="1" applyProtection="1">
      <alignment horizontal="center" vertical="top"/>
      <protection hidden="1"/>
    </xf>
    <xf numFmtId="0" fontId="25" fillId="0" borderId="22" xfId="0" applyFont="1" applyBorder="1" applyAlignment="1" applyProtection="1">
      <alignment horizontal="center" vertical="top"/>
      <protection hidden="1"/>
    </xf>
    <xf numFmtId="0" fontId="25" fillId="0" borderId="23" xfId="0" applyFont="1" applyBorder="1" applyAlignment="1" applyProtection="1">
      <alignment horizontal="center" vertical="top"/>
      <protection hidden="1"/>
    </xf>
    <xf numFmtId="0" fontId="22" fillId="0" borderId="43" xfId="0" applyFont="1" applyBorder="1" applyAlignment="1" applyProtection="1">
      <alignment horizontal="left" vertical="center" wrapText="1"/>
      <protection hidden="1"/>
    </xf>
    <xf numFmtId="0" fontId="22" fillId="0" borderId="44" xfId="0" applyFont="1" applyBorder="1" applyAlignment="1" applyProtection="1">
      <alignment horizontal="left" vertical="center" wrapText="1"/>
      <protection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/>
      <protection locked="0" hidden="1"/>
    </xf>
    <xf numFmtId="0" fontId="7" fillId="0" borderId="22" xfId="0" applyFont="1" applyBorder="1" applyAlignment="1" applyProtection="1">
      <alignment horizontal="center" vertical="top"/>
      <protection locked="0" hidden="1"/>
    </xf>
    <xf numFmtId="0" fontId="7" fillId="0" borderId="0" xfId="0" applyFont="1" applyAlignment="1" applyProtection="1">
      <protection hidden="1"/>
    </xf>
    <xf numFmtId="0" fontId="7" fillId="0" borderId="22" xfId="0" applyFont="1" applyBorder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2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shrinkToFit="1"/>
      <protection locked="0" hidden="1"/>
    </xf>
    <xf numFmtId="0" fontId="7" fillId="0" borderId="22" xfId="0" applyFont="1" applyBorder="1" applyAlignment="1" applyProtection="1">
      <alignment horizontal="left" shrinkToFit="1"/>
      <protection locked="0" hidden="1"/>
    </xf>
    <xf numFmtId="0" fontId="1" fillId="0" borderId="30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25" fillId="0" borderId="11" xfId="0" applyFont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25" fillId="0" borderId="12" xfId="0" applyFont="1" applyBorder="1" applyAlignment="1" applyProtection="1">
      <alignment horizontal="center" vertical="center" shrinkToFit="1"/>
      <protection hidden="1"/>
    </xf>
    <xf numFmtId="0" fontId="25" fillId="0" borderId="25" xfId="0" applyFont="1" applyBorder="1" applyAlignment="1" applyProtection="1">
      <alignment horizontal="center" vertical="center" shrinkToFit="1"/>
      <protection hidden="1"/>
    </xf>
    <xf numFmtId="0" fontId="25" fillId="0" borderId="22" xfId="0" applyFont="1" applyBorder="1" applyAlignment="1" applyProtection="1">
      <alignment horizontal="center" vertical="center" shrinkToFit="1"/>
      <protection hidden="1"/>
    </xf>
    <xf numFmtId="0" fontId="25" fillId="0" borderId="23" xfId="0" applyFont="1" applyBorder="1" applyAlignment="1" applyProtection="1">
      <alignment horizontal="center" vertical="center" shrinkToFit="1"/>
      <protection hidden="1"/>
    </xf>
    <xf numFmtId="179" fontId="7" fillId="0" borderId="0" xfId="0" applyNumberFormat="1" applyFont="1" applyAlignment="1" applyProtection="1">
      <alignment horizontal="center" vertical="center"/>
      <protection locked="0" hidden="1"/>
    </xf>
    <xf numFmtId="179" fontId="7" fillId="0" borderId="22" xfId="0" applyNumberFormat="1" applyFont="1" applyBorder="1" applyAlignment="1" applyProtection="1">
      <alignment horizontal="center" vertical="center"/>
      <protection locked="0"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869"/>
  <sheetViews>
    <sheetView tabSelected="1" view="pageBreakPreview" zoomScale="96" zoomScaleNormal="100" zoomScaleSheetLayoutView="96" workbookViewId="0">
      <selection activeCell="R9" sqref="R9:AL10"/>
    </sheetView>
  </sheetViews>
  <sheetFormatPr defaultColWidth="0" defaultRowHeight="13" zeroHeight="1" x14ac:dyDescent="0.2"/>
  <cols>
    <col min="1" max="4" width="1.6328125" style="1" customWidth="1"/>
    <col min="5" max="99" width="1.26953125" style="1" customWidth="1"/>
    <col min="100" max="100" width="5.6328125" style="1" customWidth="1"/>
    <col min="101" max="138" width="5.6328125" style="1" hidden="1" customWidth="1"/>
    <col min="139" max="169" width="0" style="1" hidden="1" customWidth="1"/>
    <col min="170" max="16384" width="9" style="1" hidden="1"/>
  </cols>
  <sheetData>
    <row r="1" spans="2:136" ht="8.15" customHeight="1" x14ac:dyDescent="0.2"/>
    <row r="2" spans="2:136" ht="8.15" customHeight="1" x14ac:dyDescent="0.2"/>
    <row r="3" spans="2:136" ht="8.15" customHeight="1" x14ac:dyDescent="0.2">
      <c r="B3" s="117" t="s">
        <v>11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</row>
    <row r="4" spans="2:136" ht="8.15" customHeight="1" x14ac:dyDescent="0.2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</row>
    <row r="5" spans="2:136" ht="8.15" customHeight="1" x14ac:dyDescent="0.2"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371" t="s">
        <v>106</v>
      </c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2" t="s">
        <v>106</v>
      </c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1" t="s">
        <v>105</v>
      </c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 t="str">
        <f>VLOOKUP(AI5,CZ23:DB31,2,0)</f>
        <v>UCMP型式</v>
      </c>
      <c r="BF5" s="371"/>
      <c r="BG5" s="371"/>
      <c r="BH5" s="371"/>
      <c r="BI5" s="371"/>
      <c r="BJ5" s="371"/>
      <c r="BK5" s="371"/>
      <c r="BL5" s="371"/>
      <c r="BM5" s="371"/>
      <c r="BN5" s="371"/>
      <c r="BO5" s="371" t="s">
        <v>104</v>
      </c>
      <c r="BP5" s="371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</row>
    <row r="6" spans="2:136" ht="8.15" customHeight="1" x14ac:dyDescent="0.2"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2:136" ht="8.1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</row>
    <row r="8" spans="2:136" ht="8.1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376" t="s">
        <v>155</v>
      </c>
      <c r="BS8" s="376"/>
      <c r="BT8" s="376"/>
      <c r="BU8" s="376"/>
      <c r="BV8" s="376"/>
      <c r="BW8" s="376"/>
      <c r="BX8" s="376"/>
      <c r="BY8" s="376"/>
      <c r="BZ8" s="376"/>
      <c r="CA8" s="376"/>
      <c r="CB8" s="376"/>
      <c r="CC8" s="376"/>
      <c r="CD8" s="376"/>
      <c r="CE8" s="376"/>
      <c r="CF8" s="376"/>
      <c r="CG8" s="376"/>
      <c r="CH8" s="376"/>
      <c r="CI8" s="15"/>
    </row>
    <row r="9" spans="2:136" ht="8.15" customHeight="1" x14ac:dyDescent="0.2">
      <c r="B9" s="16"/>
      <c r="C9" s="16"/>
      <c r="D9" s="364" t="s">
        <v>21</v>
      </c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6" t="s">
        <v>22</v>
      </c>
      <c r="Q9" s="17"/>
      <c r="R9" s="373"/>
      <c r="S9" s="373"/>
      <c r="T9" s="373"/>
      <c r="U9" s="373"/>
      <c r="V9" s="373"/>
      <c r="W9" s="373"/>
      <c r="X9" s="373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3"/>
      <c r="AL9" s="373"/>
      <c r="AM9" s="17"/>
      <c r="AN9" s="17"/>
      <c r="AO9" s="17"/>
      <c r="AP9" s="17"/>
      <c r="AQ9" s="17"/>
      <c r="AR9" s="16"/>
      <c r="AS9" s="1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7"/>
      <c r="BF9" s="20"/>
      <c r="BG9" s="20"/>
      <c r="BH9" s="20"/>
      <c r="BI9" s="20"/>
      <c r="BJ9" s="20"/>
      <c r="BK9" s="16"/>
      <c r="BL9" s="21"/>
      <c r="BM9" s="21"/>
      <c r="BN9" s="21"/>
      <c r="BO9" s="21"/>
      <c r="BP9" s="21"/>
      <c r="BQ9" s="21"/>
      <c r="BR9" s="376"/>
      <c r="BS9" s="376"/>
      <c r="BT9" s="376"/>
      <c r="BU9" s="376"/>
      <c r="BV9" s="376"/>
      <c r="BW9" s="376"/>
      <c r="BX9" s="376"/>
      <c r="BY9" s="376"/>
      <c r="BZ9" s="376"/>
      <c r="CA9" s="376"/>
      <c r="CB9" s="376"/>
      <c r="CC9" s="376"/>
      <c r="CD9" s="376"/>
      <c r="CE9" s="376"/>
      <c r="CF9" s="376"/>
      <c r="CG9" s="376"/>
      <c r="CH9" s="376"/>
      <c r="CI9" s="21"/>
    </row>
    <row r="10" spans="2:136" ht="8.15" customHeight="1" x14ac:dyDescent="0.2">
      <c r="B10" s="16"/>
      <c r="C10" s="16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7"/>
      <c r="Q10" s="22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22"/>
      <c r="AN10" s="17"/>
      <c r="AO10" s="17"/>
      <c r="AP10" s="17"/>
      <c r="AQ10" s="17"/>
      <c r="AR10" s="16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20"/>
      <c r="BG10" s="20"/>
      <c r="BH10" s="20"/>
      <c r="BI10" s="20"/>
      <c r="BJ10" s="20"/>
      <c r="BK10" s="16"/>
      <c r="BL10" s="16"/>
      <c r="BM10" s="8"/>
      <c r="BN10" s="8"/>
      <c r="BO10" s="8"/>
      <c r="BP10" s="8"/>
      <c r="BQ10" s="8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8"/>
    </row>
    <row r="11" spans="2:136" ht="8.15" customHeight="1" x14ac:dyDescent="0.2">
      <c r="B11" s="16"/>
      <c r="C11" s="1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17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17"/>
      <c r="AN11" s="17"/>
      <c r="AO11" s="17"/>
      <c r="AP11" s="17"/>
      <c r="AQ11" s="17"/>
      <c r="AR11" s="16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107" t="s">
        <v>19</v>
      </c>
      <c r="BL11" s="107"/>
      <c r="BM11" s="107"/>
      <c r="BN11" s="107"/>
      <c r="BO11" s="107"/>
      <c r="BP11" s="107"/>
      <c r="BQ11" s="107"/>
      <c r="BR11" s="107"/>
      <c r="BS11" s="107"/>
      <c r="BT11" s="107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34" t="s">
        <v>97</v>
      </c>
      <c r="CG11" s="134"/>
      <c r="CH11" s="134"/>
      <c r="CI11" s="8"/>
    </row>
    <row r="12" spans="2:136" ht="8.15" customHeight="1" x14ac:dyDescent="0.2">
      <c r="B12" s="16"/>
      <c r="C12" s="16"/>
      <c r="D12" s="364" t="s">
        <v>20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6" t="s">
        <v>23</v>
      </c>
      <c r="Q12" s="368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35"/>
      <c r="CG12" s="135"/>
      <c r="CH12" s="135"/>
      <c r="CI12" s="8"/>
    </row>
    <row r="13" spans="2:136" ht="8.15" customHeight="1" x14ac:dyDescent="0.2">
      <c r="B13" s="16"/>
      <c r="C13" s="16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7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27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8"/>
      <c r="BH13" s="8"/>
      <c r="BI13" s="8"/>
      <c r="BJ13" s="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30"/>
      <c r="CG13" s="30"/>
      <c r="CH13" s="30"/>
      <c r="CI13" s="31"/>
    </row>
    <row r="14" spans="2:136" ht="8.15" customHeight="1" x14ac:dyDescent="0.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2"/>
      <c r="CG14" s="32"/>
      <c r="CH14" s="32"/>
      <c r="CI14" s="31"/>
      <c r="EF14"/>
    </row>
    <row r="15" spans="2:136" ht="8.15" customHeight="1" x14ac:dyDescent="0.2">
      <c r="B15" s="16"/>
      <c r="C15" s="16"/>
      <c r="D15" s="294" t="s">
        <v>99</v>
      </c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48" t="s">
        <v>98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16"/>
      <c r="AN15" s="16"/>
      <c r="AO15" s="107" t="s">
        <v>140</v>
      </c>
      <c r="AP15" s="107"/>
      <c r="AQ15" s="107"/>
      <c r="AR15" s="107"/>
      <c r="AS15" s="107"/>
      <c r="AT15" s="107"/>
      <c r="AU15" s="134" t="s">
        <v>154</v>
      </c>
      <c r="AV15" s="134"/>
      <c r="AW15" s="134"/>
      <c r="AX15" s="147"/>
      <c r="AY15" s="147"/>
      <c r="AZ15" s="147" t="s">
        <v>101</v>
      </c>
      <c r="BA15" s="149"/>
      <c r="BB15" s="147"/>
      <c r="BC15" s="147"/>
      <c r="BD15" s="147" t="s">
        <v>102</v>
      </c>
      <c r="BE15" s="149"/>
      <c r="BF15" s="147"/>
      <c r="BG15" s="147"/>
      <c r="BH15" s="147" t="s">
        <v>103</v>
      </c>
      <c r="BI15" s="149"/>
      <c r="BJ15" s="16"/>
      <c r="BK15" s="16"/>
      <c r="BL15" s="33"/>
      <c r="BM15" s="33"/>
      <c r="BN15" s="34"/>
      <c r="BO15" s="34"/>
      <c r="BP15" s="34"/>
      <c r="BQ15" s="34"/>
      <c r="BR15" s="34"/>
      <c r="BS15" s="34"/>
      <c r="BT15" s="34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6"/>
      <c r="CG15" s="36"/>
      <c r="CH15" s="36"/>
      <c r="CI15" s="31"/>
      <c r="EF15"/>
    </row>
    <row r="16" spans="2:136" ht="8.15" customHeight="1" x14ac:dyDescent="0.2">
      <c r="B16" s="16"/>
      <c r="C16" s="16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3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7"/>
      <c r="AN16" s="16"/>
      <c r="AO16" s="146"/>
      <c r="AP16" s="146"/>
      <c r="AQ16" s="146"/>
      <c r="AR16" s="146"/>
      <c r="AS16" s="146"/>
      <c r="AT16" s="146"/>
      <c r="AU16" s="135"/>
      <c r="AV16" s="135"/>
      <c r="AW16" s="135"/>
      <c r="AX16" s="148"/>
      <c r="AY16" s="148"/>
      <c r="AZ16" s="150"/>
      <c r="BA16" s="150"/>
      <c r="BB16" s="148"/>
      <c r="BC16" s="148"/>
      <c r="BD16" s="150"/>
      <c r="BE16" s="150"/>
      <c r="BF16" s="148"/>
      <c r="BG16" s="148"/>
      <c r="BH16" s="150"/>
      <c r="BI16" s="150"/>
      <c r="BJ16" s="27"/>
      <c r="BK16" s="27"/>
      <c r="BL16" s="37"/>
      <c r="BM16" s="37"/>
      <c r="BN16" s="34"/>
      <c r="BO16" s="34"/>
      <c r="BP16" s="34"/>
      <c r="BQ16" s="34"/>
      <c r="BR16" s="34"/>
      <c r="BS16" s="34"/>
      <c r="BT16" s="34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6"/>
      <c r="CG16" s="36"/>
      <c r="CH16" s="36"/>
      <c r="CI16" s="31"/>
      <c r="EF16"/>
    </row>
    <row r="17" spans="2:137" ht="8.15" customHeight="1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9"/>
      <c r="EF17"/>
    </row>
    <row r="18" spans="2:137" ht="8.15" customHeight="1" x14ac:dyDescent="0.2">
      <c r="B18" s="236" t="s">
        <v>0</v>
      </c>
      <c r="C18" s="237"/>
      <c r="D18" s="296"/>
      <c r="E18" s="296"/>
      <c r="F18" s="296"/>
      <c r="G18" s="296"/>
      <c r="H18" s="296"/>
      <c r="I18" s="296"/>
      <c r="J18" s="296"/>
      <c r="K18" s="296"/>
      <c r="L18" s="297"/>
      <c r="M18" s="323" t="s">
        <v>1</v>
      </c>
      <c r="N18" s="324"/>
      <c r="O18" s="324"/>
      <c r="P18" s="324"/>
      <c r="Q18" s="324"/>
      <c r="R18" s="324"/>
      <c r="S18" s="324"/>
      <c r="T18" s="324"/>
      <c r="U18" s="324"/>
      <c r="V18" s="323" t="s">
        <v>3</v>
      </c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3" t="s">
        <v>2</v>
      </c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1" t="s">
        <v>4</v>
      </c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1" t="s">
        <v>5</v>
      </c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EF18"/>
      <c r="EG18" s="3"/>
    </row>
    <row r="19" spans="2:137" ht="8.15" customHeight="1" x14ac:dyDescent="0.2">
      <c r="B19" s="298"/>
      <c r="C19" s="252"/>
      <c r="D19" s="252"/>
      <c r="E19" s="252"/>
      <c r="F19" s="252"/>
      <c r="G19" s="252"/>
      <c r="H19" s="252"/>
      <c r="I19" s="252"/>
      <c r="J19" s="252"/>
      <c r="K19" s="252"/>
      <c r="L19" s="299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22"/>
      <c r="CH19" s="322"/>
      <c r="CI19" s="322"/>
      <c r="EF19"/>
      <c r="EG19" s="3"/>
    </row>
    <row r="20" spans="2:137" ht="8.15" customHeight="1" x14ac:dyDescent="0.2">
      <c r="B20" s="298"/>
      <c r="C20" s="252"/>
      <c r="D20" s="252"/>
      <c r="E20" s="252"/>
      <c r="F20" s="252"/>
      <c r="G20" s="252"/>
      <c r="H20" s="252"/>
      <c r="I20" s="252"/>
      <c r="J20" s="252"/>
      <c r="K20" s="252"/>
      <c r="L20" s="299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03" t="s">
        <v>12</v>
      </c>
      <c r="BV20" s="304"/>
      <c r="BW20" s="304"/>
      <c r="BX20" s="304"/>
      <c r="BY20" s="305"/>
      <c r="BZ20" s="326" t="s">
        <v>84</v>
      </c>
      <c r="CA20" s="327"/>
      <c r="CB20" s="327"/>
      <c r="CC20" s="327"/>
      <c r="CD20" s="328"/>
      <c r="CE20" s="335" t="s">
        <v>13</v>
      </c>
      <c r="CF20" s="304"/>
      <c r="CG20" s="304"/>
      <c r="CH20" s="305"/>
      <c r="CI20" s="336"/>
      <c r="EF20"/>
      <c r="EG20" s="3"/>
    </row>
    <row r="21" spans="2:137" ht="8.15" customHeight="1" x14ac:dyDescent="0.2">
      <c r="B21" s="298"/>
      <c r="C21" s="252"/>
      <c r="D21" s="252"/>
      <c r="E21" s="252"/>
      <c r="F21" s="252"/>
      <c r="G21" s="252"/>
      <c r="H21" s="252"/>
      <c r="I21" s="252"/>
      <c r="J21" s="252"/>
      <c r="K21" s="252"/>
      <c r="L21" s="299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03"/>
      <c r="BV21" s="304"/>
      <c r="BW21" s="304"/>
      <c r="BX21" s="304"/>
      <c r="BY21" s="305"/>
      <c r="BZ21" s="329"/>
      <c r="CA21" s="330"/>
      <c r="CB21" s="330"/>
      <c r="CC21" s="330"/>
      <c r="CD21" s="331"/>
      <c r="CE21" s="335"/>
      <c r="CF21" s="304"/>
      <c r="CG21" s="304"/>
      <c r="CH21" s="305"/>
      <c r="CI21" s="336"/>
      <c r="EF21"/>
      <c r="EG21" s="3"/>
    </row>
    <row r="22" spans="2:137" ht="8.15" customHeight="1" x14ac:dyDescent="0.2">
      <c r="B22" s="300"/>
      <c r="C22" s="301"/>
      <c r="D22" s="301"/>
      <c r="E22" s="301"/>
      <c r="F22" s="301"/>
      <c r="G22" s="301"/>
      <c r="H22" s="301"/>
      <c r="I22" s="301"/>
      <c r="J22" s="301"/>
      <c r="K22" s="301"/>
      <c r="L22" s="302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06"/>
      <c r="BV22" s="304"/>
      <c r="BW22" s="304"/>
      <c r="BX22" s="304"/>
      <c r="BY22" s="305"/>
      <c r="BZ22" s="332"/>
      <c r="CA22" s="333"/>
      <c r="CB22" s="333"/>
      <c r="CC22" s="333"/>
      <c r="CD22" s="334"/>
      <c r="CE22" s="337"/>
      <c r="CF22" s="304"/>
      <c r="CG22" s="304"/>
      <c r="CH22" s="305"/>
      <c r="CI22" s="336"/>
    </row>
    <row r="23" spans="2:137" ht="8.15" customHeight="1" x14ac:dyDescent="0.2">
      <c r="B23" s="173" t="s">
        <v>24</v>
      </c>
      <c r="C23" s="174"/>
      <c r="D23" s="175"/>
      <c r="E23" s="166" t="s">
        <v>47</v>
      </c>
      <c r="F23" s="307"/>
      <c r="G23" s="314" t="s">
        <v>51</v>
      </c>
      <c r="H23" s="167"/>
      <c r="I23" s="167"/>
      <c r="J23" s="167"/>
      <c r="K23" s="167"/>
      <c r="L23" s="168"/>
      <c r="M23" s="166" t="s">
        <v>27</v>
      </c>
      <c r="N23" s="167"/>
      <c r="O23" s="167"/>
      <c r="P23" s="167"/>
      <c r="Q23" s="167"/>
      <c r="R23" s="167"/>
      <c r="S23" s="167"/>
      <c r="T23" s="167"/>
      <c r="U23" s="168"/>
      <c r="V23" s="222" t="s">
        <v>50</v>
      </c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310" t="s">
        <v>68</v>
      </c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2"/>
      <c r="BF23" s="16"/>
      <c r="BG23" s="40"/>
      <c r="BH23" s="40"/>
      <c r="BI23" s="40"/>
      <c r="BJ23" s="40"/>
      <c r="BK23" s="41"/>
      <c r="BL23" s="41"/>
      <c r="BM23" s="41"/>
      <c r="BN23" s="41"/>
      <c r="BO23" s="41"/>
      <c r="BP23" s="41"/>
      <c r="BQ23" s="41"/>
      <c r="BR23" s="41"/>
      <c r="BS23" s="41"/>
      <c r="BT23" s="42"/>
      <c r="BU23" s="162"/>
      <c r="BV23" s="130"/>
      <c r="BW23" s="130"/>
      <c r="BX23" s="130"/>
      <c r="BY23" s="130"/>
      <c r="BZ23" s="138" t="s">
        <v>75</v>
      </c>
      <c r="CA23" s="139"/>
      <c r="CB23" s="139"/>
      <c r="CC23" s="139"/>
      <c r="CD23" s="120"/>
      <c r="CE23" s="162"/>
      <c r="CF23" s="130"/>
      <c r="CG23" s="130"/>
      <c r="CH23" s="130"/>
      <c r="CI23" s="110"/>
      <c r="CJ23" s="98" t="s">
        <v>141</v>
      </c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100"/>
      <c r="CV23" s="7"/>
      <c r="CW23" s="7"/>
      <c r="CX23" s="7"/>
      <c r="CY23" s="7"/>
      <c r="CZ23" s="12" t="s">
        <v>106</v>
      </c>
      <c r="DA23" s="12" t="s">
        <v>110</v>
      </c>
      <c r="DB23" s="12" t="s">
        <v>111</v>
      </c>
      <c r="DC23" s="7"/>
      <c r="DD23" s="12" t="s">
        <v>138</v>
      </c>
      <c r="DE23" s="9"/>
      <c r="DF23" s="9"/>
      <c r="DG23" s="9"/>
    </row>
    <row r="24" spans="2:137" ht="8.15" customHeight="1" x14ac:dyDescent="0.2">
      <c r="B24" s="176"/>
      <c r="C24" s="177"/>
      <c r="D24" s="178"/>
      <c r="E24" s="154"/>
      <c r="F24" s="308"/>
      <c r="G24" s="315"/>
      <c r="H24" s="155"/>
      <c r="I24" s="155"/>
      <c r="J24" s="155"/>
      <c r="K24" s="155"/>
      <c r="L24" s="156"/>
      <c r="M24" s="154"/>
      <c r="N24" s="155"/>
      <c r="O24" s="155"/>
      <c r="P24" s="155"/>
      <c r="Q24" s="155"/>
      <c r="R24" s="155"/>
      <c r="S24" s="155"/>
      <c r="T24" s="155"/>
      <c r="U24" s="156"/>
      <c r="V24" s="224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34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3"/>
      <c r="BF24" s="249"/>
      <c r="BG24" s="250"/>
      <c r="BH24" s="250"/>
      <c r="BI24" s="250"/>
      <c r="BJ24" s="250"/>
      <c r="BK24" s="235"/>
      <c r="BL24" s="108"/>
      <c r="BM24" s="108"/>
      <c r="BN24" s="108"/>
      <c r="BO24" s="108"/>
      <c r="BP24" s="108"/>
      <c r="BQ24" s="108"/>
      <c r="BR24" s="108"/>
      <c r="BS24" s="16"/>
      <c r="BT24" s="43"/>
      <c r="BU24" s="158"/>
      <c r="BV24" s="108"/>
      <c r="BW24" s="108"/>
      <c r="BX24" s="108"/>
      <c r="BY24" s="108"/>
      <c r="BZ24" s="116"/>
      <c r="CA24" s="117"/>
      <c r="CB24" s="117"/>
      <c r="CC24" s="117"/>
      <c r="CD24" s="119"/>
      <c r="CE24" s="158"/>
      <c r="CF24" s="108"/>
      <c r="CG24" s="108"/>
      <c r="CH24" s="108"/>
      <c r="CI24" s="112"/>
      <c r="CJ24" s="101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3"/>
      <c r="CV24" s="7"/>
      <c r="CW24" s="7"/>
      <c r="CX24" s="7"/>
      <c r="CY24" s="7"/>
      <c r="CZ24" s="10" t="s">
        <v>112</v>
      </c>
      <c r="DA24" s="10" t="s">
        <v>113</v>
      </c>
      <c r="DB24" s="10">
        <v>31588</v>
      </c>
      <c r="DC24" s="7"/>
      <c r="DD24" s="12" t="s">
        <v>139</v>
      </c>
      <c r="DE24" s="9">
        <v>1</v>
      </c>
      <c r="DF24" s="9">
        <v>1</v>
      </c>
      <c r="DG24" s="9">
        <v>1</v>
      </c>
    </row>
    <row r="25" spans="2:137" ht="8.15" customHeight="1" x14ac:dyDescent="0.2">
      <c r="B25" s="176"/>
      <c r="C25" s="177"/>
      <c r="D25" s="178"/>
      <c r="E25" s="154"/>
      <c r="F25" s="308"/>
      <c r="G25" s="316"/>
      <c r="H25" s="170"/>
      <c r="I25" s="170"/>
      <c r="J25" s="170"/>
      <c r="K25" s="170"/>
      <c r="L25" s="171"/>
      <c r="M25" s="154"/>
      <c r="N25" s="155"/>
      <c r="O25" s="155"/>
      <c r="P25" s="155"/>
      <c r="Q25" s="155"/>
      <c r="R25" s="155"/>
      <c r="S25" s="155"/>
      <c r="T25" s="155"/>
      <c r="U25" s="156"/>
      <c r="V25" s="224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311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3"/>
      <c r="BF25" s="249"/>
      <c r="BG25" s="250"/>
      <c r="BH25" s="250"/>
      <c r="BI25" s="250"/>
      <c r="BJ25" s="250"/>
      <c r="BK25" s="108"/>
      <c r="BL25" s="108"/>
      <c r="BM25" s="108"/>
      <c r="BN25" s="108"/>
      <c r="BO25" s="108"/>
      <c r="BP25" s="108"/>
      <c r="BQ25" s="108"/>
      <c r="BR25" s="108"/>
      <c r="BS25" s="16"/>
      <c r="BT25" s="43"/>
      <c r="BU25" s="158"/>
      <c r="BV25" s="108"/>
      <c r="BW25" s="108"/>
      <c r="BX25" s="108"/>
      <c r="BY25" s="108"/>
      <c r="BZ25" s="116"/>
      <c r="CA25" s="117"/>
      <c r="CB25" s="117"/>
      <c r="CC25" s="117"/>
      <c r="CD25" s="119"/>
      <c r="CE25" s="163"/>
      <c r="CF25" s="164"/>
      <c r="CG25" s="164"/>
      <c r="CH25" s="164"/>
      <c r="CI25" s="165"/>
      <c r="CJ25" s="104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6"/>
      <c r="CV25" s="7"/>
      <c r="CW25" s="7"/>
      <c r="CX25" s="7"/>
      <c r="CY25" s="7"/>
      <c r="CZ25" s="10" t="s">
        <v>114</v>
      </c>
      <c r="DA25" s="10" t="s">
        <v>115</v>
      </c>
      <c r="DB25" s="10">
        <v>31588</v>
      </c>
      <c r="DC25" s="7"/>
      <c r="DD25" s="12" t="s">
        <v>100</v>
      </c>
      <c r="DE25" s="9">
        <v>2</v>
      </c>
      <c r="DF25" s="9">
        <v>2</v>
      </c>
      <c r="DG25" s="9">
        <v>2</v>
      </c>
    </row>
    <row r="26" spans="2:137" ht="8.15" customHeight="1" x14ac:dyDescent="0.2">
      <c r="B26" s="176"/>
      <c r="C26" s="177"/>
      <c r="D26" s="178"/>
      <c r="E26" s="154"/>
      <c r="F26" s="308"/>
      <c r="G26" s="315" t="s">
        <v>81</v>
      </c>
      <c r="H26" s="155"/>
      <c r="I26" s="155"/>
      <c r="J26" s="155"/>
      <c r="K26" s="155"/>
      <c r="L26" s="156"/>
      <c r="M26" s="154"/>
      <c r="N26" s="155"/>
      <c r="O26" s="155"/>
      <c r="P26" s="155"/>
      <c r="Q26" s="155"/>
      <c r="R26" s="155"/>
      <c r="S26" s="155"/>
      <c r="T26" s="155"/>
      <c r="U26" s="156"/>
      <c r="V26" s="226" t="s">
        <v>49</v>
      </c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151" t="s">
        <v>48</v>
      </c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3"/>
      <c r="BV26" s="254"/>
      <c r="BW26" s="254"/>
      <c r="BX26" s="254"/>
      <c r="BY26" s="255"/>
      <c r="BZ26" s="136" t="s">
        <v>75</v>
      </c>
      <c r="CA26" s="115"/>
      <c r="CB26" s="115"/>
      <c r="CC26" s="115"/>
      <c r="CD26" s="118"/>
      <c r="CE26" s="158"/>
      <c r="CF26" s="108"/>
      <c r="CG26" s="108"/>
      <c r="CH26" s="108"/>
      <c r="CI26" s="112"/>
      <c r="CJ26" s="89" t="s">
        <v>141</v>
      </c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1"/>
      <c r="CV26" s="2"/>
      <c r="CW26" s="2"/>
      <c r="CX26" s="2"/>
      <c r="CY26" s="2"/>
      <c r="CZ26" s="10" t="s">
        <v>116</v>
      </c>
      <c r="DA26" s="10" t="s">
        <v>117</v>
      </c>
      <c r="DB26" s="10">
        <v>31588</v>
      </c>
      <c r="DC26" s="2"/>
      <c r="DD26" s="12" t="s">
        <v>154</v>
      </c>
      <c r="DE26" s="9">
        <v>3</v>
      </c>
      <c r="DF26" s="9">
        <v>3</v>
      </c>
      <c r="DG26" s="9">
        <v>3</v>
      </c>
    </row>
    <row r="27" spans="2:137" ht="8.15" customHeight="1" x14ac:dyDescent="0.2">
      <c r="B27" s="176"/>
      <c r="C27" s="177"/>
      <c r="D27" s="178"/>
      <c r="E27" s="154"/>
      <c r="F27" s="308"/>
      <c r="G27" s="315"/>
      <c r="H27" s="155"/>
      <c r="I27" s="155"/>
      <c r="J27" s="155"/>
      <c r="K27" s="155"/>
      <c r="L27" s="156"/>
      <c r="M27" s="154"/>
      <c r="N27" s="155"/>
      <c r="O27" s="155"/>
      <c r="P27" s="155"/>
      <c r="Q27" s="155"/>
      <c r="R27" s="155"/>
      <c r="S27" s="155"/>
      <c r="T27" s="155"/>
      <c r="U27" s="156"/>
      <c r="V27" s="172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154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158"/>
      <c r="BV27" s="108"/>
      <c r="BW27" s="108"/>
      <c r="BX27" s="108"/>
      <c r="BY27" s="112"/>
      <c r="BZ27" s="137"/>
      <c r="CA27" s="117"/>
      <c r="CB27" s="117"/>
      <c r="CC27" s="117"/>
      <c r="CD27" s="119"/>
      <c r="CE27" s="158"/>
      <c r="CF27" s="108"/>
      <c r="CG27" s="108"/>
      <c r="CH27" s="108"/>
      <c r="CI27" s="112"/>
      <c r="CJ27" s="92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4"/>
      <c r="CV27" s="2"/>
      <c r="CW27" s="2"/>
      <c r="CX27" s="2"/>
      <c r="CY27" s="2"/>
      <c r="CZ27" s="11" t="s">
        <v>118</v>
      </c>
      <c r="DA27" s="11" t="s">
        <v>119</v>
      </c>
      <c r="DB27" s="11">
        <v>31588</v>
      </c>
      <c r="DC27" s="2"/>
      <c r="DD27" s="9"/>
      <c r="DE27" s="9">
        <v>4</v>
      </c>
      <c r="DF27" s="9">
        <v>4</v>
      </c>
      <c r="DG27" s="9">
        <v>4</v>
      </c>
    </row>
    <row r="28" spans="2:137" ht="8.15" customHeight="1" x14ac:dyDescent="0.2">
      <c r="B28" s="176"/>
      <c r="C28" s="177"/>
      <c r="D28" s="178"/>
      <c r="E28" s="154"/>
      <c r="F28" s="308"/>
      <c r="G28" s="315"/>
      <c r="H28" s="155"/>
      <c r="I28" s="155"/>
      <c r="J28" s="155"/>
      <c r="K28" s="155"/>
      <c r="L28" s="156"/>
      <c r="M28" s="154"/>
      <c r="N28" s="155"/>
      <c r="O28" s="155"/>
      <c r="P28" s="155"/>
      <c r="Q28" s="155"/>
      <c r="R28" s="155"/>
      <c r="S28" s="155"/>
      <c r="T28" s="155"/>
      <c r="U28" s="156"/>
      <c r="V28" s="172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154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3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158"/>
      <c r="BV28" s="108"/>
      <c r="BW28" s="108"/>
      <c r="BX28" s="108"/>
      <c r="BY28" s="112"/>
      <c r="BZ28" s="116"/>
      <c r="CA28" s="117"/>
      <c r="CB28" s="117"/>
      <c r="CC28" s="117"/>
      <c r="CD28" s="119"/>
      <c r="CE28" s="158"/>
      <c r="CF28" s="108"/>
      <c r="CG28" s="108"/>
      <c r="CH28" s="108"/>
      <c r="CI28" s="112"/>
      <c r="CJ28" s="92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4"/>
      <c r="CV28" s="2"/>
      <c r="CW28" s="2"/>
      <c r="CX28" s="2"/>
      <c r="CY28" s="2"/>
      <c r="CZ28" s="11" t="s">
        <v>120</v>
      </c>
      <c r="DA28" s="11" t="s">
        <v>121</v>
      </c>
      <c r="DB28" s="11" t="s">
        <v>107</v>
      </c>
      <c r="DC28" s="2"/>
      <c r="DD28" s="9"/>
      <c r="DE28" s="9">
        <v>5</v>
      </c>
      <c r="DF28" s="9">
        <v>5</v>
      </c>
      <c r="DG28" s="9">
        <v>5</v>
      </c>
    </row>
    <row r="29" spans="2:137" ht="8.15" customHeight="1" x14ac:dyDescent="0.2">
      <c r="B29" s="176"/>
      <c r="C29" s="177"/>
      <c r="D29" s="178"/>
      <c r="E29" s="154"/>
      <c r="F29" s="308"/>
      <c r="G29" s="316"/>
      <c r="H29" s="170"/>
      <c r="I29" s="170"/>
      <c r="J29" s="170"/>
      <c r="K29" s="170"/>
      <c r="L29" s="171"/>
      <c r="M29" s="169"/>
      <c r="N29" s="170"/>
      <c r="O29" s="170"/>
      <c r="P29" s="170"/>
      <c r="Q29" s="170"/>
      <c r="R29" s="170"/>
      <c r="S29" s="170"/>
      <c r="T29" s="170"/>
      <c r="U29" s="171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34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3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  <c r="BR29" s="252"/>
      <c r="BS29" s="252"/>
      <c r="BT29" s="252"/>
      <c r="BU29" s="163"/>
      <c r="BV29" s="164"/>
      <c r="BW29" s="164"/>
      <c r="BX29" s="164"/>
      <c r="BY29" s="165"/>
      <c r="BZ29" s="116"/>
      <c r="CA29" s="117"/>
      <c r="CB29" s="117"/>
      <c r="CC29" s="117"/>
      <c r="CD29" s="119"/>
      <c r="CE29" s="163"/>
      <c r="CF29" s="164"/>
      <c r="CG29" s="164"/>
      <c r="CH29" s="164"/>
      <c r="CI29" s="165"/>
      <c r="CJ29" s="95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7"/>
      <c r="CV29" s="2"/>
      <c r="CW29" s="2"/>
      <c r="CX29" s="2"/>
      <c r="CY29" s="2"/>
      <c r="CZ29" s="11" t="s">
        <v>122</v>
      </c>
      <c r="DA29" s="11" t="s">
        <v>123</v>
      </c>
      <c r="DB29" s="11" t="s">
        <v>107</v>
      </c>
      <c r="DC29" s="2"/>
      <c r="DD29" s="9"/>
      <c r="DE29" s="9">
        <v>6</v>
      </c>
      <c r="DF29" s="9">
        <v>6</v>
      </c>
      <c r="DG29" s="9">
        <v>6</v>
      </c>
    </row>
    <row r="30" spans="2:137" ht="8.15" customHeight="1" x14ac:dyDescent="0.2">
      <c r="B30" s="176"/>
      <c r="C30" s="177"/>
      <c r="D30" s="178"/>
      <c r="E30" s="154"/>
      <c r="F30" s="308"/>
      <c r="G30" s="356" t="s">
        <v>52</v>
      </c>
      <c r="H30" s="152"/>
      <c r="I30" s="152"/>
      <c r="J30" s="152"/>
      <c r="K30" s="152"/>
      <c r="L30" s="153"/>
      <c r="M30" s="172" t="s">
        <v>53</v>
      </c>
      <c r="N30" s="172"/>
      <c r="O30" s="172"/>
      <c r="P30" s="172"/>
      <c r="Q30" s="172"/>
      <c r="R30" s="172"/>
      <c r="S30" s="172"/>
      <c r="T30" s="172"/>
      <c r="U30" s="172"/>
      <c r="V30" s="226" t="s">
        <v>55</v>
      </c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151" t="s">
        <v>66</v>
      </c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3"/>
      <c r="BF30" s="242" t="s">
        <v>60</v>
      </c>
      <c r="BG30" s="243"/>
      <c r="BH30" s="243"/>
      <c r="BI30" s="243"/>
      <c r="BJ30" s="243"/>
      <c r="BK30" s="243"/>
      <c r="BL30" s="243"/>
      <c r="BM30" s="243"/>
      <c r="BN30" s="44"/>
      <c r="BO30" s="44"/>
      <c r="BP30" s="44"/>
      <c r="BQ30" s="45"/>
      <c r="BR30" s="45"/>
      <c r="BS30" s="45"/>
      <c r="BT30" s="46"/>
      <c r="BU30" s="136" t="str">
        <f>IF(CZ38="","",IF(DB38="○","○",""))</f>
        <v/>
      </c>
      <c r="BV30" s="115"/>
      <c r="BW30" s="115"/>
      <c r="BX30" s="115"/>
      <c r="BY30" s="115"/>
      <c r="BZ30" s="136" t="s">
        <v>146</v>
      </c>
      <c r="CA30" s="115"/>
      <c r="CB30" s="115"/>
      <c r="CC30" s="115"/>
      <c r="CD30" s="118"/>
      <c r="CE30" s="115" t="str">
        <f>IF(OR(CZ38="",DA38=""),"",IF(DB38="×","○",""))</f>
        <v/>
      </c>
      <c r="CF30" s="115"/>
      <c r="CG30" s="115"/>
      <c r="CH30" s="115"/>
      <c r="CI30" s="118"/>
      <c r="CJ30" s="98" t="s">
        <v>153</v>
      </c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100"/>
      <c r="CV30" s="7"/>
      <c r="CW30" s="7"/>
      <c r="CX30" s="7"/>
      <c r="CY30" s="7"/>
      <c r="CZ30" s="11" t="s">
        <v>124</v>
      </c>
      <c r="DA30" s="11" t="s">
        <v>125</v>
      </c>
      <c r="DB30" s="11" t="s">
        <v>107</v>
      </c>
      <c r="DC30" s="7"/>
      <c r="DD30" s="9"/>
      <c r="DE30" s="9">
        <v>7</v>
      </c>
      <c r="DF30" s="9">
        <v>7</v>
      </c>
      <c r="DG30" s="9">
        <v>7</v>
      </c>
    </row>
    <row r="31" spans="2:137" ht="8.15" customHeight="1" x14ac:dyDescent="0.2">
      <c r="B31" s="176"/>
      <c r="C31" s="177"/>
      <c r="D31" s="178"/>
      <c r="E31" s="154"/>
      <c r="F31" s="308"/>
      <c r="G31" s="315"/>
      <c r="H31" s="155"/>
      <c r="I31" s="155"/>
      <c r="J31" s="155"/>
      <c r="K31" s="155"/>
      <c r="L31" s="156"/>
      <c r="M31" s="172"/>
      <c r="N31" s="172"/>
      <c r="O31" s="172"/>
      <c r="P31" s="172"/>
      <c r="Q31" s="172"/>
      <c r="R31" s="172"/>
      <c r="S31" s="172"/>
      <c r="T31" s="172"/>
      <c r="U31" s="172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154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6"/>
      <c r="BF31" s="244"/>
      <c r="BG31" s="245"/>
      <c r="BH31" s="245"/>
      <c r="BI31" s="245"/>
      <c r="BJ31" s="245"/>
      <c r="BK31" s="245"/>
      <c r="BL31" s="245"/>
      <c r="BM31" s="245"/>
      <c r="BN31" s="47"/>
      <c r="BO31" s="47"/>
      <c r="BP31" s="47"/>
      <c r="BQ31" s="48"/>
      <c r="BR31" s="48"/>
      <c r="BS31" s="48"/>
      <c r="BT31" s="49"/>
      <c r="BU31" s="116"/>
      <c r="BV31" s="117"/>
      <c r="BW31" s="117"/>
      <c r="BX31" s="117"/>
      <c r="BY31" s="117"/>
      <c r="BZ31" s="116"/>
      <c r="CA31" s="117"/>
      <c r="CB31" s="117"/>
      <c r="CC31" s="117"/>
      <c r="CD31" s="119"/>
      <c r="CE31" s="117"/>
      <c r="CF31" s="117"/>
      <c r="CG31" s="117"/>
      <c r="CH31" s="117"/>
      <c r="CI31" s="119"/>
      <c r="CJ31" s="101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3"/>
      <c r="CV31" s="7"/>
      <c r="CW31" s="7"/>
      <c r="CX31" s="7"/>
      <c r="CY31" s="7"/>
      <c r="CZ31" s="10" t="s">
        <v>126</v>
      </c>
      <c r="DA31" s="10" t="s">
        <v>127</v>
      </c>
      <c r="DB31" s="10" t="s">
        <v>107</v>
      </c>
      <c r="DC31" s="7"/>
      <c r="DD31" s="9"/>
      <c r="DE31" s="9">
        <v>8</v>
      </c>
      <c r="DF31" s="9">
        <v>8</v>
      </c>
      <c r="DG31" s="9">
        <v>8</v>
      </c>
    </row>
    <row r="32" spans="2:137" ht="8.15" customHeight="1" x14ac:dyDescent="0.2">
      <c r="B32" s="176"/>
      <c r="C32" s="177"/>
      <c r="D32" s="178"/>
      <c r="E32" s="154"/>
      <c r="F32" s="308"/>
      <c r="G32" s="315"/>
      <c r="H32" s="155"/>
      <c r="I32" s="155"/>
      <c r="J32" s="155"/>
      <c r="K32" s="155"/>
      <c r="L32" s="156"/>
      <c r="M32" s="172"/>
      <c r="N32" s="172"/>
      <c r="O32" s="172"/>
      <c r="P32" s="172"/>
      <c r="Q32" s="172"/>
      <c r="R32" s="172"/>
      <c r="S32" s="172"/>
      <c r="T32" s="172"/>
      <c r="U32" s="172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16"/>
      <c r="AJ32" s="216" t="s">
        <v>86</v>
      </c>
      <c r="AK32" s="216"/>
      <c r="AL32" s="216"/>
      <c r="AM32" s="216"/>
      <c r="AN32" s="216"/>
      <c r="AO32" s="216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16" t="s">
        <v>87</v>
      </c>
      <c r="BB32" s="216"/>
      <c r="BC32" s="216"/>
      <c r="BD32" s="50"/>
      <c r="BE32" s="51"/>
      <c r="BF32" s="52"/>
      <c r="BG32" s="362"/>
      <c r="BH32" s="362"/>
      <c r="BI32" s="362"/>
      <c r="BJ32" s="362"/>
      <c r="BK32" s="362"/>
      <c r="BL32" s="362"/>
      <c r="BM32" s="362"/>
      <c r="BN32" s="362"/>
      <c r="BO32" s="362"/>
      <c r="BP32" s="362" t="s">
        <v>61</v>
      </c>
      <c r="BQ32" s="362"/>
      <c r="BR32" s="362"/>
      <c r="BS32" s="362"/>
      <c r="BT32" s="49"/>
      <c r="BU32" s="116"/>
      <c r="BV32" s="117"/>
      <c r="BW32" s="117"/>
      <c r="BX32" s="117"/>
      <c r="BY32" s="117"/>
      <c r="BZ32" s="116"/>
      <c r="CA32" s="117"/>
      <c r="CB32" s="117"/>
      <c r="CC32" s="117"/>
      <c r="CD32" s="119"/>
      <c r="CE32" s="117"/>
      <c r="CF32" s="117"/>
      <c r="CG32" s="117"/>
      <c r="CH32" s="117"/>
      <c r="CI32" s="119"/>
      <c r="CJ32" s="101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3"/>
      <c r="CV32" s="7"/>
      <c r="CW32" s="7"/>
      <c r="CX32" s="7"/>
      <c r="CY32" s="7"/>
      <c r="CZ32" s="10"/>
      <c r="DA32" s="10"/>
      <c r="DB32" s="10"/>
      <c r="DC32" s="7"/>
      <c r="DD32" s="9"/>
      <c r="DE32" s="9">
        <v>9</v>
      </c>
      <c r="DF32" s="9">
        <v>9</v>
      </c>
      <c r="DG32" s="9">
        <v>9</v>
      </c>
    </row>
    <row r="33" spans="2:111" ht="8.15" customHeight="1" x14ac:dyDescent="0.2">
      <c r="B33" s="176"/>
      <c r="C33" s="177"/>
      <c r="D33" s="178"/>
      <c r="E33" s="154"/>
      <c r="F33" s="308"/>
      <c r="G33" s="315"/>
      <c r="H33" s="155"/>
      <c r="I33" s="155"/>
      <c r="J33" s="155"/>
      <c r="K33" s="155"/>
      <c r="L33" s="156"/>
      <c r="M33" s="172"/>
      <c r="N33" s="172"/>
      <c r="O33" s="172"/>
      <c r="P33" s="172"/>
      <c r="Q33" s="172"/>
      <c r="R33" s="172"/>
      <c r="S33" s="172"/>
      <c r="T33" s="172"/>
      <c r="U33" s="172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53"/>
      <c r="AJ33" s="220"/>
      <c r="AK33" s="220"/>
      <c r="AL33" s="220"/>
      <c r="AM33" s="220"/>
      <c r="AN33" s="220"/>
      <c r="AO33" s="220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0"/>
      <c r="BB33" s="220"/>
      <c r="BC33" s="220"/>
      <c r="BD33" s="50"/>
      <c r="BE33" s="51"/>
      <c r="BF33" s="52"/>
      <c r="BG33" s="363"/>
      <c r="BH33" s="363"/>
      <c r="BI33" s="363"/>
      <c r="BJ33" s="363"/>
      <c r="BK33" s="363"/>
      <c r="BL33" s="363"/>
      <c r="BM33" s="363"/>
      <c r="BN33" s="363"/>
      <c r="BO33" s="363"/>
      <c r="BP33" s="362"/>
      <c r="BQ33" s="362"/>
      <c r="BR33" s="362"/>
      <c r="BS33" s="362"/>
      <c r="BT33" s="49"/>
      <c r="BU33" s="116"/>
      <c r="BV33" s="117"/>
      <c r="BW33" s="117"/>
      <c r="BX33" s="117"/>
      <c r="BY33" s="117"/>
      <c r="BZ33" s="116"/>
      <c r="CA33" s="117"/>
      <c r="CB33" s="117"/>
      <c r="CC33" s="117"/>
      <c r="CD33" s="119"/>
      <c r="CE33" s="117"/>
      <c r="CF33" s="117"/>
      <c r="CG33" s="117"/>
      <c r="CH33" s="117"/>
      <c r="CI33" s="119"/>
      <c r="CJ33" s="101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3"/>
      <c r="CV33" s="7"/>
      <c r="CW33" s="7"/>
      <c r="CX33" s="7"/>
      <c r="CY33" s="7"/>
      <c r="CZ33" s="7"/>
      <c r="DA33" s="7"/>
      <c r="DB33" s="7"/>
      <c r="DC33" s="7"/>
      <c r="DD33" s="9"/>
      <c r="DE33" s="9">
        <v>10</v>
      </c>
      <c r="DF33" s="9">
        <v>10</v>
      </c>
      <c r="DG33" s="9">
        <v>10</v>
      </c>
    </row>
    <row r="34" spans="2:111" ht="8.15" customHeight="1" x14ac:dyDescent="0.2">
      <c r="B34" s="176"/>
      <c r="C34" s="177"/>
      <c r="D34" s="178"/>
      <c r="E34" s="154"/>
      <c r="F34" s="308"/>
      <c r="G34" s="315"/>
      <c r="H34" s="155"/>
      <c r="I34" s="155"/>
      <c r="J34" s="155"/>
      <c r="K34" s="155"/>
      <c r="L34" s="156"/>
      <c r="M34" s="172"/>
      <c r="N34" s="172"/>
      <c r="O34" s="172"/>
      <c r="P34" s="172"/>
      <c r="Q34" s="172"/>
      <c r="R34" s="172"/>
      <c r="S34" s="172"/>
      <c r="T34" s="172"/>
      <c r="U34" s="172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54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6"/>
      <c r="BF34" s="52"/>
      <c r="BG34" s="57"/>
      <c r="BH34" s="57"/>
      <c r="BI34" s="57"/>
      <c r="BJ34" s="58"/>
      <c r="BK34" s="58"/>
      <c r="BL34" s="58"/>
      <c r="BM34" s="58"/>
      <c r="BN34" s="58"/>
      <c r="BO34" s="58"/>
      <c r="BP34" s="58"/>
      <c r="BQ34" s="58"/>
      <c r="BR34" s="59"/>
      <c r="BS34" s="59"/>
      <c r="BT34" s="60"/>
      <c r="BU34" s="116"/>
      <c r="BV34" s="117"/>
      <c r="BW34" s="117"/>
      <c r="BX34" s="117"/>
      <c r="BY34" s="117"/>
      <c r="BZ34" s="116"/>
      <c r="CA34" s="117"/>
      <c r="CB34" s="117"/>
      <c r="CC34" s="117"/>
      <c r="CD34" s="119"/>
      <c r="CE34" s="117"/>
      <c r="CF34" s="117"/>
      <c r="CG34" s="117"/>
      <c r="CH34" s="117"/>
      <c r="CI34" s="119"/>
      <c r="CJ34" s="101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3"/>
      <c r="CV34" s="7"/>
      <c r="CW34" s="7"/>
      <c r="CX34" s="7"/>
      <c r="CY34" s="7"/>
      <c r="CZ34" s="7"/>
      <c r="DA34" s="7"/>
      <c r="DB34" s="7"/>
      <c r="DC34" s="7"/>
      <c r="DD34" s="9"/>
      <c r="DE34" s="9">
        <v>11</v>
      </c>
      <c r="DF34" s="9">
        <v>11</v>
      </c>
      <c r="DG34" s="9">
        <v>11</v>
      </c>
    </row>
    <row r="35" spans="2:111" ht="8.15" customHeight="1" x14ac:dyDescent="0.2">
      <c r="B35" s="176"/>
      <c r="C35" s="177"/>
      <c r="D35" s="178"/>
      <c r="E35" s="154"/>
      <c r="F35" s="308"/>
      <c r="G35" s="315"/>
      <c r="H35" s="155"/>
      <c r="I35" s="155"/>
      <c r="J35" s="155"/>
      <c r="K35" s="155"/>
      <c r="L35" s="156"/>
      <c r="M35" s="172"/>
      <c r="N35" s="172"/>
      <c r="O35" s="172"/>
      <c r="P35" s="172"/>
      <c r="Q35" s="172"/>
      <c r="R35" s="172"/>
      <c r="S35" s="172"/>
      <c r="T35" s="172"/>
      <c r="U35" s="172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154" t="s">
        <v>67</v>
      </c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6"/>
      <c r="BF35" s="131" t="s">
        <v>151</v>
      </c>
      <c r="BG35" s="126"/>
      <c r="BH35" s="126"/>
      <c r="BI35" s="126"/>
      <c r="BJ35" s="126"/>
      <c r="BK35" s="124"/>
      <c r="BL35" s="124"/>
      <c r="BM35" s="124"/>
      <c r="BN35" s="124"/>
      <c r="BO35" s="124"/>
      <c r="BP35" s="124"/>
      <c r="BQ35" s="124"/>
      <c r="BR35" s="126" t="s">
        <v>137</v>
      </c>
      <c r="BS35" s="126"/>
      <c r="BT35" s="127"/>
      <c r="BU35" s="116"/>
      <c r="BV35" s="117"/>
      <c r="BW35" s="117"/>
      <c r="BX35" s="117"/>
      <c r="BY35" s="117"/>
      <c r="BZ35" s="116"/>
      <c r="CA35" s="117"/>
      <c r="CB35" s="117"/>
      <c r="CC35" s="117"/>
      <c r="CD35" s="119"/>
      <c r="CE35" s="117"/>
      <c r="CF35" s="117"/>
      <c r="CG35" s="117"/>
      <c r="CH35" s="117"/>
      <c r="CI35" s="119"/>
      <c r="CJ35" s="101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3"/>
      <c r="CV35" s="7"/>
      <c r="CW35" s="7"/>
      <c r="CX35" s="7"/>
      <c r="CY35" s="7"/>
      <c r="CZ35" s="7"/>
      <c r="DA35" s="7"/>
      <c r="DB35" s="7"/>
      <c r="DC35" s="7"/>
      <c r="DD35" s="9"/>
      <c r="DE35" s="9">
        <v>12</v>
      </c>
      <c r="DF35" s="9">
        <v>12</v>
      </c>
      <c r="DG35" s="9">
        <v>12</v>
      </c>
    </row>
    <row r="36" spans="2:111" ht="8.15" customHeight="1" x14ac:dyDescent="0.2">
      <c r="B36" s="176"/>
      <c r="C36" s="177"/>
      <c r="D36" s="178"/>
      <c r="E36" s="154"/>
      <c r="F36" s="308"/>
      <c r="G36" s="315"/>
      <c r="H36" s="155"/>
      <c r="I36" s="155"/>
      <c r="J36" s="155"/>
      <c r="K36" s="155"/>
      <c r="L36" s="156"/>
      <c r="M36" s="172"/>
      <c r="N36" s="172"/>
      <c r="O36" s="172"/>
      <c r="P36" s="172"/>
      <c r="Q36" s="172"/>
      <c r="R36" s="172"/>
      <c r="S36" s="172"/>
      <c r="T36" s="172"/>
      <c r="U36" s="172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154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6"/>
      <c r="BF36" s="132"/>
      <c r="BG36" s="128"/>
      <c r="BH36" s="128"/>
      <c r="BI36" s="128"/>
      <c r="BJ36" s="128"/>
      <c r="BK36" s="125"/>
      <c r="BL36" s="125"/>
      <c r="BM36" s="125"/>
      <c r="BN36" s="125"/>
      <c r="BO36" s="125"/>
      <c r="BP36" s="125"/>
      <c r="BQ36" s="125"/>
      <c r="BR36" s="128"/>
      <c r="BS36" s="128"/>
      <c r="BT36" s="129"/>
      <c r="BU36" s="116"/>
      <c r="BV36" s="117"/>
      <c r="BW36" s="117"/>
      <c r="BX36" s="117"/>
      <c r="BY36" s="117"/>
      <c r="BZ36" s="116"/>
      <c r="CA36" s="117"/>
      <c r="CB36" s="117"/>
      <c r="CC36" s="117"/>
      <c r="CD36" s="119"/>
      <c r="CE36" s="117"/>
      <c r="CF36" s="117"/>
      <c r="CG36" s="117"/>
      <c r="CH36" s="117"/>
      <c r="CI36" s="119"/>
      <c r="CJ36" s="101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3"/>
      <c r="CV36" s="7"/>
      <c r="CW36" s="7"/>
      <c r="CX36" s="7"/>
      <c r="CY36" s="7"/>
      <c r="CZ36" s="7"/>
      <c r="DA36" s="7"/>
      <c r="DB36" s="7"/>
      <c r="DC36" s="7"/>
      <c r="DD36" s="9"/>
      <c r="DE36" s="9">
        <v>13</v>
      </c>
      <c r="DF36" s="9"/>
      <c r="DG36" s="9">
        <v>13</v>
      </c>
    </row>
    <row r="37" spans="2:111" ht="8.15" customHeight="1" x14ac:dyDescent="0.2">
      <c r="B37" s="176"/>
      <c r="C37" s="177"/>
      <c r="D37" s="178"/>
      <c r="E37" s="154"/>
      <c r="F37" s="308"/>
      <c r="G37" s="315"/>
      <c r="H37" s="155"/>
      <c r="I37" s="155"/>
      <c r="J37" s="155"/>
      <c r="K37" s="155"/>
      <c r="L37" s="156"/>
      <c r="M37" s="172"/>
      <c r="N37" s="172"/>
      <c r="O37" s="172"/>
      <c r="P37" s="172"/>
      <c r="Q37" s="172"/>
      <c r="R37" s="172"/>
      <c r="S37" s="172"/>
      <c r="T37" s="172"/>
      <c r="U37" s="172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154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6"/>
      <c r="BF37" s="61"/>
      <c r="BG37" s="48"/>
      <c r="BH37" s="48"/>
      <c r="BI37" s="48"/>
      <c r="BJ37" s="48"/>
      <c r="BK37" s="48"/>
      <c r="BL37" s="48"/>
      <c r="BM37" s="48"/>
      <c r="BN37" s="47"/>
      <c r="BO37" s="47"/>
      <c r="BP37" s="47"/>
      <c r="BQ37" s="48"/>
      <c r="BR37" s="48"/>
      <c r="BS37" s="48"/>
      <c r="BT37" s="49"/>
      <c r="BU37" s="116"/>
      <c r="BV37" s="117"/>
      <c r="BW37" s="117"/>
      <c r="BX37" s="117"/>
      <c r="BY37" s="117"/>
      <c r="BZ37" s="116"/>
      <c r="CA37" s="117"/>
      <c r="CB37" s="117"/>
      <c r="CC37" s="117"/>
      <c r="CD37" s="119"/>
      <c r="CE37" s="117"/>
      <c r="CF37" s="117"/>
      <c r="CG37" s="117"/>
      <c r="CH37" s="117"/>
      <c r="CI37" s="119"/>
      <c r="CJ37" s="104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6"/>
      <c r="CV37" s="7"/>
      <c r="CW37" s="7"/>
      <c r="CX37" s="7"/>
      <c r="CY37" s="7"/>
      <c r="CZ37" s="10" t="s">
        <v>142</v>
      </c>
      <c r="DA37" s="10" t="s">
        <v>143</v>
      </c>
      <c r="DB37" s="10" t="s">
        <v>144</v>
      </c>
      <c r="DC37" s="7"/>
      <c r="DD37" s="9"/>
      <c r="DE37" s="9">
        <v>14</v>
      </c>
      <c r="DF37" s="9"/>
      <c r="DG37" s="9">
        <v>14</v>
      </c>
    </row>
    <row r="38" spans="2:111" ht="8.15" customHeight="1" x14ac:dyDescent="0.2">
      <c r="B38" s="176"/>
      <c r="C38" s="177"/>
      <c r="D38" s="178"/>
      <c r="E38" s="154"/>
      <c r="F38" s="308"/>
      <c r="G38" s="315"/>
      <c r="H38" s="155"/>
      <c r="I38" s="155"/>
      <c r="J38" s="155"/>
      <c r="K38" s="155"/>
      <c r="L38" s="156"/>
      <c r="M38" s="151" t="s">
        <v>33</v>
      </c>
      <c r="N38" s="152"/>
      <c r="O38" s="152"/>
      <c r="P38" s="152"/>
      <c r="Q38" s="152"/>
      <c r="R38" s="152"/>
      <c r="S38" s="152"/>
      <c r="T38" s="152"/>
      <c r="U38" s="153"/>
      <c r="V38" s="151" t="s">
        <v>54</v>
      </c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3"/>
      <c r="AI38" s="151" t="s">
        <v>56</v>
      </c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3"/>
      <c r="BF38" s="359" t="s">
        <v>77</v>
      </c>
      <c r="BG38" s="360"/>
      <c r="BH38" s="360"/>
      <c r="BI38" s="360"/>
      <c r="BJ38" s="360"/>
      <c r="BK38" s="360"/>
      <c r="BL38" s="360"/>
      <c r="BM38" s="360"/>
      <c r="BN38" s="62"/>
      <c r="BO38" s="62"/>
      <c r="BP38" s="62"/>
      <c r="BQ38" s="62"/>
      <c r="BR38" s="63"/>
      <c r="BS38" s="63"/>
      <c r="BT38" s="64"/>
      <c r="BU38" s="114" t="str">
        <f>IF(BG40="","",IF(BG40&lt;=0.4,"○",""))</f>
        <v/>
      </c>
      <c r="BV38" s="115"/>
      <c r="BW38" s="115"/>
      <c r="BX38" s="115"/>
      <c r="BY38" s="240"/>
      <c r="BZ38" s="114" t="str">
        <f>IF(BG40="","",IF(AND(BG40&gt;0.4,BG40&lt;=0.45),"○",""))</f>
        <v/>
      </c>
      <c r="CA38" s="115"/>
      <c r="CB38" s="115"/>
      <c r="CC38" s="115"/>
      <c r="CD38" s="118"/>
      <c r="CE38" s="115" t="str">
        <f>IF(BG40="","",IF(BG40&gt;0.45,"○",""))</f>
        <v/>
      </c>
      <c r="CF38" s="115"/>
      <c r="CG38" s="115"/>
      <c r="CH38" s="115"/>
      <c r="CI38" s="118"/>
      <c r="CJ38" s="98" t="s">
        <v>147</v>
      </c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100"/>
      <c r="CV38" s="7"/>
      <c r="CW38" s="7"/>
      <c r="CX38" s="7"/>
      <c r="CY38" s="7"/>
      <c r="CZ38" s="10" t="str">
        <f>IF(OR(BK35="",BG32=""),"",IF(AP32="","",IF(BG32&lt;=AP32,"○","×")))</f>
        <v/>
      </c>
      <c r="DA38" s="10" t="str">
        <f>IF(OR(BG32="",BK35=""),"",IF(((BG32-BK35)&lt;=DA40),"○","×"))</f>
        <v/>
      </c>
      <c r="DB38" s="10" t="str">
        <f>IF(OR(CZ38="",DA38=""),"",IF(AND(CZ38="○",DA38="○"),"○","×"))</f>
        <v/>
      </c>
      <c r="DC38" s="7"/>
      <c r="DD38" s="9"/>
      <c r="DE38" s="9">
        <v>15</v>
      </c>
      <c r="DF38" s="9"/>
      <c r="DG38" s="9">
        <v>15</v>
      </c>
    </row>
    <row r="39" spans="2:111" ht="8.15" customHeight="1" x14ac:dyDescent="0.2">
      <c r="B39" s="176"/>
      <c r="C39" s="177"/>
      <c r="D39" s="178"/>
      <c r="E39" s="154"/>
      <c r="F39" s="308"/>
      <c r="G39" s="315"/>
      <c r="H39" s="155"/>
      <c r="I39" s="155"/>
      <c r="J39" s="155"/>
      <c r="K39" s="155"/>
      <c r="L39" s="156"/>
      <c r="M39" s="154"/>
      <c r="N39" s="155"/>
      <c r="O39" s="155"/>
      <c r="P39" s="155"/>
      <c r="Q39" s="155"/>
      <c r="R39" s="155"/>
      <c r="S39" s="155"/>
      <c r="T39" s="155"/>
      <c r="U39" s="156"/>
      <c r="V39" s="154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6"/>
      <c r="AI39" s="154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6"/>
      <c r="BF39" s="361"/>
      <c r="BG39" s="248"/>
      <c r="BH39" s="248"/>
      <c r="BI39" s="248"/>
      <c r="BJ39" s="248"/>
      <c r="BK39" s="248"/>
      <c r="BL39" s="248"/>
      <c r="BM39" s="248"/>
      <c r="BN39" s="65"/>
      <c r="BO39" s="65"/>
      <c r="BP39" s="65"/>
      <c r="BQ39" s="65"/>
      <c r="BR39" s="33"/>
      <c r="BS39" s="33"/>
      <c r="BT39" s="66"/>
      <c r="BU39" s="116"/>
      <c r="BV39" s="117"/>
      <c r="BW39" s="117"/>
      <c r="BX39" s="117"/>
      <c r="BY39" s="241"/>
      <c r="BZ39" s="116"/>
      <c r="CA39" s="117"/>
      <c r="CB39" s="117"/>
      <c r="CC39" s="117"/>
      <c r="CD39" s="119"/>
      <c r="CE39" s="117"/>
      <c r="CF39" s="117"/>
      <c r="CG39" s="117"/>
      <c r="CH39" s="117"/>
      <c r="CI39" s="119"/>
      <c r="CJ39" s="101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3"/>
      <c r="CV39" s="7"/>
      <c r="CW39" s="7"/>
      <c r="CX39" s="7"/>
      <c r="CY39" s="7"/>
      <c r="CZ39" s="10"/>
      <c r="DA39" s="10"/>
      <c r="DB39" s="10"/>
      <c r="DC39" s="7"/>
      <c r="DD39" s="9"/>
      <c r="DE39" s="9">
        <v>16</v>
      </c>
      <c r="DF39" s="9"/>
      <c r="DG39" s="9">
        <v>16</v>
      </c>
    </row>
    <row r="40" spans="2:111" ht="8.15" customHeight="1" x14ac:dyDescent="0.2">
      <c r="B40" s="176"/>
      <c r="C40" s="177"/>
      <c r="D40" s="178"/>
      <c r="E40" s="154"/>
      <c r="F40" s="308"/>
      <c r="G40" s="315"/>
      <c r="H40" s="155"/>
      <c r="I40" s="155"/>
      <c r="J40" s="155"/>
      <c r="K40" s="155"/>
      <c r="L40" s="156"/>
      <c r="M40" s="154"/>
      <c r="N40" s="155"/>
      <c r="O40" s="155"/>
      <c r="P40" s="155"/>
      <c r="Q40" s="155"/>
      <c r="R40" s="155"/>
      <c r="S40" s="155"/>
      <c r="T40" s="155"/>
      <c r="U40" s="156"/>
      <c r="V40" s="154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6"/>
      <c r="AI40" s="377" t="s">
        <v>156</v>
      </c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9"/>
      <c r="BF40" s="67"/>
      <c r="BG40" s="383"/>
      <c r="BH40" s="383"/>
      <c r="BI40" s="383"/>
      <c r="BJ40" s="383"/>
      <c r="BK40" s="383"/>
      <c r="BL40" s="383"/>
      <c r="BM40" s="383"/>
      <c r="BN40" s="383"/>
      <c r="BO40" s="383"/>
      <c r="BP40" s="248" t="s">
        <v>78</v>
      </c>
      <c r="BQ40" s="248"/>
      <c r="BR40" s="248"/>
      <c r="BS40" s="248"/>
      <c r="BT40" s="66"/>
      <c r="BU40" s="116"/>
      <c r="BV40" s="117"/>
      <c r="BW40" s="117"/>
      <c r="BX40" s="117"/>
      <c r="BY40" s="241"/>
      <c r="BZ40" s="116"/>
      <c r="CA40" s="117"/>
      <c r="CB40" s="117"/>
      <c r="CC40" s="117"/>
      <c r="CD40" s="119"/>
      <c r="CE40" s="117"/>
      <c r="CF40" s="117"/>
      <c r="CG40" s="117"/>
      <c r="CH40" s="117"/>
      <c r="CI40" s="119"/>
      <c r="CJ40" s="101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3"/>
      <c r="CV40" s="7"/>
      <c r="CW40" s="7"/>
      <c r="CX40" s="7"/>
      <c r="CY40" s="7"/>
      <c r="CZ40" s="10" t="s">
        <v>145</v>
      </c>
      <c r="DA40" s="10">
        <f>AP32*0.15</f>
        <v>0</v>
      </c>
      <c r="DB40" s="10"/>
      <c r="DC40" s="7"/>
      <c r="DD40" s="9"/>
      <c r="DE40" s="9">
        <v>17</v>
      </c>
      <c r="DF40" s="9"/>
      <c r="DG40" s="9">
        <v>17</v>
      </c>
    </row>
    <row r="41" spans="2:111" ht="8.15" customHeight="1" x14ac:dyDescent="0.2">
      <c r="B41" s="176"/>
      <c r="C41" s="177"/>
      <c r="D41" s="178"/>
      <c r="E41" s="154"/>
      <c r="F41" s="308"/>
      <c r="G41" s="315"/>
      <c r="H41" s="155"/>
      <c r="I41" s="155"/>
      <c r="J41" s="155"/>
      <c r="K41" s="155"/>
      <c r="L41" s="156"/>
      <c r="M41" s="154"/>
      <c r="N41" s="155"/>
      <c r="O41" s="155"/>
      <c r="P41" s="155"/>
      <c r="Q41" s="155"/>
      <c r="R41" s="155"/>
      <c r="S41" s="155"/>
      <c r="T41" s="155"/>
      <c r="U41" s="156"/>
      <c r="V41" s="154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6"/>
      <c r="AI41" s="377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9"/>
      <c r="BF41" s="67"/>
      <c r="BG41" s="384"/>
      <c r="BH41" s="384"/>
      <c r="BI41" s="384"/>
      <c r="BJ41" s="384"/>
      <c r="BK41" s="384"/>
      <c r="BL41" s="384"/>
      <c r="BM41" s="384"/>
      <c r="BN41" s="384"/>
      <c r="BO41" s="384"/>
      <c r="BP41" s="248"/>
      <c r="BQ41" s="248"/>
      <c r="BR41" s="248"/>
      <c r="BS41" s="248"/>
      <c r="BT41" s="66"/>
      <c r="BU41" s="116"/>
      <c r="BV41" s="117"/>
      <c r="BW41" s="117"/>
      <c r="BX41" s="117"/>
      <c r="BY41" s="241"/>
      <c r="BZ41" s="116"/>
      <c r="CA41" s="117"/>
      <c r="CB41" s="117"/>
      <c r="CC41" s="117"/>
      <c r="CD41" s="119"/>
      <c r="CE41" s="117"/>
      <c r="CF41" s="117"/>
      <c r="CG41" s="117"/>
      <c r="CH41" s="117"/>
      <c r="CI41" s="119"/>
      <c r="CJ41" s="101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3"/>
      <c r="CV41" s="7"/>
      <c r="CW41" s="7"/>
      <c r="CX41" s="7"/>
      <c r="CY41" s="7"/>
      <c r="CZ41" s="10"/>
      <c r="DA41" s="10"/>
      <c r="DB41" s="10"/>
      <c r="DC41" s="7"/>
      <c r="DD41" s="9"/>
      <c r="DE41" s="9">
        <v>18</v>
      </c>
      <c r="DF41" s="9"/>
      <c r="DG41" s="9">
        <v>18</v>
      </c>
    </row>
    <row r="42" spans="2:111" ht="8.15" customHeight="1" x14ac:dyDescent="0.2">
      <c r="B42" s="206"/>
      <c r="C42" s="207"/>
      <c r="D42" s="208"/>
      <c r="E42" s="209"/>
      <c r="F42" s="309"/>
      <c r="G42" s="357"/>
      <c r="H42" s="210"/>
      <c r="I42" s="210"/>
      <c r="J42" s="210"/>
      <c r="K42" s="210"/>
      <c r="L42" s="211"/>
      <c r="M42" s="154"/>
      <c r="N42" s="155"/>
      <c r="O42" s="155"/>
      <c r="P42" s="155"/>
      <c r="Q42" s="155"/>
      <c r="R42" s="155"/>
      <c r="S42" s="155"/>
      <c r="T42" s="155"/>
      <c r="U42" s="156"/>
      <c r="V42" s="154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6"/>
      <c r="AI42" s="380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2"/>
      <c r="BF42" s="67"/>
      <c r="BG42" s="33"/>
      <c r="BH42" s="33"/>
      <c r="BI42" s="33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68"/>
      <c r="BU42" s="116"/>
      <c r="BV42" s="117"/>
      <c r="BW42" s="117"/>
      <c r="BX42" s="117"/>
      <c r="BY42" s="241"/>
      <c r="BZ42" s="116"/>
      <c r="CA42" s="117"/>
      <c r="CB42" s="117"/>
      <c r="CC42" s="117"/>
      <c r="CD42" s="119"/>
      <c r="CE42" s="117"/>
      <c r="CF42" s="117"/>
      <c r="CG42" s="117"/>
      <c r="CH42" s="117"/>
      <c r="CI42" s="119"/>
      <c r="CJ42" s="104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6"/>
      <c r="CV42" s="7"/>
      <c r="CW42" s="7"/>
      <c r="CX42" s="7"/>
      <c r="CY42" s="7"/>
      <c r="CZ42" s="7"/>
      <c r="DA42" s="7"/>
      <c r="DB42" s="7"/>
      <c r="DC42" s="7"/>
      <c r="DD42" s="9"/>
      <c r="DE42" s="9">
        <v>19</v>
      </c>
      <c r="DF42" s="9"/>
      <c r="DG42" s="9">
        <v>19</v>
      </c>
    </row>
    <row r="43" spans="2:111" ht="8.15" customHeight="1" x14ac:dyDescent="0.2">
      <c r="B43" s="176" t="s">
        <v>32</v>
      </c>
      <c r="C43" s="177"/>
      <c r="D43" s="178"/>
      <c r="E43" s="154" t="s">
        <v>41</v>
      </c>
      <c r="F43" s="155"/>
      <c r="G43" s="155"/>
      <c r="H43" s="155"/>
      <c r="I43" s="155"/>
      <c r="J43" s="155"/>
      <c r="K43" s="155"/>
      <c r="L43" s="156"/>
      <c r="M43" s="166" t="s">
        <v>28</v>
      </c>
      <c r="N43" s="167"/>
      <c r="O43" s="167"/>
      <c r="P43" s="167"/>
      <c r="Q43" s="167"/>
      <c r="R43" s="167"/>
      <c r="S43" s="167"/>
      <c r="T43" s="167"/>
      <c r="U43" s="168"/>
      <c r="V43" s="166" t="s">
        <v>63</v>
      </c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8"/>
      <c r="AI43" s="166" t="s">
        <v>64</v>
      </c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8"/>
      <c r="BF43" s="236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7"/>
      <c r="BR43" s="237"/>
      <c r="BS43" s="237"/>
      <c r="BT43" s="238"/>
      <c r="BU43" s="162"/>
      <c r="BV43" s="130"/>
      <c r="BW43" s="130"/>
      <c r="BX43" s="130"/>
      <c r="BY43" s="256"/>
      <c r="BZ43" s="138" t="s">
        <v>75</v>
      </c>
      <c r="CA43" s="139"/>
      <c r="CB43" s="139"/>
      <c r="CC43" s="139"/>
      <c r="CD43" s="120"/>
      <c r="CE43" s="130"/>
      <c r="CF43" s="130"/>
      <c r="CG43" s="130"/>
      <c r="CH43" s="130"/>
      <c r="CI43" s="110"/>
      <c r="CJ43" s="89" t="s">
        <v>141</v>
      </c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1"/>
      <c r="CV43" s="2"/>
      <c r="CW43" s="2"/>
      <c r="CX43" s="2"/>
      <c r="CY43" s="2"/>
      <c r="CZ43" s="2"/>
      <c r="DA43" s="2"/>
      <c r="DB43" s="2"/>
      <c r="DC43" s="2"/>
      <c r="DD43" s="9"/>
      <c r="DE43" s="9">
        <v>20</v>
      </c>
      <c r="DF43" s="9"/>
      <c r="DG43" s="9">
        <v>20</v>
      </c>
    </row>
    <row r="44" spans="2:111" ht="8.15" customHeight="1" x14ac:dyDescent="0.2">
      <c r="B44" s="176"/>
      <c r="C44" s="177"/>
      <c r="D44" s="178"/>
      <c r="E44" s="154"/>
      <c r="F44" s="155"/>
      <c r="G44" s="155"/>
      <c r="H44" s="155"/>
      <c r="I44" s="155"/>
      <c r="J44" s="155"/>
      <c r="K44" s="155"/>
      <c r="L44" s="156"/>
      <c r="M44" s="154"/>
      <c r="N44" s="155"/>
      <c r="O44" s="155"/>
      <c r="P44" s="155"/>
      <c r="Q44" s="155"/>
      <c r="R44" s="155"/>
      <c r="S44" s="155"/>
      <c r="T44" s="155"/>
      <c r="U44" s="156"/>
      <c r="V44" s="154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6"/>
      <c r="AI44" s="154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6"/>
      <c r="BF44" s="133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239"/>
      <c r="BU44" s="158"/>
      <c r="BV44" s="108"/>
      <c r="BW44" s="108"/>
      <c r="BX44" s="108"/>
      <c r="BY44" s="159"/>
      <c r="BZ44" s="116"/>
      <c r="CA44" s="117"/>
      <c r="CB44" s="117"/>
      <c r="CC44" s="117"/>
      <c r="CD44" s="119"/>
      <c r="CE44" s="108"/>
      <c r="CF44" s="108"/>
      <c r="CG44" s="108"/>
      <c r="CH44" s="108"/>
      <c r="CI44" s="112"/>
      <c r="CJ44" s="92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4"/>
      <c r="CV44" s="2"/>
      <c r="CW44" s="2"/>
      <c r="CX44" s="2"/>
      <c r="CY44" s="2"/>
      <c r="CZ44" s="2"/>
      <c r="DA44" s="2"/>
      <c r="DB44" s="2"/>
      <c r="DC44" s="2"/>
      <c r="DD44" s="9"/>
      <c r="DE44" s="9">
        <v>21</v>
      </c>
      <c r="DF44" s="9"/>
      <c r="DG44" s="9">
        <v>21</v>
      </c>
    </row>
    <row r="45" spans="2:111" ht="8.15" customHeight="1" x14ac:dyDescent="0.2">
      <c r="B45" s="176"/>
      <c r="C45" s="177"/>
      <c r="D45" s="178"/>
      <c r="E45" s="154"/>
      <c r="F45" s="155"/>
      <c r="G45" s="155"/>
      <c r="H45" s="155"/>
      <c r="I45" s="155"/>
      <c r="J45" s="155"/>
      <c r="K45" s="155"/>
      <c r="L45" s="156"/>
      <c r="M45" s="154"/>
      <c r="N45" s="155"/>
      <c r="O45" s="155"/>
      <c r="P45" s="155"/>
      <c r="Q45" s="155"/>
      <c r="R45" s="155"/>
      <c r="S45" s="155"/>
      <c r="T45" s="155"/>
      <c r="U45" s="156"/>
      <c r="V45" s="154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4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6"/>
      <c r="BF45" s="133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239"/>
      <c r="BU45" s="158"/>
      <c r="BV45" s="108"/>
      <c r="BW45" s="108"/>
      <c r="BX45" s="108"/>
      <c r="BY45" s="159"/>
      <c r="BZ45" s="116"/>
      <c r="CA45" s="117"/>
      <c r="CB45" s="117"/>
      <c r="CC45" s="117"/>
      <c r="CD45" s="119"/>
      <c r="CE45" s="108"/>
      <c r="CF45" s="108"/>
      <c r="CG45" s="108"/>
      <c r="CH45" s="108"/>
      <c r="CI45" s="112"/>
      <c r="CJ45" s="92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4"/>
      <c r="CV45" s="2"/>
      <c r="CW45" s="2"/>
      <c r="CX45" s="2"/>
      <c r="CY45" s="2"/>
      <c r="CZ45" s="2"/>
      <c r="DA45" s="2"/>
      <c r="DB45" s="2"/>
      <c r="DC45" s="2"/>
      <c r="DD45" s="9"/>
      <c r="DE45" s="9">
        <v>22</v>
      </c>
      <c r="DF45" s="9"/>
      <c r="DG45" s="9">
        <v>22</v>
      </c>
    </row>
    <row r="46" spans="2:111" ht="8.15" customHeight="1" x14ac:dyDescent="0.2">
      <c r="B46" s="176"/>
      <c r="C46" s="177"/>
      <c r="D46" s="178"/>
      <c r="E46" s="154"/>
      <c r="F46" s="155"/>
      <c r="G46" s="155"/>
      <c r="H46" s="155"/>
      <c r="I46" s="155"/>
      <c r="J46" s="155"/>
      <c r="K46" s="155"/>
      <c r="L46" s="156"/>
      <c r="M46" s="154"/>
      <c r="N46" s="155"/>
      <c r="O46" s="155"/>
      <c r="P46" s="155"/>
      <c r="Q46" s="155"/>
      <c r="R46" s="155"/>
      <c r="S46" s="155"/>
      <c r="T46" s="155"/>
      <c r="U46" s="156"/>
      <c r="V46" s="154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4" t="s">
        <v>65</v>
      </c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6"/>
      <c r="BF46" s="133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239"/>
      <c r="BU46" s="158"/>
      <c r="BV46" s="108"/>
      <c r="BW46" s="108"/>
      <c r="BX46" s="108"/>
      <c r="BY46" s="159"/>
      <c r="BZ46" s="116"/>
      <c r="CA46" s="117"/>
      <c r="CB46" s="117"/>
      <c r="CC46" s="117"/>
      <c r="CD46" s="119"/>
      <c r="CE46" s="108"/>
      <c r="CF46" s="108"/>
      <c r="CG46" s="108"/>
      <c r="CH46" s="108"/>
      <c r="CI46" s="112"/>
      <c r="CJ46" s="92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4"/>
      <c r="CV46" s="2"/>
      <c r="CW46" s="2"/>
      <c r="CX46" s="2"/>
      <c r="CY46" s="2"/>
      <c r="CZ46" s="2"/>
      <c r="DA46" s="2"/>
      <c r="DB46" s="2"/>
      <c r="DC46" s="2"/>
      <c r="DD46" s="9"/>
      <c r="DE46" s="9">
        <v>23</v>
      </c>
      <c r="DF46" s="9"/>
      <c r="DG46" s="9">
        <v>23</v>
      </c>
    </row>
    <row r="47" spans="2:111" ht="8.15" customHeight="1" x14ac:dyDescent="0.2">
      <c r="B47" s="176"/>
      <c r="C47" s="177"/>
      <c r="D47" s="178"/>
      <c r="E47" s="154"/>
      <c r="F47" s="155"/>
      <c r="G47" s="155"/>
      <c r="H47" s="155"/>
      <c r="I47" s="155"/>
      <c r="J47" s="155"/>
      <c r="K47" s="155"/>
      <c r="L47" s="156"/>
      <c r="M47" s="154"/>
      <c r="N47" s="155"/>
      <c r="O47" s="155"/>
      <c r="P47" s="155"/>
      <c r="Q47" s="155"/>
      <c r="R47" s="155"/>
      <c r="S47" s="155"/>
      <c r="T47" s="155"/>
      <c r="U47" s="156"/>
      <c r="V47" s="154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4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6"/>
      <c r="BF47" s="133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239"/>
      <c r="BU47" s="158"/>
      <c r="BV47" s="108"/>
      <c r="BW47" s="108"/>
      <c r="BX47" s="108"/>
      <c r="BY47" s="159"/>
      <c r="BZ47" s="116"/>
      <c r="CA47" s="117"/>
      <c r="CB47" s="117"/>
      <c r="CC47" s="117"/>
      <c r="CD47" s="119"/>
      <c r="CE47" s="108"/>
      <c r="CF47" s="108"/>
      <c r="CG47" s="108"/>
      <c r="CH47" s="108"/>
      <c r="CI47" s="112"/>
      <c r="CJ47" s="92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4"/>
      <c r="CV47" s="2"/>
      <c r="CW47" s="2"/>
      <c r="CX47" s="2"/>
      <c r="CY47" s="2"/>
      <c r="CZ47" s="2"/>
      <c r="DA47" s="2"/>
      <c r="DB47" s="2"/>
      <c r="DC47" s="2"/>
      <c r="DD47" s="9"/>
      <c r="DE47" s="9">
        <v>24</v>
      </c>
      <c r="DF47" s="9"/>
      <c r="DG47" s="9">
        <v>24</v>
      </c>
    </row>
    <row r="48" spans="2:111" ht="8.15" customHeight="1" x14ac:dyDescent="0.2">
      <c r="B48" s="176"/>
      <c r="C48" s="177"/>
      <c r="D48" s="178"/>
      <c r="E48" s="154"/>
      <c r="F48" s="155"/>
      <c r="G48" s="155"/>
      <c r="H48" s="155"/>
      <c r="I48" s="155"/>
      <c r="J48" s="155"/>
      <c r="K48" s="155"/>
      <c r="L48" s="156"/>
      <c r="M48" s="154"/>
      <c r="N48" s="155"/>
      <c r="O48" s="155"/>
      <c r="P48" s="155"/>
      <c r="Q48" s="155"/>
      <c r="R48" s="155"/>
      <c r="S48" s="155"/>
      <c r="T48" s="155"/>
      <c r="U48" s="156"/>
      <c r="V48" s="154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4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6"/>
      <c r="BF48" s="133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239"/>
      <c r="BU48" s="158"/>
      <c r="BV48" s="108"/>
      <c r="BW48" s="108"/>
      <c r="BX48" s="108"/>
      <c r="BY48" s="159"/>
      <c r="BZ48" s="116"/>
      <c r="CA48" s="117"/>
      <c r="CB48" s="117"/>
      <c r="CC48" s="117"/>
      <c r="CD48" s="119"/>
      <c r="CE48" s="108"/>
      <c r="CF48" s="108"/>
      <c r="CG48" s="108"/>
      <c r="CH48" s="108"/>
      <c r="CI48" s="112"/>
      <c r="CJ48" s="95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7"/>
      <c r="CV48" s="2"/>
      <c r="CW48" s="2"/>
      <c r="CX48" s="2"/>
      <c r="CY48" s="2"/>
      <c r="CZ48" s="2"/>
      <c r="DA48" s="2"/>
      <c r="DB48" s="2"/>
      <c r="DC48" s="2"/>
      <c r="DD48" s="9"/>
      <c r="DE48" s="9">
        <v>25</v>
      </c>
      <c r="DF48" s="9"/>
      <c r="DG48" s="9">
        <v>25</v>
      </c>
    </row>
    <row r="49" spans="2:111" ht="8.15" customHeight="1" x14ac:dyDescent="0.2">
      <c r="B49" s="173" t="s">
        <v>39</v>
      </c>
      <c r="C49" s="174"/>
      <c r="D49" s="175"/>
      <c r="E49" s="166" t="s">
        <v>25</v>
      </c>
      <c r="F49" s="167"/>
      <c r="G49" s="167"/>
      <c r="H49" s="167"/>
      <c r="I49" s="167"/>
      <c r="J49" s="167"/>
      <c r="K49" s="167"/>
      <c r="L49" s="168"/>
      <c r="M49" s="280" t="s">
        <v>6</v>
      </c>
      <c r="N49" s="281"/>
      <c r="O49" s="281"/>
      <c r="P49" s="281"/>
      <c r="Q49" s="281"/>
      <c r="R49" s="281"/>
      <c r="S49" s="281"/>
      <c r="T49" s="281"/>
      <c r="U49" s="281"/>
      <c r="V49" s="222" t="s">
        <v>7</v>
      </c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310" t="s">
        <v>30</v>
      </c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342"/>
      <c r="BC49" s="342"/>
      <c r="BD49" s="342"/>
      <c r="BE49" s="343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162"/>
      <c r="BV49" s="130"/>
      <c r="BW49" s="130"/>
      <c r="BX49" s="130"/>
      <c r="BY49" s="130"/>
      <c r="BZ49" s="138" t="s">
        <v>75</v>
      </c>
      <c r="CA49" s="139"/>
      <c r="CB49" s="139"/>
      <c r="CC49" s="139"/>
      <c r="CD49" s="120"/>
      <c r="CE49" s="130"/>
      <c r="CF49" s="130"/>
      <c r="CG49" s="130"/>
      <c r="CH49" s="130"/>
      <c r="CI49" s="110"/>
      <c r="CJ49" s="89" t="s">
        <v>141</v>
      </c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1"/>
      <c r="CV49" s="2"/>
      <c r="CW49" s="2"/>
      <c r="CX49" s="2"/>
      <c r="CY49" s="2"/>
      <c r="CZ49" s="2"/>
      <c r="DA49" s="2"/>
      <c r="DB49" s="2"/>
      <c r="DC49" s="2"/>
      <c r="DD49" s="9"/>
      <c r="DE49" s="9">
        <v>26</v>
      </c>
      <c r="DF49" s="9"/>
      <c r="DG49" s="9">
        <v>26</v>
      </c>
    </row>
    <row r="50" spans="2:111" ht="8.15" customHeight="1" x14ac:dyDescent="0.2">
      <c r="B50" s="176"/>
      <c r="C50" s="177"/>
      <c r="D50" s="178"/>
      <c r="E50" s="154"/>
      <c r="F50" s="155"/>
      <c r="G50" s="155"/>
      <c r="H50" s="155"/>
      <c r="I50" s="155"/>
      <c r="J50" s="155"/>
      <c r="K50" s="155"/>
      <c r="L50" s="156"/>
      <c r="M50" s="172"/>
      <c r="N50" s="282"/>
      <c r="O50" s="282"/>
      <c r="P50" s="282"/>
      <c r="Q50" s="282"/>
      <c r="R50" s="282"/>
      <c r="S50" s="282"/>
      <c r="T50" s="282"/>
      <c r="U50" s="282"/>
      <c r="V50" s="224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34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344"/>
      <c r="BC50" s="344"/>
      <c r="BD50" s="344"/>
      <c r="BE50" s="345"/>
      <c r="BF50" s="252"/>
      <c r="BG50" s="252"/>
      <c r="BH50" s="252"/>
      <c r="BI50" s="252"/>
      <c r="BJ50" s="252"/>
      <c r="BK50" s="252"/>
      <c r="BL50" s="252"/>
      <c r="BM50" s="252"/>
      <c r="BN50" s="252"/>
      <c r="BO50" s="252"/>
      <c r="BP50" s="252"/>
      <c r="BQ50" s="252"/>
      <c r="BR50" s="252"/>
      <c r="BS50" s="252"/>
      <c r="BT50" s="252"/>
      <c r="BU50" s="158"/>
      <c r="BV50" s="108"/>
      <c r="BW50" s="108"/>
      <c r="BX50" s="108"/>
      <c r="BY50" s="108"/>
      <c r="BZ50" s="137"/>
      <c r="CA50" s="117"/>
      <c r="CB50" s="117"/>
      <c r="CC50" s="117"/>
      <c r="CD50" s="119"/>
      <c r="CE50" s="108"/>
      <c r="CF50" s="108"/>
      <c r="CG50" s="108"/>
      <c r="CH50" s="108"/>
      <c r="CI50" s="112"/>
      <c r="CJ50" s="92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4"/>
      <c r="CV50" s="2"/>
      <c r="CW50" s="2"/>
      <c r="CX50" s="2"/>
      <c r="CY50" s="2"/>
      <c r="CZ50" s="2"/>
      <c r="DA50" s="2"/>
      <c r="DB50" s="2"/>
      <c r="DC50" s="2"/>
      <c r="DD50" s="9"/>
      <c r="DE50" s="9">
        <v>27</v>
      </c>
      <c r="DF50" s="9"/>
      <c r="DG50" s="9">
        <v>27</v>
      </c>
    </row>
    <row r="51" spans="2:111" ht="8.15" customHeight="1" x14ac:dyDescent="0.2">
      <c r="B51" s="176"/>
      <c r="C51" s="177"/>
      <c r="D51" s="178"/>
      <c r="E51" s="154"/>
      <c r="F51" s="155"/>
      <c r="G51" s="155"/>
      <c r="H51" s="155"/>
      <c r="I51" s="155"/>
      <c r="J51" s="155"/>
      <c r="K51" s="155"/>
      <c r="L51" s="156"/>
      <c r="M51" s="282"/>
      <c r="N51" s="282"/>
      <c r="O51" s="282"/>
      <c r="P51" s="282"/>
      <c r="Q51" s="282"/>
      <c r="R51" s="282"/>
      <c r="S51" s="282"/>
      <c r="T51" s="282"/>
      <c r="U51" s="282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46"/>
      <c r="AJ51" s="347"/>
      <c r="AK51" s="347"/>
      <c r="AL51" s="347"/>
      <c r="AM51" s="347"/>
      <c r="AN51" s="347"/>
      <c r="AO51" s="347"/>
      <c r="AP51" s="347"/>
      <c r="AQ51" s="347"/>
      <c r="AR51" s="347"/>
      <c r="AS51" s="347"/>
      <c r="AT51" s="347"/>
      <c r="AU51" s="347"/>
      <c r="AV51" s="347"/>
      <c r="AW51" s="347"/>
      <c r="AX51" s="347"/>
      <c r="AY51" s="347"/>
      <c r="AZ51" s="347"/>
      <c r="BA51" s="347"/>
      <c r="BB51" s="348"/>
      <c r="BC51" s="348"/>
      <c r="BD51" s="348"/>
      <c r="BE51" s="349"/>
      <c r="BF51" s="301"/>
      <c r="BG51" s="301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1"/>
      <c r="BS51" s="301"/>
      <c r="BT51" s="301"/>
      <c r="BU51" s="160"/>
      <c r="BV51" s="109"/>
      <c r="BW51" s="109"/>
      <c r="BX51" s="109"/>
      <c r="BY51" s="109"/>
      <c r="BZ51" s="143"/>
      <c r="CA51" s="144"/>
      <c r="CB51" s="144"/>
      <c r="CC51" s="144"/>
      <c r="CD51" s="145"/>
      <c r="CE51" s="109"/>
      <c r="CF51" s="109"/>
      <c r="CG51" s="109"/>
      <c r="CH51" s="109"/>
      <c r="CI51" s="157"/>
      <c r="CJ51" s="95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7"/>
      <c r="CV51" s="2"/>
      <c r="CW51" s="2"/>
      <c r="CX51" s="2"/>
      <c r="CY51" s="2"/>
      <c r="CZ51" s="2"/>
      <c r="DA51" s="2"/>
      <c r="DB51" s="2"/>
      <c r="DC51" s="2"/>
      <c r="DD51" s="9"/>
      <c r="DE51" s="9">
        <v>28</v>
      </c>
      <c r="DF51" s="9"/>
      <c r="DG51" s="9">
        <v>28</v>
      </c>
    </row>
    <row r="52" spans="2:111" ht="8.15" customHeight="1" x14ac:dyDescent="0.2">
      <c r="B52" s="173" t="s">
        <v>44</v>
      </c>
      <c r="C52" s="174"/>
      <c r="D52" s="175"/>
      <c r="E52" s="197" t="s">
        <v>34</v>
      </c>
      <c r="F52" s="198"/>
      <c r="G52" s="198"/>
      <c r="H52" s="198"/>
      <c r="I52" s="198"/>
      <c r="J52" s="198"/>
      <c r="K52" s="198"/>
      <c r="L52" s="199"/>
      <c r="M52" s="166" t="s">
        <v>35</v>
      </c>
      <c r="N52" s="167"/>
      <c r="O52" s="167"/>
      <c r="P52" s="167"/>
      <c r="Q52" s="167"/>
      <c r="R52" s="167"/>
      <c r="S52" s="167"/>
      <c r="T52" s="167"/>
      <c r="U52" s="168"/>
      <c r="V52" s="166" t="s">
        <v>36</v>
      </c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8"/>
      <c r="AI52" s="310" t="s">
        <v>37</v>
      </c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2"/>
      <c r="BF52" s="122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20"/>
      <c r="BU52" s="162"/>
      <c r="BV52" s="130"/>
      <c r="BW52" s="130"/>
      <c r="BX52" s="130"/>
      <c r="BY52" s="256"/>
      <c r="BZ52" s="138" t="s">
        <v>75</v>
      </c>
      <c r="CA52" s="139"/>
      <c r="CB52" s="139"/>
      <c r="CC52" s="139"/>
      <c r="CD52" s="120"/>
      <c r="CE52" s="130"/>
      <c r="CF52" s="130"/>
      <c r="CG52" s="130"/>
      <c r="CH52" s="130"/>
      <c r="CI52" s="110"/>
      <c r="CJ52" s="89" t="s">
        <v>141</v>
      </c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1"/>
      <c r="CV52" s="2"/>
      <c r="CW52" s="2"/>
      <c r="CX52" s="2"/>
      <c r="CY52" s="2"/>
      <c r="CZ52" s="2"/>
      <c r="DA52" s="2"/>
      <c r="DB52" s="2"/>
      <c r="DC52" s="2"/>
      <c r="DD52" s="9"/>
      <c r="DE52" s="9">
        <v>29</v>
      </c>
      <c r="DF52" s="9"/>
      <c r="DG52" s="9">
        <v>29</v>
      </c>
    </row>
    <row r="53" spans="2:111" ht="8.15" customHeight="1" x14ac:dyDescent="0.2">
      <c r="B53" s="176"/>
      <c r="C53" s="177"/>
      <c r="D53" s="178"/>
      <c r="E53" s="200"/>
      <c r="F53" s="201"/>
      <c r="G53" s="201"/>
      <c r="H53" s="201"/>
      <c r="I53" s="201"/>
      <c r="J53" s="201"/>
      <c r="K53" s="201"/>
      <c r="L53" s="202"/>
      <c r="M53" s="154"/>
      <c r="N53" s="155"/>
      <c r="O53" s="155"/>
      <c r="P53" s="155"/>
      <c r="Q53" s="155"/>
      <c r="R53" s="155"/>
      <c r="S53" s="155"/>
      <c r="T53" s="155"/>
      <c r="U53" s="156"/>
      <c r="V53" s="154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234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3"/>
      <c r="BF53" s="116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9"/>
      <c r="BU53" s="158"/>
      <c r="BV53" s="108"/>
      <c r="BW53" s="108"/>
      <c r="BX53" s="108"/>
      <c r="BY53" s="159"/>
      <c r="BZ53" s="116"/>
      <c r="CA53" s="117"/>
      <c r="CB53" s="117"/>
      <c r="CC53" s="117"/>
      <c r="CD53" s="119"/>
      <c r="CE53" s="108"/>
      <c r="CF53" s="108"/>
      <c r="CG53" s="108"/>
      <c r="CH53" s="108"/>
      <c r="CI53" s="112"/>
      <c r="CJ53" s="92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4"/>
      <c r="CV53" s="2"/>
      <c r="CW53" s="2"/>
      <c r="CX53" s="2"/>
      <c r="CY53" s="2"/>
      <c r="CZ53" s="2"/>
      <c r="DA53" s="2"/>
      <c r="DB53" s="2"/>
      <c r="DC53" s="2"/>
      <c r="DD53" s="9"/>
      <c r="DE53" s="9">
        <v>30</v>
      </c>
      <c r="DF53" s="9"/>
      <c r="DG53" s="9">
        <v>30</v>
      </c>
    </row>
    <row r="54" spans="2:111" ht="8.15" customHeight="1" x14ac:dyDescent="0.2">
      <c r="B54" s="176"/>
      <c r="C54" s="177"/>
      <c r="D54" s="178"/>
      <c r="E54" s="200"/>
      <c r="F54" s="201"/>
      <c r="G54" s="201"/>
      <c r="H54" s="201"/>
      <c r="I54" s="201"/>
      <c r="J54" s="201"/>
      <c r="K54" s="201"/>
      <c r="L54" s="202"/>
      <c r="M54" s="154"/>
      <c r="N54" s="155"/>
      <c r="O54" s="155"/>
      <c r="P54" s="155"/>
      <c r="Q54" s="155"/>
      <c r="R54" s="155"/>
      <c r="S54" s="155"/>
      <c r="T54" s="155"/>
      <c r="U54" s="156"/>
      <c r="V54" s="154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6"/>
      <c r="AI54" s="234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3"/>
      <c r="BF54" s="116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9"/>
      <c r="BU54" s="158"/>
      <c r="BV54" s="108"/>
      <c r="BW54" s="108"/>
      <c r="BX54" s="108"/>
      <c r="BY54" s="159"/>
      <c r="BZ54" s="116"/>
      <c r="CA54" s="117"/>
      <c r="CB54" s="117"/>
      <c r="CC54" s="117"/>
      <c r="CD54" s="119"/>
      <c r="CE54" s="108"/>
      <c r="CF54" s="108"/>
      <c r="CG54" s="108"/>
      <c r="CH54" s="108"/>
      <c r="CI54" s="112"/>
      <c r="CJ54" s="92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4"/>
      <c r="CV54" s="2"/>
      <c r="CW54" s="2"/>
      <c r="CX54" s="2"/>
      <c r="CY54" s="2"/>
      <c r="CZ54" s="2"/>
      <c r="DA54" s="2"/>
      <c r="DB54" s="2"/>
      <c r="DC54" s="2"/>
      <c r="DD54" s="9"/>
      <c r="DE54" s="9">
        <v>31</v>
      </c>
      <c r="DF54" s="9"/>
      <c r="DG54" s="9">
        <v>31</v>
      </c>
    </row>
    <row r="55" spans="2:111" ht="8.15" customHeight="1" x14ac:dyDescent="0.2">
      <c r="B55" s="176"/>
      <c r="C55" s="177"/>
      <c r="D55" s="178"/>
      <c r="E55" s="200"/>
      <c r="F55" s="201"/>
      <c r="G55" s="201"/>
      <c r="H55" s="201"/>
      <c r="I55" s="201"/>
      <c r="J55" s="201"/>
      <c r="K55" s="201"/>
      <c r="L55" s="202"/>
      <c r="M55" s="154"/>
      <c r="N55" s="155"/>
      <c r="O55" s="155"/>
      <c r="P55" s="155"/>
      <c r="Q55" s="155"/>
      <c r="R55" s="155"/>
      <c r="S55" s="155"/>
      <c r="T55" s="155"/>
      <c r="U55" s="156"/>
      <c r="V55" s="154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6"/>
      <c r="AI55" s="234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3"/>
      <c r="BF55" s="116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9"/>
      <c r="BU55" s="158"/>
      <c r="BV55" s="108"/>
      <c r="BW55" s="108"/>
      <c r="BX55" s="108"/>
      <c r="BY55" s="159"/>
      <c r="BZ55" s="116"/>
      <c r="CA55" s="117"/>
      <c r="CB55" s="117"/>
      <c r="CC55" s="117"/>
      <c r="CD55" s="119"/>
      <c r="CE55" s="108"/>
      <c r="CF55" s="108"/>
      <c r="CG55" s="108"/>
      <c r="CH55" s="108"/>
      <c r="CI55" s="112"/>
      <c r="CJ55" s="92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4"/>
      <c r="CV55" s="2"/>
      <c r="CW55" s="2"/>
      <c r="CX55" s="2"/>
      <c r="CY55" s="2"/>
      <c r="CZ55" s="2"/>
      <c r="DA55" s="2"/>
      <c r="DB55" s="2"/>
      <c r="DC55" s="2"/>
      <c r="DD55" s="9"/>
      <c r="DE55" s="9">
        <v>32</v>
      </c>
      <c r="DF55" s="9"/>
      <c r="DG55" s="9"/>
    </row>
    <row r="56" spans="2:111" ht="8.15" customHeight="1" x14ac:dyDescent="0.2">
      <c r="B56" s="176"/>
      <c r="C56" s="177"/>
      <c r="D56" s="178"/>
      <c r="E56" s="200"/>
      <c r="F56" s="201"/>
      <c r="G56" s="201"/>
      <c r="H56" s="201"/>
      <c r="I56" s="201"/>
      <c r="J56" s="201"/>
      <c r="K56" s="201"/>
      <c r="L56" s="202"/>
      <c r="M56" s="154"/>
      <c r="N56" s="155"/>
      <c r="O56" s="155"/>
      <c r="P56" s="155"/>
      <c r="Q56" s="155"/>
      <c r="R56" s="155"/>
      <c r="S56" s="155"/>
      <c r="T56" s="155"/>
      <c r="U56" s="156"/>
      <c r="V56" s="154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6"/>
      <c r="AI56" s="234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3"/>
      <c r="BF56" s="116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9"/>
      <c r="BU56" s="158"/>
      <c r="BV56" s="108"/>
      <c r="BW56" s="108"/>
      <c r="BX56" s="108"/>
      <c r="BY56" s="159"/>
      <c r="BZ56" s="116"/>
      <c r="CA56" s="117"/>
      <c r="CB56" s="117"/>
      <c r="CC56" s="117"/>
      <c r="CD56" s="119"/>
      <c r="CE56" s="108"/>
      <c r="CF56" s="108"/>
      <c r="CG56" s="108"/>
      <c r="CH56" s="108"/>
      <c r="CI56" s="112"/>
      <c r="CJ56" s="92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4"/>
      <c r="CV56" s="2"/>
      <c r="CW56" s="2"/>
      <c r="CX56" s="2"/>
      <c r="CY56" s="2"/>
      <c r="CZ56" s="2"/>
      <c r="DA56" s="2"/>
      <c r="DB56" s="2"/>
      <c r="DC56" s="2"/>
      <c r="DD56" s="2"/>
      <c r="DE56" s="2"/>
    </row>
    <row r="57" spans="2:111" ht="8.15" customHeight="1" x14ac:dyDescent="0.2">
      <c r="B57" s="176"/>
      <c r="C57" s="177"/>
      <c r="D57" s="178"/>
      <c r="E57" s="200"/>
      <c r="F57" s="201"/>
      <c r="G57" s="201"/>
      <c r="H57" s="201"/>
      <c r="I57" s="201"/>
      <c r="J57" s="201"/>
      <c r="K57" s="201"/>
      <c r="L57" s="202"/>
      <c r="M57" s="169"/>
      <c r="N57" s="170"/>
      <c r="O57" s="170"/>
      <c r="P57" s="170"/>
      <c r="Q57" s="170"/>
      <c r="R57" s="170"/>
      <c r="S57" s="170"/>
      <c r="T57" s="170"/>
      <c r="U57" s="171"/>
      <c r="V57" s="169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1"/>
      <c r="AI57" s="311"/>
      <c r="AJ57" s="312"/>
      <c r="AK57" s="312"/>
      <c r="AL57" s="312"/>
      <c r="AM57" s="312"/>
      <c r="AN57" s="312"/>
      <c r="AO57" s="312"/>
      <c r="AP57" s="312"/>
      <c r="AQ57" s="312"/>
      <c r="AR57" s="312"/>
      <c r="AS57" s="312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3"/>
      <c r="BF57" s="140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2"/>
      <c r="BU57" s="163"/>
      <c r="BV57" s="164"/>
      <c r="BW57" s="164"/>
      <c r="BX57" s="164"/>
      <c r="BY57" s="358"/>
      <c r="BZ57" s="140"/>
      <c r="CA57" s="141"/>
      <c r="CB57" s="141"/>
      <c r="CC57" s="141"/>
      <c r="CD57" s="142"/>
      <c r="CE57" s="164"/>
      <c r="CF57" s="164"/>
      <c r="CG57" s="164"/>
      <c r="CH57" s="164"/>
      <c r="CI57" s="165"/>
      <c r="CJ57" s="95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7"/>
      <c r="CV57" s="2"/>
      <c r="CW57" s="2"/>
      <c r="CX57" s="2"/>
      <c r="CY57" s="2"/>
      <c r="CZ57" s="2"/>
      <c r="DA57" s="2"/>
      <c r="DB57" s="2"/>
      <c r="DC57" s="2"/>
      <c r="DD57" s="2"/>
      <c r="DE57" s="2"/>
    </row>
    <row r="58" spans="2:111" ht="8.15" customHeight="1" x14ac:dyDescent="0.2">
      <c r="B58" s="176"/>
      <c r="C58" s="177"/>
      <c r="D58" s="178"/>
      <c r="E58" s="200"/>
      <c r="F58" s="201"/>
      <c r="G58" s="201"/>
      <c r="H58" s="201"/>
      <c r="I58" s="201"/>
      <c r="J58" s="201"/>
      <c r="K58" s="201"/>
      <c r="L58" s="202"/>
      <c r="M58" s="151" t="s">
        <v>38</v>
      </c>
      <c r="N58" s="152"/>
      <c r="O58" s="152"/>
      <c r="P58" s="152"/>
      <c r="Q58" s="152"/>
      <c r="R58" s="152"/>
      <c r="S58" s="152"/>
      <c r="T58" s="152"/>
      <c r="U58" s="153"/>
      <c r="V58" s="151" t="s">
        <v>45</v>
      </c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3"/>
      <c r="AI58" s="151" t="s">
        <v>46</v>
      </c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3"/>
      <c r="BF58" s="69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1"/>
      <c r="BU58" s="114" t="str">
        <f>IF(OR(DC59="",DC60=""),"",IF(AND(DC59="〇",DC60="〇"),"〇",""))</f>
        <v/>
      </c>
      <c r="BV58" s="115"/>
      <c r="BW58" s="115"/>
      <c r="BX58" s="115"/>
      <c r="BY58" s="240"/>
      <c r="BZ58" s="136" t="s">
        <v>93</v>
      </c>
      <c r="CA58" s="115"/>
      <c r="CB58" s="115"/>
      <c r="CC58" s="115"/>
      <c r="CD58" s="118"/>
      <c r="CE58" s="115" t="str">
        <f>IF(OR(DC59="",DC60=""),"",IF(OR(DC59="×",DC60="×"),"〇",""))</f>
        <v/>
      </c>
      <c r="CF58" s="115"/>
      <c r="CG58" s="115"/>
      <c r="CH58" s="115"/>
      <c r="CI58" s="118"/>
      <c r="CJ58" s="98" t="s">
        <v>148</v>
      </c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100"/>
      <c r="CV58" s="2"/>
      <c r="CW58" s="2"/>
      <c r="CX58" s="2"/>
      <c r="CY58" s="2"/>
      <c r="CZ58" s="9"/>
      <c r="DA58" s="12" t="s">
        <v>101</v>
      </c>
      <c r="DB58" s="12" t="s">
        <v>132</v>
      </c>
      <c r="DC58" s="12" t="s">
        <v>133</v>
      </c>
      <c r="DD58" s="2"/>
      <c r="DE58" s="5"/>
    </row>
    <row r="59" spans="2:111" ht="8.15" customHeight="1" x14ac:dyDescent="0.2">
      <c r="B59" s="176"/>
      <c r="C59" s="177"/>
      <c r="D59" s="178"/>
      <c r="E59" s="200"/>
      <c r="F59" s="201"/>
      <c r="G59" s="201"/>
      <c r="H59" s="201"/>
      <c r="I59" s="201"/>
      <c r="J59" s="201"/>
      <c r="K59" s="201"/>
      <c r="L59" s="202"/>
      <c r="M59" s="154"/>
      <c r="N59" s="155"/>
      <c r="O59" s="155"/>
      <c r="P59" s="155"/>
      <c r="Q59" s="155"/>
      <c r="R59" s="155"/>
      <c r="S59" s="155"/>
      <c r="T59" s="155"/>
      <c r="U59" s="156"/>
      <c r="V59" s="154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6"/>
      <c r="AI59" s="154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6"/>
      <c r="BF59" s="133" t="s">
        <v>130</v>
      </c>
      <c r="BG59" s="107"/>
      <c r="BH59" s="107"/>
      <c r="BI59" s="107"/>
      <c r="BJ59" s="134"/>
      <c r="BK59" s="134"/>
      <c r="BL59" s="134"/>
      <c r="BM59" s="107" t="s">
        <v>128</v>
      </c>
      <c r="BN59" s="107"/>
      <c r="BO59" s="107"/>
      <c r="BP59" s="134"/>
      <c r="BQ59" s="134"/>
      <c r="BR59" s="107" t="s">
        <v>129</v>
      </c>
      <c r="BS59" s="107"/>
      <c r="BT59" s="43"/>
      <c r="BU59" s="116"/>
      <c r="BV59" s="117"/>
      <c r="BW59" s="117"/>
      <c r="BX59" s="117"/>
      <c r="BY59" s="241"/>
      <c r="BZ59" s="116"/>
      <c r="CA59" s="117"/>
      <c r="CB59" s="117"/>
      <c r="CC59" s="117"/>
      <c r="CD59" s="119"/>
      <c r="CE59" s="117"/>
      <c r="CF59" s="117"/>
      <c r="CG59" s="117"/>
      <c r="CH59" s="117"/>
      <c r="CI59" s="119"/>
      <c r="CJ59" s="101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3"/>
      <c r="CV59" s="2"/>
      <c r="CW59" s="2"/>
      <c r="CX59" s="2"/>
      <c r="CY59" s="2"/>
      <c r="CZ59" s="12" t="s">
        <v>134</v>
      </c>
      <c r="DA59" s="9" t="str">
        <f>IF(BP59="","",IF(BP59&lt;=10,"〇","×"))</f>
        <v/>
      </c>
      <c r="DB59" s="9" t="str">
        <f>IF(BJ59="","",IF(BJ59&lt;200,"〇","×"))</f>
        <v/>
      </c>
      <c r="DC59" s="9" t="str">
        <f>IF(OR(BP59="",BJ59=""),"",IF(AND(DA59="〇",DB59="〇"),"〇","×"))</f>
        <v/>
      </c>
      <c r="DD59" s="2"/>
      <c r="DE59" s="5"/>
    </row>
    <row r="60" spans="2:111" ht="8.15" customHeight="1" x14ac:dyDescent="0.2">
      <c r="B60" s="176"/>
      <c r="C60" s="177"/>
      <c r="D60" s="178"/>
      <c r="E60" s="200"/>
      <c r="F60" s="201"/>
      <c r="G60" s="201"/>
      <c r="H60" s="201"/>
      <c r="I60" s="201"/>
      <c r="J60" s="201"/>
      <c r="K60" s="201"/>
      <c r="L60" s="202"/>
      <c r="M60" s="154"/>
      <c r="N60" s="155"/>
      <c r="O60" s="155"/>
      <c r="P60" s="155"/>
      <c r="Q60" s="155"/>
      <c r="R60" s="155"/>
      <c r="S60" s="155"/>
      <c r="T60" s="155"/>
      <c r="U60" s="156"/>
      <c r="V60" s="154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4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6"/>
      <c r="BF60" s="133"/>
      <c r="BG60" s="107"/>
      <c r="BH60" s="107"/>
      <c r="BI60" s="107"/>
      <c r="BJ60" s="135"/>
      <c r="BK60" s="135"/>
      <c r="BL60" s="135"/>
      <c r="BM60" s="107"/>
      <c r="BN60" s="107"/>
      <c r="BO60" s="107"/>
      <c r="BP60" s="135"/>
      <c r="BQ60" s="135"/>
      <c r="BR60" s="107"/>
      <c r="BS60" s="107"/>
      <c r="BT60" s="43"/>
      <c r="BU60" s="116"/>
      <c r="BV60" s="117"/>
      <c r="BW60" s="117"/>
      <c r="BX60" s="117"/>
      <c r="BY60" s="241"/>
      <c r="BZ60" s="116"/>
      <c r="CA60" s="117"/>
      <c r="CB60" s="117"/>
      <c r="CC60" s="117"/>
      <c r="CD60" s="119"/>
      <c r="CE60" s="117"/>
      <c r="CF60" s="117"/>
      <c r="CG60" s="117"/>
      <c r="CH60" s="117"/>
      <c r="CI60" s="119"/>
      <c r="CJ60" s="101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3"/>
      <c r="CV60" s="2"/>
      <c r="CW60" s="2"/>
      <c r="CX60" s="2"/>
      <c r="CY60" s="2"/>
      <c r="CZ60" s="12" t="s">
        <v>135</v>
      </c>
      <c r="DA60" s="9" t="str">
        <f>IF(BP61="","",IF(BP61&lt;=10,"〇","×"))</f>
        <v/>
      </c>
      <c r="DB60" s="9" t="str">
        <f>IF(BJ61="","",IF(BJ61&lt;50,"〇","×"))</f>
        <v/>
      </c>
      <c r="DC60" s="9" t="str">
        <f>IF(OR(BJ61="",BP61=""),"",IF(AND(DA60="〇",DB60="〇"),"〇","×"))</f>
        <v/>
      </c>
      <c r="DD60" s="2"/>
      <c r="DE60" s="5"/>
    </row>
    <row r="61" spans="2:111" ht="8.15" customHeight="1" x14ac:dyDescent="0.2">
      <c r="B61" s="176"/>
      <c r="C61" s="177"/>
      <c r="D61" s="178"/>
      <c r="E61" s="200"/>
      <c r="F61" s="201"/>
      <c r="G61" s="201"/>
      <c r="H61" s="201"/>
      <c r="I61" s="201"/>
      <c r="J61" s="201"/>
      <c r="K61" s="201"/>
      <c r="L61" s="202"/>
      <c r="M61" s="154"/>
      <c r="N61" s="155"/>
      <c r="O61" s="155"/>
      <c r="P61" s="155"/>
      <c r="Q61" s="155"/>
      <c r="R61" s="155"/>
      <c r="S61" s="155"/>
      <c r="T61" s="155"/>
      <c r="U61" s="156"/>
      <c r="V61" s="154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4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6"/>
      <c r="BF61" s="133" t="s">
        <v>131</v>
      </c>
      <c r="BG61" s="107"/>
      <c r="BH61" s="107"/>
      <c r="BI61" s="107"/>
      <c r="BJ61" s="134"/>
      <c r="BK61" s="134"/>
      <c r="BL61" s="134"/>
      <c r="BM61" s="107" t="s">
        <v>128</v>
      </c>
      <c r="BN61" s="107"/>
      <c r="BO61" s="107"/>
      <c r="BP61" s="134"/>
      <c r="BQ61" s="134"/>
      <c r="BR61" s="107" t="s">
        <v>129</v>
      </c>
      <c r="BS61" s="107"/>
      <c r="BT61" s="43"/>
      <c r="BU61" s="116"/>
      <c r="BV61" s="117"/>
      <c r="BW61" s="117"/>
      <c r="BX61" s="117"/>
      <c r="BY61" s="241"/>
      <c r="BZ61" s="116"/>
      <c r="CA61" s="117"/>
      <c r="CB61" s="117"/>
      <c r="CC61" s="117"/>
      <c r="CD61" s="119"/>
      <c r="CE61" s="117"/>
      <c r="CF61" s="117"/>
      <c r="CG61" s="117"/>
      <c r="CH61" s="117"/>
      <c r="CI61" s="119"/>
      <c r="CJ61" s="101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3"/>
      <c r="CV61" s="2"/>
      <c r="CW61" s="2"/>
      <c r="CX61" s="2"/>
      <c r="CY61" s="2"/>
      <c r="CZ61" s="12"/>
      <c r="DA61" s="9"/>
      <c r="DB61" s="9"/>
      <c r="DC61" s="9"/>
      <c r="DD61" s="2"/>
      <c r="DE61" s="5"/>
    </row>
    <row r="62" spans="2:111" ht="8.15" customHeight="1" x14ac:dyDescent="0.2">
      <c r="B62" s="176"/>
      <c r="C62" s="177"/>
      <c r="D62" s="178"/>
      <c r="E62" s="200"/>
      <c r="F62" s="201"/>
      <c r="G62" s="201"/>
      <c r="H62" s="201"/>
      <c r="I62" s="201"/>
      <c r="J62" s="201"/>
      <c r="K62" s="201"/>
      <c r="L62" s="202"/>
      <c r="M62" s="154"/>
      <c r="N62" s="155"/>
      <c r="O62" s="155"/>
      <c r="P62" s="155"/>
      <c r="Q62" s="155"/>
      <c r="R62" s="155"/>
      <c r="S62" s="155"/>
      <c r="T62" s="155"/>
      <c r="U62" s="156"/>
      <c r="V62" s="154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6"/>
      <c r="AI62" s="133" t="s">
        <v>79</v>
      </c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239"/>
      <c r="BF62" s="133"/>
      <c r="BG62" s="107"/>
      <c r="BH62" s="107"/>
      <c r="BI62" s="107"/>
      <c r="BJ62" s="135"/>
      <c r="BK62" s="135"/>
      <c r="BL62" s="135"/>
      <c r="BM62" s="107"/>
      <c r="BN62" s="107"/>
      <c r="BO62" s="107"/>
      <c r="BP62" s="135"/>
      <c r="BQ62" s="135"/>
      <c r="BR62" s="107"/>
      <c r="BS62" s="107"/>
      <c r="BT62" s="43"/>
      <c r="BU62" s="116"/>
      <c r="BV62" s="117"/>
      <c r="BW62" s="117"/>
      <c r="BX62" s="117"/>
      <c r="BY62" s="241"/>
      <c r="BZ62" s="116"/>
      <c r="CA62" s="117"/>
      <c r="CB62" s="117"/>
      <c r="CC62" s="117"/>
      <c r="CD62" s="119"/>
      <c r="CE62" s="117"/>
      <c r="CF62" s="117"/>
      <c r="CG62" s="117"/>
      <c r="CH62" s="117"/>
      <c r="CI62" s="119"/>
      <c r="CJ62" s="101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3"/>
      <c r="CV62" s="2"/>
      <c r="CW62" s="2"/>
      <c r="CX62" s="2"/>
      <c r="CY62" s="2"/>
      <c r="CZ62" s="2"/>
      <c r="DA62" s="2"/>
      <c r="DB62" s="2"/>
      <c r="DC62" s="2"/>
      <c r="DD62" s="2"/>
      <c r="DE62" s="5"/>
    </row>
    <row r="63" spans="2:111" ht="8.15" customHeight="1" x14ac:dyDescent="0.2">
      <c r="B63" s="176"/>
      <c r="C63" s="177"/>
      <c r="D63" s="178"/>
      <c r="E63" s="200"/>
      <c r="F63" s="201"/>
      <c r="G63" s="201"/>
      <c r="H63" s="201"/>
      <c r="I63" s="201"/>
      <c r="J63" s="201"/>
      <c r="K63" s="201"/>
      <c r="L63" s="202"/>
      <c r="M63" s="154"/>
      <c r="N63" s="155"/>
      <c r="O63" s="155"/>
      <c r="P63" s="155"/>
      <c r="Q63" s="155"/>
      <c r="R63" s="155"/>
      <c r="S63" s="155"/>
      <c r="T63" s="155"/>
      <c r="U63" s="156"/>
      <c r="V63" s="154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6"/>
      <c r="AI63" s="133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239"/>
      <c r="BF63" s="72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43"/>
      <c r="BU63" s="116"/>
      <c r="BV63" s="117"/>
      <c r="BW63" s="117"/>
      <c r="BX63" s="117"/>
      <c r="BY63" s="241"/>
      <c r="BZ63" s="116"/>
      <c r="CA63" s="117"/>
      <c r="CB63" s="117"/>
      <c r="CC63" s="117"/>
      <c r="CD63" s="119"/>
      <c r="CE63" s="117"/>
      <c r="CF63" s="117"/>
      <c r="CG63" s="117"/>
      <c r="CH63" s="117"/>
      <c r="CI63" s="119"/>
      <c r="CJ63" s="104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6"/>
      <c r="CV63" s="2"/>
      <c r="CW63" s="2"/>
      <c r="CX63" s="2"/>
      <c r="CY63" s="2"/>
      <c r="CZ63" s="2"/>
      <c r="DA63" s="2"/>
      <c r="DB63" s="2"/>
      <c r="DC63" s="2"/>
      <c r="DD63" s="2"/>
      <c r="DE63" s="5"/>
    </row>
    <row r="64" spans="2:111" ht="8.15" customHeight="1" x14ac:dyDescent="0.2">
      <c r="B64" s="173" t="s">
        <v>43</v>
      </c>
      <c r="C64" s="174"/>
      <c r="D64" s="175"/>
      <c r="E64" s="166" t="s">
        <v>82</v>
      </c>
      <c r="F64" s="167"/>
      <c r="G64" s="167"/>
      <c r="H64" s="167"/>
      <c r="I64" s="167"/>
      <c r="J64" s="167"/>
      <c r="K64" s="167"/>
      <c r="L64" s="168"/>
      <c r="M64" s="166" t="s">
        <v>26</v>
      </c>
      <c r="N64" s="167"/>
      <c r="O64" s="167"/>
      <c r="P64" s="167"/>
      <c r="Q64" s="167"/>
      <c r="R64" s="167"/>
      <c r="S64" s="167"/>
      <c r="T64" s="167"/>
      <c r="U64" s="168"/>
      <c r="V64" s="166" t="s">
        <v>57</v>
      </c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8"/>
      <c r="AI64" s="166" t="s">
        <v>58</v>
      </c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8"/>
      <c r="BF64" s="338" t="s">
        <v>29</v>
      </c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42"/>
      <c r="BU64" s="122" t="str">
        <f>IF(BH66="","",IF(BH66=AO66,"○",""))</f>
        <v/>
      </c>
      <c r="BV64" s="139"/>
      <c r="BW64" s="139"/>
      <c r="BX64" s="139"/>
      <c r="BY64" s="339"/>
      <c r="BZ64" s="138" t="s">
        <v>92</v>
      </c>
      <c r="CA64" s="139"/>
      <c r="CB64" s="139"/>
      <c r="CC64" s="139"/>
      <c r="CD64" s="120"/>
      <c r="CE64" s="139" t="str">
        <f>IF(BH66="","",IF(NOT(BH66=AO66),"〇",""))</f>
        <v/>
      </c>
      <c r="CF64" s="139"/>
      <c r="CG64" s="139"/>
      <c r="CH64" s="139"/>
      <c r="CI64" s="120"/>
      <c r="CJ64" s="98" t="s">
        <v>149</v>
      </c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100"/>
      <c r="CV64" s="7"/>
      <c r="CW64" s="7"/>
      <c r="CX64" s="7"/>
      <c r="CY64" s="7"/>
      <c r="CZ64" s="7"/>
      <c r="DA64" s="7"/>
    </row>
    <row r="65" spans="2:110" ht="8.15" customHeight="1" x14ac:dyDescent="0.2">
      <c r="B65" s="176"/>
      <c r="C65" s="177"/>
      <c r="D65" s="178"/>
      <c r="E65" s="154"/>
      <c r="F65" s="155"/>
      <c r="G65" s="155"/>
      <c r="H65" s="155"/>
      <c r="I65" s="155"/>
      <c r="J65" s="155"/>
      <c r="K65" s="155"/>
      <c r="L65" s="156"/>
      <c r="M65" s="154"/>
      <c r="N65" s="155"/>
      <c r="O65" s="155"/>
      <c r="P65" s="155"/>
      <c r="Q65" s="155"/>
      <c r="R65" s="155"/>
      <c r="S65" s="155"/>
      <c r="T65" s="155"/>
      <c r="U65" s="156"/>
      <c r="V65" s="154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6"/>
      <c r="AI65" s="154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6"/>
      <c r="BF65" s="273"/>
      <c r="BG65" s="274"/>
      <c r="BH65" s="274"/>
      <c r="BI65" s="274"/>
      <c r="BJ65" s="274"/>
      <c r="BK65" s="274"/>
      <c r="BL65" s="274"/>
      <c r="BM65" s="274"/>
      <c r="BN65" s="274"/>
      <c r="BO65" s="274"/>
      <c r="BP65" s="274"/>
      <c r="BQ65" s="274"/>
      <c r="BR65" s="274"/>
      <c r="BS65" s="274"/>
      <c r="BT65" s="16"/>
      <c r="BU65" s="116"/>
      <c r="BV65" s="117"/>
      <c r="BW65" s="117"/>
      <c r="BX65" s="117"/>
      <c r="BY65" s="241"/>
      <c r="BZ65" s="116"/>
      <c r="CA65" s="117"/>
      <c r="CB65" s="117"/>
      <c r="CC65" s="117"/>
      <c r="CD65" s="119"/>
      <c r="CE65" s="117"/>
      <c r="CF65" s="117"/>
      <c r="CG65" s="117"/>
      <c r="CH65" s="117"/>
      <c r="CI65" s="119"/>
      <c r="CJ65" s="101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3"/>
      <c r="CV65" s="7"/>
      <c r="CW65" s="7"/>
      <c r="CX65" s="7"/>
      <c r="CY65" s="7"/>
      <c r="CZ65" s="9"/>
      <c r="DA65" s="11" t="s">
        <v>88</v>
      </c>
      <c r="DB65" s="11">
        <v>620</v>
      </c>
      <c r="DC65" s="11">
        <v>26</v>
      </c>
      <c r="DD65" s="11">
        <v>1</v>
      </c>
      <c r="DE65" s="11">
        <v>31588</v>
      </c>
      <c r="DF65" s="11"/>
    </row>
    <row r="66" spans="2:110" ht="8.15" customHeight="1" x14ac:dyDescent="0.2">
      <c r="B66" s="176"/>
      <c r="C66" s="177"/>
      <c r="D66" s="178"/>
      <c r="E66" s="154"/>
      <c r="F66" s="155"/>
      <c r="G66" s="155"/>
      <c r="H66" s="155"/>
      <c r="I66" s="155"/>
      <c r="J66" s="155"/>
      <c r="K66" s="155"/>
      <c r="L66" s="156"/>
      <c r="M66" s="154"/>
      <c r="N66" s="155"/>
      <c r="O66" s="155"/>
      <c r="P66" s="155"/>
      <c r="Q66" s="155"/>
      <c r="R66" s="155"/>
      <c r="S66" s="155"/>
      <c r="T66" s="155"/>
      <c r="U66" s="156"/>
      <c r="V66" s="154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6"/>
      <c r="AI66" s="215" t="s">
        <v>62</v>
      </c>
      <c r="AJ66" s="216"/>
      <c r="AK66" s="216"/>
      <c r="AL66" s="216"/>
      <c r="AM66" s="216"/>
      <c r="AN66" s="216"/>
      <c r="AO66" s="216" t="str">
        <f>VLOOKUP(AI5,CZ23:DC31,3,0)</f>
        <v>ﾌﾟﾛｸﾞﾗﾑVer.</v>
      </c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50"/>
      <c r="BC66" s="50"/>
      <c r="BD66" s="50"/>
      <c r="BE66" s="156"/>
      <c r="BF66" s="8"/>
      <c r="BG66" s="8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8"/>
      <c r="BT66" s="73"/>
      <c r="BU66" s="116"/>
      <c r="BV66" s="117"/>
      <c r="BW66" s="117"/>
      <c r="BX66" s="117"/>
      <c r="BY66" s="241"/>
      <c r="BZ66" s="116"/>
      <c r="CA66" s="117"/>
      <c r="CB66" s="117"/>
      <c r="CC66" s="117"/>
      <c r="CD66" s="119"/>
      <c r="CE66" s="117"/>
      <c r="CF66" s="117"/>
      <c r="CG66" s="117"/>
      <c r="CH66" s="117"/>
      <c r="CI66" s="119"/>
      <c r="CJ66" s="101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3"/>
      <c r="CV66" s="7"/>
      <c r="CW66" s="7"/>
      <c r="CX66" s="7"/>
      <c r="CY66" s="7"/>
      <c r="CZ66" s="11" t="s">
        <v>76</v>
      </c>
      <c r="DA66" s="11" t="s">
        <v>89</v>
      </c>
      <c r="DB66" s="11">
        <v>650</v>
      </c>
      <c r="DC66" s="11">
        <v>27</v>
      </c>
      <c r="DD66" s="11">
        <v>2</v>
      </c>
      <c r="DE66" s="11" t="s">
        <v>108</v>
      </c>
      <c r="DF66" s="11"/>
    </row>
    <row r="67" spans="2:110" ht="8.15" customHeight="1" x14ac:dyDescent="0.2">
      <c r="B67" s="176"/>
      <c r="C67" s="177"/>
      <c r="D67" s="178"/>
      <c r="E67" s="154"/>
      <c r="F67" s="155"/>
      <c r="G67" s="155"/>
      <c r="H67" s="155"/>
      <c r="I67" s="155"/>
      <c r="J67" s="155"/>
      <c r="K67" s="155"/>
      <c r="L67" s="156"/>
      <c r="M67" s="154"/>
      <c r="N67" s="155"/>
      <c r="O67" s="155"/>
      <c r="P67" s="155"/>
      <c r="Q67" s="155"/>
      <c r="R67" s="155"/>
      <c r="S67" s="155"/>
      <c r="T67" s="155"/>
      <c r="U67" s="156"/>
      <c r="V67" s="154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6"/>
      <c r="AI67" s="215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50"/>
      <c r="BC67" s="50"/>
      <c r="BD67" s="50"/>
      <c r="BE67" s="156"/>
      <c r="BF67" s="8"/>
      <c r="BG67" s="8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8"/>
      <c r="BT67" s="73"/>
      <c r="BU67" s="116"/>
      <c r="BV67" s="117"/>
      <c r="BW67" s="117"/>
      <c r="BX67" s="117"/>
      <c r="BY67" s="241"/>
      <c r="BZ67" s="116"/>
      <c r="CA67" s="117"/>
      <c r="CB67" s="117"/>
      <c r="CC67" s="117"/>
      <c r="CD67" s="119"/>
      <c r="CE67" s="117"/>
      <c r="CF67" s="117"/>
      <c r="CG67" s="117"/>
      <c r="CH67" s="117"/>
      <c r="CI67" s="119"/>
      <c r="CJ67" s="101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3"/>
      <c r="CV67" s="7"/>
      <c r="CW67" s="7"/>
      <c r="CX67" s="7"/>
      <c r="CY67" s="7"/>
      <c r="CZ67" s="11"/>
      <c r="DA67" s="11" t="s">
        <v>90</v>
      </c>
      <c r="DB67" s="11">
        <v>700</v>
      </c>
      <c r="DC67" s="11">
        <v>28</v>
      </c>
      <c r="DD67" s="11">
        <v>3</v>
      </c>
      <c r="DE67" s="11">
        <v>31589</v>
      </c>
      <c r="DF67" s="11"/>
    </row>
    <row r="68" spans="2:110" ht="8.15" customHeight="1" x14ac:dyDescent="0.2">
      <c r="B68" s="176"/>
      <c r="C68" s="177"/>
      <c r="D68" s="178"/>
      <c r="E68" s="154"/>
      <c r="F68" s="155"/>
      <c r="G68" s="155"/>
      <c r="H68" s="155"/>
      <c r="I68" s="155"/>
      <c r="J68" s="155"/>
      <c r="K68" s="155"/>
      <c r="L68" s="156"/>
      <c r="M68" s="169"/>
      <c r="N68" s="170"/>
      <c r="O68" s="170"/>
      <c r="P68" s="170"/>
      <c r="Q68" s="170"/>
      <c r="R68" s="170"/>
      <c r="S68" s="170"/>
      <c r="T68" s="170"/>
      <c r="U68" s="171"/>
      <c r="V68" s="169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1"/>
      <c r="AI68" s="5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55"/>
      <c r="BC68" s="55"/>
      <c r="BD68" s="55"/>
      <c r="BE68" s="171"/>
      <c r="BF68" s="75"/>
      <c r="BG68" s="76"/>
      <c r="BH68" s="77"/>
      <c r="BI68" s="77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8"/>
      <c r="BU68" s="140"/>
      <c r="BV68" s="141"/>
      <c r="BW68" s="141"/>
      <c r="BX68" s="141"/>
      <c r="BY68" s="340"/>
      <c r="BZ68" s="140"/>
      <c r="CA68" s="141"/>
      <c r="CB68" s="141"/>
      <c r="CC68" s="141"/>
      <c r="CD68" s="142"/>
      <c r="CE68" s="141"/>
      <c r="CF68" s="141"/>
      <c r="CG68" s="141"/>
      <c r="CH68" s="141"/>
      <c r="CI68" s="142"/>
      <c r="CJ68" s="104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6"/>
      <c r="CV68" s="7"/>
      <c r="CW68" s="7"/>
      <c r="CX68" s="7"/>
      <c r="CY68" s="7"/>
      <c r="CZ68" s="11"/>
      <c r="DA68" s="11" t="s">
        <v>91</v>
      </c>
      <c r="DB68" s="11">
        <v>750</v>
      </c>
      <c r="DC68" s="11">
        <v>29</v>
      </c>
      <c r="DD68" s="11">
        <v>4</v>
      </c>
      <c r="DE68" s="11" t="s">
        <v>109</v>
      </c>
      <c r="DF68" s="11"/>
    </row>
    <row r="69" spans="2:110" ht="8.15" customHeight="1" x14ac:dyDescent="0.2">
      <c r="B69" s="176"/>
      <c r="C69" s="177"/>
      <c r="D69" s="178"/>
      <c r="E69" s="154"/>
      <c r="F69" s="155"/>
      <c r="G69" s="155"/>
      <c r="H69" s="155"/>
      <c r="I69" s="155"/>
      <c r="J69" s="155"/>
      <c r="K69" s="155"/>
      <c r="L69" s="156"/>
      <c r="M69" s="154" t="s">
        <v>28</v>
      </c>
      <c r="N69" s="155"/>
      <c r="O69" s="155"/>
      <c r="P69" s="155"/>
      <c r="Q69" s="155"/>
      <c r="R69" s="155"/>
      <c r="S69" s="155"/>
      <c r="T69" s="155"/>
      <c r="U69" s="156"/>
      <c r="V69" s="154" t="s">
        <v>59</v>
      </c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6"/>
      <c r="AI69" s="154" t="s">
        <v>70</v>
      </c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6"/>
      <c r="BF69" s="215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7"/>
      <c r="BU69" s="253"/>
      <c r="BV69" s="254"/>
      <c r="BW69" s="254"/>
      <c r="BX69" s="254"/>
      <c r="BY69" s="341"/>
      <c r="BZ69" s="136" t="s">
        <v>75</v>
      </c>
      <c r="CA69" s="115"/>
      <c r="CB69" s="115"/>
      <c r="CC69" s="115"/>
      <c r="CD69" s="118"/>
      <c r="CE69" s="254"/>
      <c r="CF69" s="254"/>
      <c r="CG69" s="254"/>
      <c r="CH69" s="254"/>
      <c r="CI69" s="255"/>
      <c r="CJ69" s="98" t="s">
        <v>141</v>
      </c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100"/>
      <c r="CV69" s="7"/>
      <c r="CW69" s="7"/>
      <c r="CX69" s="7"/>
      <c r="CY69" s="7"/>
      <c r="CZ69" s="11"/>
      <c r="DA69" s="11"/>
      <c r="DB69" s="11">
        <v>900</v>
      </c>
      <c r="DC69" s="11">
        <v>30</v>
      </c>
      <c r="DD69" s="11">
        <v>5</v>
      </c>
      <c r="DE69" s="11"/>
      <c r="DF69" s="11"/>
    </row>
    <row r="70" spans="2:110" ht="8.15" customHeight="1" x14ac:dyDescent="0.2">
      <c r="B70" s="176"/>
      <c r="C70" s="177"/>
      <c r="D70" s="178"/>
      <c r="E70" s="154"/>
      <c r="F70" s="155"/>
      <c r="G70" s="155"/>
      <c r="H70" s="155"/>
      <c r="I70" s="155"/>
      <c r="J70" s="155"/>
      <c r="K70" s="155"/>
      <c r="L70" s="156"/>
      <c r="M70" s="154"/>
      <c r="N70" s="155"/>
      <c r="O70" s="155"/>
      <c r="P70" s="155"/>
      <c r="Q70" s="155"/>
      <c r="R70" s="155"/>
      <c r="S70" s="155"/>
      <c r="T70" s="155"/>
      <c r="U70" s="156"/>
      <c r="V70" s="154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6"/>
      <c r="AI70" s="154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6"/>
      <c r="BF70" s="215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7"/>
      <c r="BU70" s="158"/>
      <c r="BV70" s="108"/>
      <c r="BW70" s="108"/>
      <c r="BX70" s="108"/>
      <c r="BY70" s="159"/>
      <c r="BZ70" s="116"/>
      <c r="CA70" s="117"/>
      <c r="CB70" s="117"/>
      <c r="CC70" s="117"/>
      <c r="CD70" s="119"/>
      <c r="CE70" s="108"/>
      <c r="CF70" s="108"/>
      <c r="CG70" s="108"/>
      <c r="CH70" s="108"/>
      <c r="CI70" s="112"/>
      <c r="CJ70" s="101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3"/>
      <c r="CV70" s="7"/>
      <c r="CW70" s="7"/>
      <c r="CX70" s="7"/>
      <c r="CY70" s="7"/>
      <c r="CZ70" s="11"/>
      <c r="DA70" s="11"/>
      <c r="DB70" s="11">
        <v>950</v>
      </c>
      <c r="DC70" s="11">
        <v>31</v>
      </c>
      <c r="DD70" s="11">
        <v>6</v>
      </c>
      <c r="DE70" s="11"/>
      <c r="DF70" s="11"/>
    </row>
    <row r="71" spans="2:110" ht="8.15" customHeight="1" x14ac:dyDescent="0.2">
      <c r="B71" s="176"/>
      <c r="C71" s="177"/>
      <c r="D71" s="178"/>
      <c r="E71" s="154"/>
      <c r="F71" s="155"/>
      <c r="G71" s="155"/>
      <c r="H71" s="155"/>
      <c r="I71" s="155"/>
      <c r="J71" s="155"/>
      <c r="K71" s="155"/>
      <c r="L71" s="156"/>
      <c r="M71" s="154"/>
      <c r="N71" s="155"/>
      <c r="O71" s="155"/>
      <c r="P71" s="155"/>
      <c r="Q71" s="155"/>
      <c r="R71" s="155"/>
      <c r="S71" s="155"/>
      <c r="T71" s="155"/>
      <c r="U71" s="156"/>
      <c r="V71" s="154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6"/>
      <c r="AI71" s="154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6"/>
      <c r="BF71" s="215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7"/>
      <c r="BU71" s="158"/>
      <c r="BV71" s="108"/>
      <c r="BW71" s="108"/>
      <c r="BX71" s="108"/>
      <c r="BY71" s="159"/>
      <c r="BZ71" s="116"/>
      <c r="CA71" s="117"/>
      <c r="CB71" s="117"/>
      <c r="CC71" s="117"/>
      <c r="CD71" s="119"/>
      <c r="CE71" s="108"/>
      <c r="CF71" s="108"/>
      <c r="CG71" s="108"/>
      <c r="CH71" s="108"/>
      <c r="CI71" s="112"/>
      <c r="CJ71" s="101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3"/>
      <c r="CV71" s="7"/>
      <c r="CW71" s="7"/>
      <c r="CX71" s="7"/>
      <c r="CY71" s="7"/>
    </row>
    <row r="72" spans="2:110" ht="8.15" customHeight="1" x14ac:dyDescent="0.2">
      <c r="B72" s="176"/>
      <c r="C72" s="177"/>
      <c r="D72" s="178"/>
      <c r="E72" s="154"/>
      <c r="F72" s="155"/>
      <c r="G72" s="155"/>
      <c r="H72" s="155"/>
      <c r="I72" s="155"/>
      <c r="J72" s="155"/>
      <c r="K72" s="155"/>
      <c r="L72" s="156"/>
      <c r="M72" s="154"/>
      <c r="N72" s="155"/>
      <c r="O72" s="155"/>
      <c r="P72" s="155"/>
      <c r="Q72" s="155"/>
      <c r="R72" s="155"/>
      <c r="S72" s="155"/>
      <c r="T72" s="155"/>
      <c r="U72" s="156"/>
      <c r="V72" s="154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6"/>
      <c r="AI72" s="154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6"/>
      <c r="BF72" s="215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7"/>
      <c r="BU72" s="158"/>
      <c r="BV72" s="108"/>
      <c r="BW72" s="108"/>
      <c r="BX72" s="108"/>
      <c r="BY72" s="159"/>
      <c r="BZ72" s="116"/>
      <c r="CA72" s="117"/>
      <c r="CB72" s="117"/>
      <c r="CC72" s="117"/>
      <c r="CD72" s="119"/>
      <c r="CE72" s="108"/>
      <c r="CF72" s="108"/>
      <c r="CG72" s="108"/>
      <c r="CH72" s="108"/>
      <c r="CI72" s="112"/>
      <c r="CJ72" s="101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3"/>
      <c r="CV72" s="7"/>
      <c r="CW72" s="7"/>
      <c r="CX72" s="7"/>
      <c r="CY72" s="7"/>
      <c r="CZ72" s="7"/>
      <c r="DA72" s="7"/>
    </row>
    <row r="73" spans="2:110" ht="8.15" customHeight="1" x14ac:dyDescent="0.2">
      <c r="B73" s="176"/>
      <c r="C73" s="177"/>
      <c r="D73" s="178"/>
      <c r="E73" s="154"/>
      <c r="F73" s="155"/>
      <c r="G73" s="155"/>
      <c r="H73" s="155"/>
      <c r="I73" s="155"/>
      <c r="J73" s="155"/>
      <c r="K73" s="155"/>
      <c r="L73" s="156"/>
      <c r="M73" s="154"/>
      <c r="N73" s="155"/>
      <c r="O73" s="155"/>
      <c r="P73" s="155"/>
      <c r="Q73" s="155"/>
      <c r="R73" s="155"/>
      <c r="S73" s="155"/>
      <c r="T73" s="155"/>
      <c r="U73" s="156"/>
      <c r="V73" s="154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6"/>
      <c r="AI73" s="154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6"/>
      <c r="BF73" s="215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7"/>
      <c r="BU73" s="160"/>
      <c r="BV73" s="109"/>
      <c r="BW73" s="109"/>
      <c r="BX73" s="109"/>
      <c r="BY73" s="161"/>
      <c r="BZ73" s="143"/>
      <c r="CA73" s="144"/>
      <c r="CB73" s="144"/>
      <c r="CC73" s="144"/>
      <c r="CD73" s="145"/>
      <c r="CE73" s="109"/>
      <c r="CF73" s="109"/>
      <c r="CG73" s="109"/>
      <c r="CH73" s="109"/>
      <c r="CI73" s="157"/>
      <c r="CJ73" s="104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6"/>
      <c r="CV73" s="7"/>
      <c r="CW73" s="7"/>
      <c r="CX73" s="7"/>
      <c r="CY73" s="7"/>
      <c r="CZ73" s="7"/>
      <c r="DA73" s="7"/>
      <c r="DB73" s="9"/>
    </row>
    <row r="74" spans="2:110" ht="8.15" customHeight="1" x14ac:dyDescent="0.2">
      <c r="B74" s="173" t="s">
        <v>71</v>
      </c>
      <c r="C74" s="174"/>
      <c r="D74" s="175"/>
      <c r="E74" s="197" t="s">
        <v>83</v>
      </c>
      <c r="F74" s="198"/>
      <c r="G74" s="198"/>
      <c r="H74" s="198"/>
      <c r="I74" s="198"/>
      <c r="J74" s="198"/>
      <c r="K74" s="198"/>
      <c r="L74" s="199"/>
      <c r="M74" s="166" t="s">
        <v>28</v>
      </c>
      <c r="N74" s="167"/>
      <c r="O74" s="167"/>
      <c r="P74" s="167"/>
      <c r="Q74" s="167"/>
      <c r="R74" s="167"/>
      <c r="S74" s="167"/>
      <c r="T74" s="167"/>
      <c r="U74" s="168"/>
      <c r="V74" s="166" t="s">
        <v>69</v>
      </c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8"/>
      <c r="AI74" s="166" t="s">
        <v>85</v>
      </c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8"/>
      <c r="BF74" s="212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4"/>
      <c r="BU74" s="158"/>
      <c r="BV74" s="108"/>
      <c r="BW74" s="108"/>
      <c r="BX74" s="108"/>
      <c r="BY74" s="159"/>
      <c r="BZ74" s="137" t="s">
        <v>75</v>
      </c>
      <c r="CA74" s="117"/>
      <c r="CB74" s="117"/>
      <c r="CC74" s="117"/>
      <c r="CD74" s="119"/>
      <c r="CE74" s="108"/>
      <c r="CF74" s="108"/>
      <c r="CG74" s="108"/>
      <c r="CH74" s="108"/>
      <c r="CI74" s="112"/>
      <c r="CJ74" s="89" t="s">
        <v>141</v>
      </c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1"/>
      <c r="CV74" s="5"/>
      <c r="CW74" s="5"/>
      <c r="CX74" s="5"/>
      <c r="CY74" s="5"/>
      <c r="CZ74" s="5"/>
      <c r="DA74" s="5"/>
      <c r="DB74" s="9">
        <v>620</v>
      </c>
    </row>
    <row r="75" spans="2:110" ht="8.15" customHeight="1" x14ac:dyDescent="0.2">
      <c r="B75" s="176"/>
      <c r="C75" s="177"/>
      <c r="D75" s="178"/>
      <c r="E75" s="200"/>
      <c r="F75" s="201"/>
      <c r="G75" s="201"/>
      <c r="H75" s="201"/>
      <c r="I75" s="201"/>
      <c r="J75" s="201"/>
      <c r="K75" s="201"/>
      <c r="L75" s="202"/>
      <c r="M75" s="154"/>
      <c r="N75" s="155"/>
      <c r="O75" s="155"/>
      <c r="P75" s="155"/>
      <c r="Q75" s="155"/>
      <c r="R75" s="155"/>
      <c r="S75" s="155"/>
      <c r="T75" s="155"/>
      <c r="U75" s="156"/>
      <c r="V75" s="154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6"/>
      <c r="AI75" s="154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6"/>
      <c r="BF75" s="215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7"/>
      <c r="BU75" s="158"/>
      <c r="BV75" s="108"/>
      <c r="BW75" s="108"/>
      <c r="BX75" s="108"/>
      <c r="BY75" s="159"/>
      <c r="BZ75" s="116"/>
      <c r="CA75" s="117"/>
      <c r="CB75" s="117"/>
      <c r="CC75" s="117"/>
      <c r="CD75" s="119"/>
      <c r="CE75" s="108"/>
      <c r="CF75" s="108"/>
      <c r="CG75" s="108"/>
      <c r="CH75" s="108"/>
      <c r="CI75" s="112"/>
      <c r="CJ75" s="92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4"/>
      <c r="CV75" s="5"/>
      <c r="CW75" s="5"/>
      <c r="CX75" s="5"/>
      <c r="CY75" s="5"/>
      <c r="CZ75" s="5"/>
      <c r="DA75" s="5"/>
      <c r="DB75" s="9">
        <v>650</v>
      </c>
    </row>
    <row r="76" spans="2:110" ht="8.15" customHeight="1" x14ac:dyDescent="0.2">
      <c r="B76" s="176"/>
      <c r="C76" s="177"/>
      <c r="D76" s="178"/>
      <c r="E76" s="200"/>
      <c r="F76" s="201"/>
      <c r="G76" s="201"/>
      <c r="H76" s="201"/>
      <c r="I76" s="201"/>
      <c r="J76" s="201"/>
      <c r="K76" s="201"/>
      <c r="L76" s="202"/>
      <c r="M76" s="154"/>
      <c r="N76" s="155"/>
      <c r="O76" s="155"/>
      <c r="P76" s="155"/>
      <c r="Q76" s="155"/>
      <c r="R76" s="155"/>
      <c r="S76" s="155"/>
      <c r="T76" s="155"/>
      <c r="U76" s="156"/>
      <c r="V76" s="154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6"/>
      <c r="AI76" s="154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6"/>
      <c r="BF76" s="215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7"/>
      <c r="BU76" s="158"/>
      <c r="BV76" s="108"/>
      <c r="BW76" s="108"/>
      <c r="BX76" s="108"/>
      <c r="BY76" s="159"/>
      <c r="BZ76" s="116"/>
      <c r="CA76" s="117"/>
      <c r="CB76" s="117"/>
      <c r="CC76" s="117"/>
      <c r="CD76" s="119"/>
      <c r="CE76" s="108"/>
      <c r="CF76" s="108"/>
      <c r="CG76" s="108"/>
      <c r="CH76" s="108"/>
      <c r="CI76" s="112"/>
      <c r="CJ76" s="92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4"/>
      <c r="CV76" s="5"/>
      <c r="CW76" s="5"/>
      <c r="CX76" s="5"/>
      <c r="CY76" s="5"/>
      <c r="CZ76" s="5"/>
      <c r="DA76" s="5"/>
      <c r="DB76" s="9">
        <v>700</v>
      </c>
    </row>
    <row r="77" spans="2:110" ht="8.15" customHeight="1" x14ac:dyDescent="0.2">
      <c r="B77" s="206"/>
      <c r="C77" s="207"/>
      <c r="D77" s="208"/>
      <c r="E77" s="203"/>
      <c r="F77" s="204"/>
      <c r="G77" s="204"/>
      <c r="H77" s="204"/>
      <c r="I77" s="204"/>
      <c r="J77" s="204"/>
      <c r="K77" s="204"/>
      <c r="L77" s="205"/>
      <c r="M77" s="209"/>
      <c r="N77" s="210"/>
      <c r="O77" s="210"/>
      <c r="P77" s="210"/>
      <c r="Q77" s="210"/>
      <c r="R77" s="210"/>
      <c r="S77" s="210"/>
      <c r="T77" s="210"/>
      <c r="U77" s="211"/>
      <c r="V77" s="209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1"/>
      <c r="AI77" s="209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1"/>
      <c r="BF77" s="215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7"/>
      <c r="BU77" s="160"/>
      <c r="BV77" s="109"/>
      <c r="BW77" s="109"/>
      <c r="BX77" s="109"/>
      <c r="BY77" s="161"/>
      <c r="BZ77" s="143"/>
      <c r="CA77" s="144"/>
      <c r="CB77" s="144"/>
      <c r="CC77" s="144"/>
      <c r="CD77" s="145"/>
      <c r="CE77" s="109"/>
      <c r="CF77" s="109"/>
      <c r="CG77" s="109"/>
      <c r="CH77" s="109"/>
      <c r="CI77" s="157"/>
      <c r="CJ77" s="95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7"/>
      <c r="CV77" s="5"/>
      <c r="CW77" s="5"/>
      <c r="CX77" s="5"/>
      <c r="CY77" s="5"/>
      <c r="CZ77" s="5"/>
      <c r="DA77" s="5"/>
      <c r="DB77" s="12">
        <v>750</v>
      </c>
    </row>
    <row r="78" spans="2:110" ht="8.15" customHeight="1" x14ac:dyDescent="0.2">
      <c r="B78" s="173" t="s">
        <v>42</v>
      </c>
      <c r="C78" s="174"/>
      <c r="D78" s="257"/>
      <c r="E78" s="166" t="s">
        <v>10</v>
      </c>
      <c r="F78" s="261"/>
      <c r="G78" s="261"/>
      <c r="H78" s="261"/>
      <c r="I78" s="261"/>
      <c r="J78" s="261"/>
      <c r="K78" s="261"/>
      <c r="L78" s="262"/>
      <c r="M78" s="280" t="s">
        <v>28</v>
      </c>
      <c r="N78" s="281"/>
      <c r="O78" s="281"/>
      <c r="P78" s="281"/>
      <c r="Q78" s="281"/>
      <c r="R78" s="281"/>
      <c r="S78" s="281"/>
      <c r="T78" s="281"/>
      <c r="U78" s="281"/>
      <c r="V78" s="280" t="s">
        <v>72</v>
      </c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166" t="s">
        <v>73</v>
      </c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79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2"/>
      <c r="BU78" s="120" t="str">
        <f>IF(BK79="","",IF(AND(BK79&gt;=90,BK79&lt;=120),"○",""))</f>
        <v/>
      </c>
      <c r="BV78" s="121"/>
      <c r="BW78" s="121"/>
      <c r="BX78" s="121"/>
      <c r="BY78" s="122"/>
      <c r="BZ78" s="266" t="s">
        <v>75</v>
      </c>
      <c r="CA78" s="121"/>
      <c r="CB78" s="121"/>
      <c r="CC78" s="121"/>
      <c r="CD78" s="121"/>
      <c r="CE78" s="120" t="str">
        <f>IF(BK79="","",IF(OR(BK79&lt;90,BK79&gt;120),"○",""))</f>
        <v/>
      </c>
      <c r="CF78" s="121"/>
      <c r="CG78" s="121"/>
      <c r="CH78" s="121"/>
      <c r="CI78" s="121"/>
      <c r="CJ78" s="98" t="s">
        <v>147</v>
      </c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100"/>
      <c r="CV78" s="2"/>
      <c r="CW78" s="2"/>
      <c r="CX78" s="2"/>
      <c r="CY78" s="2"/>
      <c r="CZ78" s="2"/>
      <c r="DA78" s="2"/>
      <c r="DB78" s="12">
        <v>900</v>
      </c>
    </row>
    <row r="79" spans="2:110" ht="8.15" customHeight="1" x14ac:dyDescent="0.2">
      <c r="B79" s="258"/>
      <c r="C79" s="259"/>
      <c r="D79" s="260"/>
      <c r="E79" s="234"/>
      <c r="F79" s="232"/>
      <c r="G79" s="232"/>
      <c r="H79" s="232"/>
      <c r="I79" s="232"/>
      <c r="J79" s="232"/>
      <c r="K79" s="232"/>
      <c r="L79" s="233"/>
      <c r="M79" s="282"/>
      <c r="N79" s="282"/>
      <c r="O79" s="282"/>
      <c r="P79" s="282"/>
      <c r="Q79" s="282"/>
      <c r="R79" s="282"/>
      <c r="S79" s="282"/>
      <c r="T79" s="282"/>
      <c r="U79" s="282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154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33" t="s">
        <v>136</v>
      </c>
      <c r="BG79" s="107"/>
      <c r="BH79" s="107"/>
      <c r="BI79" s="107"/>
      <c r="BJ79" s="107"/>
      <c r="BK79" s="134"/>
      <c r="BL79" s="134"/>
      <c r="BM79" s="134"/>
      <c r="BN79" s="134"/>
      <c r="BO79" s="134"/>
      <c r="BP79" s="134"/>
      <c r="BQ79" s="134"/>
      <c r="BR79" s="107" t="s">
        <v>137</v>
      </c>
      <c r="BS79" s="107"/>
      <c r="BT79" s="43"/>
      <c r="BU79" s="119"/>
      <c r="BV79" s="123"/>
      <c r="BW79" s="123"/>
      <c r="BX79" s="123"/>
      <c r="BY79" s="116"/>
      <c r="BZ79" s="123"/>
      <c r="CA79" s="123"/>
      <c r="CB79" s="123"/>
      <c r="CC79" s="123"/>
      <c r="CD79" s="123"/>
      <c r="CE79" s="119"/>
      <c r="CF79" s="123"/>
      <c r="CG79" s="123"/>
      <c r="CH79" s="123"/>
      <c r="CI79" s="123"/>
      <c r="CJ79" s="101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3"/>
      <c r="CV79" s="2"/>
      <c r="CW79" s="2"/>
      <c r="CX79" s="2"/>
      <c r="CY79" s="2"/>
      <c r="CZ79" s="2"/>
      <c r="DA79" s="2"/>
      <c r="DB79" s="12">
        <v>950</v>
      </c>
    </row>
    <row r="80" spans="2:110" ht="8.15" customHeight="1" x14ac:dyDescent="0.2">
      <c r="B80" s="258"/>
      <c r="C80" s="259"/>
      <c r="D80" s="260"/>
      <c r="E80" s="234"/>
      <c r="F80" s="232"/>
      <c r="G80" s="232"/>
      <c r="H80" s="232"/>
      <c r="I80" s="232"/>
      <c r="J80" s="232"/>
      <c r="K80" s="232"/>
      <c r="L80" s="233"/>
      <c r="M80" s="282"/>
      <c r="N80" s="282"/>
      <c r="O80" s="282"/>
      <c r="P80" s="282"/>
      <c r="Q80" s="282"/>
      <c r="R80" s="282"/>
      <c r="S80" s="282"/>
      <c r="T80" s="282"/>
      <c r="U80" s="282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83" t="s">
        <v>96</v>
      </c>
      <c r="AJ80" s="284"/>
      <c r="AK80" s="284"/>
      <c r="AL80" s="284"/>
      <c r="AM80" s="284"/>
      <c r="AN80" s="284"/>
      <c r="AO80" s="284"/>
      <c r="AP80" s="284"/>
      <c r="AQ80" s="284"/>
      <c r="AR80" s="284"/>
      <c r="AS80" s="284"/>
      <c r="AT80" s="284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133"/>
      <c r="BG80" s="107"/>
      <c r="BH80" s="107"/>
      <c r="BI80" s="107"/>
      <c r="BJ80" s="107"/>
      <c r="BK80" s="135"/>
      <c r="BL80" s="135"/>
      <c r="BM80" s="135"/>
      <c r="BN80" s="135"/>
      <c r="BO80" s="135"/>
      <c r="BP80" s="135"/>
      <c r="BQ80" s="135"/>
      <c r="BR80" s="107"/>
      <c r="BS80" s="107"/>
      <c r="BT80" s="43"/>
      <c r="BU80" s="119"/>
      <c r="BV80" s="123"/>
      <c r="BW80" s="123"/>
      <c r="BX80" s="123"/>
      <c r="BY80" s="116"/>
      <c r="BZ80" s="123"/>
      <c r="CA80" s="123"/>
      <c r="CB80" s="123"/>
      <c r="CC80" s="123"/>
      <c r="CD80" s="123"/>
      <c r="CE80" s="119"/>
      <c r="CF80" s="123"/>
      <c r="CG80" s="123"/>
      <c r="CH80" s="123"/>
      <c r="CI80" s="123"/>
      <c r="CJ80" s="101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3"/>
      <c r="CV80" s="2"/>
      <c r="CW80" s="2"/>
      <c r="CX80" s="2"/>
      <c r="CY80" s="2"/>
      <c r="CZ80" s="2"/>
      <c r="DB80" s="12">
        <v>1000</v>
      </c>
    </row>
    <row r="81" spans="2:168" ht="8.15" customHeight="1" x14ac:dyDescent="0.2">
      <c r="B81" s="258"/>
      <c r="C81" s="259"/>
      <c r="D81" s="260"/>
      <c r="E81" s="234"/>
      <c r="F81" s="232"/>
      <c r="G81" s="232"/>
      <c r="H81" s="232"/>
      <c r="I81" s="232"/>
      <c r="J81" s="232"/>
      <c r="K81" s="232"/>
      <c r="L81" s="233"/>
      <c r="M81" s="282"/>
      <c r="N81" s="282"/>
      <c r="O81" s="282"/>
      <c r="P81" s="282"/>
      <c r="Q81" s="282"/>
      <c r="R81" s="282"/>
      <c r="S81" s="282"/>
      <c r="T81" s="282"/>
      <c r="U81" s="282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85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80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81"/>
      <c r="BU81" s="119"/>
      <c r="BV81" s="123"/>
      <c r="BW81" s="123"/>
      <c r="BX81" s="123"/>
      <c r="BY81" s="116"/>
      <c r="BZ81" s="123"/>
      <c r="CA81" s="123"/>
      <c r="CB81" s="123"/>
      <c r="CC81" s="123"/>
      <c r="CD81" s="123"/>
      <c r="CE81" s="119"/>
      <c r="CF81" s="123"/>
      <c r="CG81" s="123"/>
      <c r="CH81" s="123"/>
      <c r="CI81" s="123"/>
      <c r="CJ81" s="104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6"/>
      <c r="CV81" s="2"/>
      <c r="CW81" s="2"/>
      <c r="CX81" s="2"/>
      <c r="CY81" s="2"/>
      <c r="CZ81" s="2"/>
      <c r="DB81" s="12">
        <v>1100</v>
      </c>
    </row>
    <row r="82" spans="2:168" ht="8.15" customHeight="1" x14ac:dyDescent="0.2">
      <c r="B82" s="173" t="s">
        <v>40</v>
      </c>
      <c r="C82" s="174"/>
      <c r="D82" s="120"/>
      <c r="E82" s="166" t="s">
        <v>9</v>
      </c>
      <c r="F82" s="261"/>
      <c r="G82" s="261"/>
      <c r="H82" s="261"/>
      <c r="I82" s="261"/>
      <c r="J82" s="261"/>
      <c r="K82" s="261"/>
      <c r="L82" s="262"/>
      <c r="M82" s="280" t="s">
        <v>6</v>
      </c>
      <c r="N82" s="281"/>
      <c r="O82" s="281"/>
      <c r="P82" s="281"/>
      <c r="Q82" s="281"/>
      <c r="R82" s="281"/>
      <c r="S82" s="281"/>
      <c r="T82" s="281"/>
      <c r="U82" s="281"/>
      <c r="V82" s="280" t="s">
        <v>80</v>
      </c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166" t="s">
        <v>31</v>
      </c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8"/>
      <c r="BF82" s="72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43"/>
      <c r="BU82" s="111"/>
      <c r="BV82" s="111"/>
      <c r="BW82" s="111"/>
      <c r="BX82" s="111"/>
      <c r="BY82" s="162"/>
      <c r="BZ82" s="266" t="s">
        <v>75</v>
      </c>
      <c r="CA82" s="121"/>
      <c r="CB82" s="121"/>
      <c r="CC82" s="121"/>
      <c r="CD82" s="121"/>
      <c r="CE82" s="110"/>
      <c r="CF82" s="111"/>
      <c r="CG82" s="111"/>
      <c r="CH82" s="111"/>
      <c r="CI82" s="111"/>
      <c r="CJ82" s="89" t="s">
        <v>141</v>
      </c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1"/>
      <c r="CV82" s="2"/>
      <c r="CW82" s="2"/>
      <c r="CX82" s="2"/>
      <c r="CY82" s="2"/>
      <c r="CZ82" s="2"/>
      <c r="DB82" s="12">
        <v>1600</v>
      </c>
    </row>
    <row r="83" spans="2:168" ht="8.15" customHeight="1" x14ac:dyDescent="0.2">
      <c r="B83" s="116"/>
      <c r="C83" s="117"/>
      <c r="D83" s="119"/>
      <c r="E83" s="234"/>
      <c r="F83" s="232"/>
      <c r="G83" s="232"/>
      <c r="H83" s="232"/>
      <c r="I83" s="232"/>
      <c r="J83" s="232"/>
      <c r="K83" s="232"/>
      <c r="L83" s="233"/>
      <c r="M83" s="282"/>
      <c r="N83" s="282"/>
      <c r="O83" s="282"/>
      <c r="P83" s="282"/>
      <c r="Q83" s="282"/>
      <c r="R83" s="282"/>
      <c r="S83" s="282"/>
      <c r="T83" s="282"/>
      <c r="U83" s="282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154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6"/>
      <c r="BF83" s="72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43"/>
      <c r="BU83" s="113"/>
      <c r="BV83" s="113"/>
      <c r="BW83" s="113"/>
      <c r="BX83" s="113"/>
      <c r="BY83" s="158"/>
      <c r="BZ83" s="123"/>
      <c r="CA83" s="123"/>
      <c r="CB83" s="123"/>
      <c r="CC83" s="123"/>
      <c r="CD83" s="123"/>
      <c r="CE83" s="112"/>
      <c r="CF83" s="113"/>
      <c r="CG83" s="113"/>
      <c r="CH83" s="113"/>
      <c r="CI83" s="113"/>
      <c r="CJ83" s="92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4"/>
      <c r="CV83" s="2"/>
      <c r="CW83" s="2"/>
      <c r="CX83" s="2"/>
      <c r="CY83" s="2"/>
      <c r="CZ83" s="2"/>
      <c r="DB83" s="12">
        <v>1650</v>
      </c>
      <c r="DI83" s="2"/>
      <c r="DJ83" s="2"/>
      <c r="DK83" s="2"/>
      <c r="DL83" s="2"/>
    </row>
    <row r="84" spans="2:168" ht="8.15" customHeight="1" x14ac:dyDescent="0.2">
      <c r="B84" s="116"/>
      <c r="C84" s="117"/>
      <c r="D84" s="119"/>
      <c r="E84" s="234"/>
      <c r="F84" s="232"/>
      <c r="G84" s="232"/>
      <c r="H84" s="232"/>
      <c r="I84" s="232"/>
      <c r="J84" s="232"/>
      <c r="K84" s="232"/>
      <c r="L84" s="233"/>
      <c r="M84" s="282"/>
      <c r="N84" s="282"/>
      <c r="O84" s="282"/>
      <c r="P84" s="282"/>
      <c r="Q84" s="282"/>
      <c r="R84" s="282"/>
      <c r="S84" s="282"/>
      <c r="T84" s="282"/>
      <c r="U84" s="282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154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6"/>
      <c r="BF84" s="72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43"/>
      <c r="BU84" s="113"/>
      <c r="BV84" s="113"/>
      <c r="BW84" s="113"/>
      <c r="BX84" s="113"/>
      <c r="BY84" s="158"/>
      <c r="BZ84" s="123"/>
      <c r="CA84" s="123"/>
      <c r="CB84" s="123"/>
      <c r="CC84" s="123"/>
      <c r="CD84" s="123"/>
      <c r="CE84" s="112"/>
      <c r="CF84" s="113"/>
      <c r="CG84" s="113"/>
      <c r="CH84" s="113"/>
      <c r="CI84" s="113"/>
      <c r="CJ84" s="92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4"/>
      <c r="CV84" s="2"/>
      <c r="CW84" s="2"/>
      <c r="CX84" s="2"/>
      <c r="CY84" s="2"/>
      <c r="CZ84" s="2"/>
      <c r="DB84" s="12">
        <v>1900</v>
      </c>
      <c r="DI84" s="2"/>
      <c r="DJ84" s="2"/>
      <c r="DK84" s="2"/>
      <c r="DL84" s="2"/>
    </row>
    <row r="85" spans="2:168" ht="8.15" customHeight="1" x14ac:dyDescent="0.2">
      <c r="B85" s="116"/>
      <c r="C85" s="117"/>
      <c r="D85" s="119"/>
      <c r="E85" s="234"/>
      <c r="F85" s="232"/>
      <c r="G85" s="232"/>
      <c r="H85" s="232"/>
      <c r="I85" s="232"/>
      <c r="J85" s="232"/>
      <c r="K85" s="232"/>
      <c r="L85" s="233"/>
      <c r="M85" s="282"/>
      <c r="N85" s="282"/>
      <c r="O85" s="282"/>
      <c r="P85" s="282"/>
      <c r="Q85" s="282"/>
      <c r="R85" s="282"/>
      <c r="S85" s="282"/>
      <c r="T85" s="282"/>
      <c r="U85" s="282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169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1"/>
      <c r="BF85" s="82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4"/>
      <c r="BU85" s="113"/>
      <c r="BV85" s="113"/>
      <c r="BW85" s="113"/>
      <c r="BX85" s="113"/>
      <c r="BY85" s="158"/>
      <c r="BZ85" s="123"/>
      <c r="CA85" s="123"/>
      <c r="CB85" s="123"/>
      <c r="CC85" s="123"/>
      <c r="CD85" s="123"/>
      <c r="CE85" s="112"/>
      <c r="CF85" s="113"/>
      <c r="CG85" s="113"/>
      <c r="CH85" s="113"/>
      <c r="CI85" s="113"/>
      <c r="CJ85" s="95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7"/>
      <c r="CV85" s="2"/>
      <c r="CW85" s="2"/>
      <c r="CX85" s="2"/>
      <c r="CY85" s="2"/>
      <c r="CZ85" s="2"/>
      <c r="DB85" s="12">
        <v>2000</v>
      </c>
      <c r="DI85" s="2"/>
      <c r="DJ85" s="2"/>
      <c r="DK85" s="2"/>
      <c r="DL85" s="2"/>
    </row>
    <row r="86" spans="2:168" ht="8.15" customHeight="1" x14ac:dyDescent="0.2">
      <c r="B86" s="116"/>
      <c r="C86" s="117"/>
      <c r="D86" s="119"/>
      <c r="E86" s="234"/>
      <c r="F86" s="232"/>
      <c r="G86" s="232"/>
      <c r="H86" s="232"/>
      <c r="I86" s="232"/>
      <c r="J86" s="232"/>
      <c r="K86" s="232"/>
      <c r="L86" s="233"/>
      <c r="M86" s="151" t="s">
        <v>8</v>
      </c>
      <c r="N86" s="152"/>
      <c r="O86" s="152"/>
      <c r="P86" s="152"/>
      <c r="Q86" s="152"/>
      <c r="R86" s="152"/>
      <c r="S86" s="152"/>
      <c r="T86" s="152"/>
      <c r="U86" s="153"/>
      <c r="V86" s="152" t="s">
        <v>94</v>
      </c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79" t="s">
        <v>74</v>
      </c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1"/>
      <c r="BF86" s="85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1"/>
      <c r="BU86" s="114" t="str">
        <f>IF(BL88="","",IF(BL88&gt;=675,"○",""))</f>
        <v/>
      </c>
      <c r="BV86" s="115"/>
      <c r="BW86" s="115"/>
      <c r="BX86" s="115"/>
      <c r="BY86" s="115"/>
      <c r="BZ86" s="136" t="s">
        <v>75</v>
      </c>
      <c r="CA86" s="115"/>
      <c r="CB86" s="115"/>
      <c r="CC86" s="115"/>
      <c r="CD86" s="118"/>
      <c r="CE86" s="115" t="str">
        <f>IF(BL88="","",IF(BL88&lt;675,"○",""))</f>
        <v/>
      </c>
      <c r="CF86" s="115"/>
      <c r="CG86" s="115"/>
      <c r="CH86" s="115"/>
      <c r="CI86" s="118"/>
      <c r="CJ86" s="98" t="s">
        <v>150</v>
      </c>
      <c r="CK86" s="99"/>
      <c r="CL86" s="99"/>
      <c r="CM86" s="99"/>
      <c r="CN86" s="99"/>
      <c r="CO86" s="99"/>
      <c r="CP86" s="99"/>
      <c r="CQ86" s="99"/>
      <c r="CR86" s="99"/>
      <c r="CS86" s="99"/>
      <c r="CT86" s="99"/>
      <c r="CU86" s="100"/>
      <c r="CV86" s="7"/>
      <c r="CW86" s="7"/>
      <c r="CX86" s="7"/>
      <c r="CY86" s="7"/>
      <c r="CZ86" s="7"/>
      <c r="DB86" s="12">
        <v>2100</v>
      </c>
      <c r="DI86" s="2"/>
      <c r="DJ86" s="2"/>
      <c r="DK86" s="2"/>
      <c r="DL86" s="2"/>
    </row>
    <row r="87" spans="2:168" ht="8.15" customHeight="1" x14ac:dyDescent="0.2">
      <c r="B87" s="116"/>
      <c r="C87" s="117"/>
      <c r="D87" s="119"/>
      <c r="E87" s="234"/>
      <c r="F87" s="232"/>
      <c r="G87" s="232"/>
      <c r="H87" s="232"/>
      <c r="I87" s="232"/>
      <c r="J87" s="232"/>
      <c r="K87" s="232"/>
      <c r="L87" s="233"/>
      <c r="M87" s="154"/>
      <c r="N87" s="155"/>
      <c r="O87" s="155"/>
      <c r="P87" s="155"/>
      <c r="Q87" s="155"/>
      <c r="R87" s="155"/>
      <c r="S87" s="155"/>
      <c r="T87" s="155"/>
      <c r="U87" s="156"/>
      <c r="V87" s="155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4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3"/>
      <c r="BF87" s="86"/>
      <c r="BG87" s="16"/>
      <c r="BH87" s="31"/>
      <c r="BI87" s="31"/>
      <c r="BJ87" s="31"/>
      <c r="BK87" s="31"/>
      <c r="BL87" s="31"/>
      <c r="BM87" s="31"/>
      <c r="BN87" s="31"/>
      <c r="BO87" s="31"/>
      <c r="BP87" s="8"/>
      <c r="BQ87" s="8"/>
      <c r="BR87" s="8"/>
      <c r="BS87" s="8"/>
      <c r="BT87" s="43"/>
      <c r="BU87" s="116"/>
      <c r="BV87" s="117"/>
      <c r="BW87" s="117"/>
      <c r="BX87" s="117"/>
      <c r="BY87" s="117"/>
      <c r="BZ87" s="116"/>
      <c r="CA87" s="117"/>
      <c r="CB87" s="117"/>
      <c r="CC87" s="117"/>
      <c r="CD87" s="119"/>
      <c r="CE87" s="117"/>
      <c r="CF87" s="117"/>
      <c r="CG87" s="117"/>
      <c r="CH87" s="117"/>
      <c r="CI87" s="119"/>
      <c r="CJ87" s="101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3"/>
      <c r="CV87" s="7"/>
      <c r="CW87" s="7"/>
      <c r="CX87" s="7"/>
      <c r="CY87" s="7"/>
      <c r="CZ87" s="7"/>
      <c r="DB87" s="12">
        <v>2200</v>
      </c>
      <c r="DI87" s="2"/>
      <c r="DJ87" s="2"/>
      <c r="DK87" s="2"/>
      <c r="DL87" s="2"/>
    </row>
    <row r="88" spans="2:168" ht="8.15" customHeight="1" x14ac:dyDescent="0.2">
      <c r="B88" s="116"/>
      <c r="C88" s="117"/>
      <c r="D88" s="119"/>
      <c r="E88" s="234"/>
      <c r="F88" s="232"/>
      <c r="G88" s="232"/>
      <c r="H88" s="232"/>
      <c r="I88" s="232"/>
      <c r="J88" s="232"/>
      <c r="K88" s="232"/>
      <c r="L88" s="233"/>
      <c r="M88" s="154"/>
      <c r="N88" s="155"/>
      <c r="O88" s="155"/>
      <c r="P88" s="155"/>
      <c r="Q88" s="155"/>
      <c r="R88" s="155"/>
      <c r="S88" s="155"/>
      <c r="T88" s="155"/>
      <c r="U88" s="156"/>
      <c r="V88" s="155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350" t="s">
        <v>95</v>
      </c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51"/>
      <c r="AV88" s="351"/>
      <c r="AW88" s="351"/>
      <c r="AX88" s="351"/>
      <c r="AY88" s="351"/>
      <c r="AZ88" s="351"/>
      <c r="BA88" s="351"/>
      <c r="BB88" s="351"/>
      <c r="BC88" s="351"/>
      <c r="BD88" s="351"/>
      <c r="BE88" s="352"/>
      <c r="BF88" s="133" t="s">
        <v>136</v>
      </c>
      <c r="BG88" s="107"/>
      <c r="BH88" s="107"/>
      <c r="BI88" s="107"/>
      <c r="BJ88" s="107"/>
      <c r="BK88" s="107"/>
      <c r="BL88" s="108"/>
      <c r="BM88" s="108"/>
      <c r="BN88" s="108"/>
      <c r="BO88" s="108"/>
      <c r="BP88" s="107" t="s">
        <v>137</v>
      </c>
      <c r="BQ88" s="107"/>
      <c r="BR88" s="107"/>
      <c r="BS88" s="8"/>
      <c r="BT88" s="43"/>
      <c r="BU88" s="116"/>
      <c r="BV88" s="117"/>
      <c r="BW88" s="117"/>
      <c r="BX88" s="117"/>
      <c r="BY88" s="117"/>
      <c r="BZ88" s="116"/>
      <c r="CA88" s="117"/>
      <c r="CB88" s="117"/>
      <c r="CC88" s="117"/>
      <c r="CD88" s="119"/>
      <c r="CE88" s="117"/>
      <c r="CF88" s="117"/>
      <c r="CG88" s="117"/>
      <c r="CH88" s="117"/>
      <c r="CI88" s="119"/>
      <c r="CJ88" s="101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3"/>
      <c r="CV88" s="7"/>
      <c r="CW88" s="7"/>
      <c r="CX88" s="7"/>
      <c r="CY88" s="7"/>
      <c r="CZ88" s="7"/>
      <c r="DB88" s="12">
        <v>2400</v>
      </c>
      <c r="DI88" s="2"/>
      <c r="DJ88" s="2"/>
      <c r="DK88" s="2"/>
      <c r="DL88" s="2"/>
    </row>
    <row r="89" spans="2:168" ht="8.15" customHeight="1" x14ac:dyDescent="0.2">
      <c r="B89" s="116"/>
      <c r="C89" s="117"/>
      <c r="D89" s="119"/>
      <c r="E89" s="234"/>
      <c r="F89" s="232"/>
      <c r="G89" s="232"/>
      <c r="H89" s="232"/>
      <c r="I89" s="232"/>
      <c r="J89" s="232"/>
      <c r="K89" s="232"/>
      <c r="L89" s="233"/>
      <c r="M89" s="154"/>
      <c r="N89" s="155"/>
      <c r="O89" s="155"/>
      <c r="P89" s="155"/>
      <c r="Q89" s="155"/>
      <c r="R89" s="155"/>
      <c r="S89" s="155"/>
      <c r="T89" s="155"/>
      <c r="U89" s="156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350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51"/>
      <c r="AV89" s="351"/>
      <c r="AW89" s="351"/>
      <c r="AX89" s="351"/>
      <c r="AY89" s="351"/>
      <c r="AZ89" s="351"/>
      <c r="BA89" s="351"/>
      <c r="BB89" s="351"/>
      <c r="BC89" s="351"/>
      <c r="BD89" s="351"/>
      <c r="BE89" s="352"/>
      <c r="BF89" s="133"/>
      <c r="BG89" s="107"/>
      <c r="BH89" s="107"/>
      <c r="BI89" s="107"/>
      <c r="BJ89" s="107"/>
      <c r="BK89" s="107"/>
      <c r="BL89" s="109"/>
      <c r="BM89" s="109"/>
      <c r="BN89" s="109"/>
      <c r="BO89" s="109"/>
      <c r="BP89" s="107"/>
      <c r="BQ89" s="107"/>
      <c r="BR89" s="107"/>
      <c r="BS89" s="8"/>
      <c r="BT89" s="43"/>
      <c r="BU89" s="116"/>
      <c r="BV89" s="117"/>
      <c r="BW89" s="117"/>
      <c r="BX89" s="117"/>
      <c r="BY89" s="117"/>
      <c r="BZ89" s="116"/>
      <c r="CA89" s="117"/>
      <c r="CB89" s="117"/>
      <c r="CC89" s="117"/>
      <c r="CD89" s="119"/>
      <c r="CE89" s="117"/>
      <c r="CF89" s="117"/>
      <c r="CG89" s="117"/>
      <c r="CH89" s="117"/>
      <c r="CI89" s="119"/>
      <c r="CJ89" s="101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3"/>
      <c r="CV89" s="7"/>
      <c r="CW89" s="7"/>
      <c r="CX89" s="7"/>
      <c r="CY89" s="7"/>
      <c r="CZ89" s="7"/>
      <c r="DB89" s="12">
        <v>2800</v>
      </c>
    </row>
    <row r="90" spans="2:168" ht="8.15" customHeight="1" x14ac:dyDescent="0.2">
      <c r="B90" s="116"/>
      <c r="C90" s="117"/>
      <c r="D90" s="119"/>
      <c r="E90" s="234"/>
      <c r="F90" s="232"/>
      <c r="G90" s="232"/>
      <c r="H90" s="232"/>
      <c r="I90" s="232"/>
      <c r="J90" s="232"/>
      <c r="K90" s="232"/>
      <c r="L90" s="233"/>
      <c r="M90" s="154"/>
      <c r="N90" s="155"/>
      <c r="O90" s="155"/>
      <c r="P90" s="155"/>
      <c r="Q90" s="155"/>
      <c r="R90" s="155"/>
      <c r="S90" s="155"/>
      <c r="T90" s="155"/>
      <c r="U90" s="156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353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4"/>
      <c r="AX90" s="354"/>
      <c r="AY90" s="354"/>
      <c r="AZ90" s="354"/>
      <c r="BA90" s="354"/>
      <c r="BB90" s="354"/>
      <c r="BC90" s="354"/>
      <c r="BD90" s="354"/>
      <c r="BE90" s="355"/>
      <c r="BF90" s="72"/>
      <c r="BG90" s="16"/>
      <c r="BH90" s="87"/>
      <c r="BI90" s="27"/>
      <c r="BJ90" s="27"/>
      <c r="BK90" s="27"/>
      <c r="BL90" s="27"/>
      <c r="BM90" s="27"/>
      <c r="BN90" s="27"/>
      <c r="BO90" s="88"/>
      <c r="BP90" s="88"/>
      <c r="BQ90" s="88"/>
      <c r="BR90" s="88"/>
      <c r="BS90" s="88"/>
      <c r="BT90" s="43"/>
      <c r="BU90" s="116"/>
      <c r="BV90" s="117"/>
      <c r="BW90" s="117"/>
      <c r="BX90" s="117"/>
      <c r="BY90" s="117"/>
      <c r="BZ90" s="116"/>
      <c r="CA90" s="117"/>
      <c r="CB90" s="117"/>
      <c r="CC90" s="117"/>
      <c r="CD90" s="119"/>
      <c r="CE90" s="117"/>
      <c r="CF90" s="117"/>
      <c r="CG90" s="117"/>
      <c r="CH90" s="117"/>
      <c r="CI90" s="119"/>
      <c r="CJ90" s="104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6"/>
      <c r="CV90" s="7"/>
      <c r="CW90" s="7"/>
      <c r="CX90" s="7"/>
      <c r="CY90" s="7"/>
      <c r="CZ90" s="7"/>
      <c r="DB90" s="9"/>
    </row>
    <row r="91" spans="2:168" ht="8.15" customHeight="1" x14ac:dyDescent="0.2">
      <c r="B91" s="269" t="s">
        <v>152</v>
      </c>
      <c r="C91" s="270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  <c r="AH91" s="271"/>
      <c r="AI91" s="271"/>
      <c r="AJ91" s="271"/>
      <c r="AK91" s="271"/>
      <c r="AL91" s="271"/>
      <c r="AM91" s="271"/>
      <c r="AN91" s="271"/>
      <c r="AO91" s="271"/>
      <c r="AP91" s="271"/>
      <c r="AQ91" s="271"/>
      <c r="AR91" s="271"/>
      <c r="AS91" s="271"/>
      <c r="AT91" s="271"/>
      <c r="AU91" s="271"/>
      <c r="AV91" s="271"/>
      <c r="AW91" s="271"/>
      <c r="AX91" s="271"/>
      <c r="AY91" s="271"/>
      <c r="AZ91" s="271"/>
      <c r="BA91" s="271"/>
      <c r="BB91" s="271"/>
      <c r="BC91" s="271"/>
      <c r="BD91" s="271"/>
      <c r="BE91" s="271"/>
      <c r="BF91" s="271"/>
      <c r="BG91" s="271"/>
      <c r="BH91" s="271"/>
      <c r="BI91" s="271"/>
      <c r="BJ91" s="271"/>
      <c r="BK91" s="271"/>
      <c r="BL91" s="271"/>
      <c r="BM91" s="271"/>
      <c r="BN91" s="271"/>
      <c r="BO91" s="271"/>
      <c r="BP91" s="271"/>
      <c r="BQ91" s="271"/>
      <c r="BR91" s="271"/>
      <c r="BS91" s="271"/>
      <c r="BT91" s="271"/>
      <c r="BU91" s="271"/>
      <c r="BV91" s="271"/>
      <c r="BW91" s="271"/>
      <c r="BX91" s="271"/>
      <c r="BY91" s="271"/>
      <c r="BZ91" s="271"/>
      <c r="CA91" s="271"/>
      <c r="CB91" s="271"/>
      <c r="CC91" s="271"/>
      <c r="CD91" s="271"/>
      <c r="CE91" s="271"/>
      <c r="CF91" s="271"/>
      <c r="CG91" s="271"/>
      <c r="CH91" s="271"/>
      <c r="CI91" s="272"/>
      <c r="CJ91" s="6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</row>
    <row r="92" spans="2:168" ht="8.15" customHeight="1" x14ac:dyDescent="0.2">
      <c r="B92" s="273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/>
      <c r="AO92" s="274"/>
      <c r="AP92" s="274"/>
      <c r="AQ92" s="274"/>
      <c r="AR92" s="274"/>
      <c r="AS92" s="274"/>
      <c r="AT92" s="274"/>
      <c r="AU92" s="274"/>
      <c r="AV92" s="274"/>
      <c r="AW92" s="274"/>
      <c r="AX92" s="274"/>
      <c r="AY92" s="274"/>
      <c r="AZ92" s="274"/>
      <c r="BA92" s="274"/>
      <c r="BB92" s="274"/>
      <c r="BC92" s="274"/>
      <c r="BD92" s="274"/>
      <c r="BE92" s="274"/>
      <c r="BF92" s="274"/>
      <c r="BG92" s="274"/>
      <c r="BH92" s="274"/>
      <c r="BI92" s="274"/>
      <c r="BJ92" s="274"/>
      <c r="BK92" s="274"/>
      <c r="BL92" s="274"/>
      <c r="BM92" s="274"/>
      <c r="BN92" s="274"/>
      <c r="BO92" s="274"/>
      <c r="BP92" s="274"/>
      <c r="BQ92" s="274"/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5"/>
      <c r="CJ92" s="6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</row>
    <row r="93" spans="2:168" ht="8.15" customHeight="1" x14ac:dyDescent="0.2">
      <c r="B93" s="273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274"/>
      <c r="AV93" s="274"/>
      <c r="AW93" s="274"/>
      <c r="AX93" s="274"/>
      <c r="AY93" s="274"/>
      <c r="AZ93" s="274"/>
      <c r="BA93" s="274"/>
      <c r="BB93" s="274"/>
      <c r="BC93" s="274"/>
      <c r="BD93" s="274"/>
      <c r="BE93" s="274"/>
      <c r="BF93" s="274"/>
      <c r="BG93" s="274"/>
      <c r="BH93" s="274"/>
      <c r="BI93" s="274"/>
      <c r="BJ93" s="274"/>
      <c r="BK93" s="274"/>
      <c r="BL93" s="274"/>
      <c r="BM93" s="274"/>
      <c r="BN93" s="274"/>
      <c r="BO93" s="274"/>
      <c r="BP93" s="274"/>
      <c r="BQ93" s="274"/>
      <c r="BR93" s="274"/>
      <c r="BS93" s="274"/>
      <c r="BT93" s="274"/>
      <c r="BU93" s="274"/>
      <c r="BV93" s="274"/>
      <c r="BW93" s="274"/>
      <c r="BX93" s="274"/>
      <c r="BY93" s="274"/>
      <c r="BZ93" s="274"/>
      <c r="CA93" s="274"/>
      <c r="CB93" s="274"/>
      <c r="CC93" s="274"/>
      <c r="CD93" s="274"/>
      <c r="CE93" s="274"/>
      <c r="CF93" s="274"/>
      <c r="CG93" s="274"/>
      <c r="CH93" s="274"/>
      <c r="CI93" s="275"/>
      <c r="CJ93" s="6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</row>
    <row r="94" spans="2:168" ht="8.15" customHeight="1" x14ac:dyDescent="0.2">
      <c r="B94" s="276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A94" s="277"/>
      <c r="CB94" s="277"/>
      <c r="CC94" s="277"/>
      <c r="CD94" s="277"/>
      <c r="CE94" s="277"/>
      <c r="CF94" s="277"/>
      <c r="CG94" s="277"/>
      <c r="CH94" s="277"/>
      <c r="CI94" s="278"/>
      <c r="CJ94" s="6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</row>
    <row r="95" spans="2:168" ht="8.15" customHeight="1" x14ac:dyDescent="0.2">
      <c r="B95" s="267" t="s">
        <v>14</v>
      </c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267"/>
      <c r="BC95" s="267"/>
      <c r="BD95" s="267"/>
      <c r="BE95" s="267"/>
      <c r="BF95" s="267"/>
      <c r="BG95" s="267"/>
      <c r="BH95" s="267"/>
      <c r="BI95" s="267"/>
      <c r="BJ95" s="267"/>
      <c r="BK95" s="267"/>
      <c r="BL95" s="267"/>
      <c r="BM95" s="267"/>
      <c r="BN95" s="267"/>
      <c r="BO95" s="267"/>
      <c r="BP95" s="267"/>
      <c r="BQ95" s="267"/>
      <c r="BR95" s="267"/>
      <c r="BS95" s="267"/>
      <c r="BT95" s="267"/>
      <c r="BU95" s="267"/>
      <c r="BV95" s="267"/>
      <c r="BW95" s="267"/>
      <c r="BX95" s="267"/>
      <c r="BY95" s="267"/>
      <c r="BZ95" s="267"/>
      <c r="CA95" s="267"/>
      <c r="CB95" s="267"/>
      <c r="CC95" s="267"/>
      <c r="CD95" s="267"/>
      <c r="CE95" s="267"/>
      <c r="CF95" s="267"/>
      <c r="CG95" s="267"/>
      <c r="CH95" s="267"/>
      <c r="CI95" s="267"/>
      <c r="CJ95" s="6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</row>
    <row r="96" spans="2:168" ht="8.15" customHeight="1" x14ac:dyDescent="0.2"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  <c r="AM96" s="268"/>
      <c r="AN96" s="268"/>
      <c r="AO96" s="268"/>
      <c r="AP96" s="268"/>
      <c r="AQ96" s="268"/>
      <c r="AR96" s="268"/>
      <c r="AS96" s="268"/>
      <c r="AT96" s="268"/>
      <c r="AU96" s="268"/>
      <c r="AV96" s="268"/>
      <c r="AW96" s="268"/>
      <c r="AX96" s="268"/>
      <c r="AY96" s="268"/>
      <c r="AZ96" s="268"/>
      <c r="BA96" s="268"/>
      <c r="BB96" s="268"/>
      <c r="BC96" s="268"/>
      <c r="BD96" s="268"/>
      <c r="BE96" s="268"/>
      <c r="BF96" s="268"/>
      <c r="BG96" s="268"/>
      <c r="BH96" s="268"/>
      <c r="BI96" s="268"/>
      <c r="BJ96" s="268"/>
      <c r="BK96" s="268"/>
      <c r="BL96" s="268"/>
      <c r="BM96" s="268"/>
      <c r="BN96" s="268"/>
      <c r="BO96" s="268"/>
      <c r="BP96" s="268"/>
      <c r="BQ96" s="268"/>
      <c r="BR96" s="268"/>
      <c r="BS96" s="268"/>
      <c r="BT96" s="268"/>
      <c r="BU96" s="268"/>
      <c r="BV96" s="268"/>
      <c r="BW96" s="268"/>
      <c r="BX96" s="268"/>
      <c r="BY96" s="268"/>
      <c r="BZ96" s="268"/>
      <c r="CA96" s="268"/>
      <c r="CB96" s="268"/>
      <c r="CC96" s="268"/>
      <c r="CD96" s="268"/>
      <c r="CE96" s="268"/>
      <c r="CF96" s="268"/>
      <c r="CG96" s="268"/>
      <c r="CH96" s="268"/>
      <c r="CI96" s="268"/>
      <c r="CJ96" s="6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</row>
    <row r="97" spans="2:118" ht="8.15" customHeight="1" x14ac:dyDescent="0.2">
      <c r="B97" s="236" t="s">
        <v>15</v>
      </c>
      <c r="C97" s="237"/>
      <c r="D97" s="238"/>
      <c r="E97" s="263" t="s">
        <v>0</v>
      </c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 t="s">
        <v>1</v>
      </c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 t="s">
        <v>16</v>
      </c>
      <c r="AJ97" s="263"/>
      <c r="AK97" s="263"/>
      <c r="AL97" s="263"/>
      <c r="AM97" s="263"/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 t="s">
        <v>17</v>
      </c>
      <c r="BG97" s="263"/>
      <c r="BH97" s="263"/>
      <c r="BI97" s="263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3"/>
      <c r="BX97" s="263"/>
      <c r="BY97" s="263"/>
      <c r="BZ97" s="212" t="s">
        <v>18</v>
      </c>
      <c r="CA97" s="213"/>
      <c r="CB97" s="213"/>
      <c r="CC97" s="213"/>
      <c r="CD97" s="213"/>
      <c r="CE97" s="213"/>
      <c r="CF97" s="213"/>
      <c r="CG97" s="213"/>
      <c r="CH97" s="213"/>
      <c r="CI97" s="214"/>
    </row>
    <row r="98" spans="2:118" ht="8.15" customHeight="1" x14ac:dyDescent="0.2">
      <c r="B98" s="133"/>
      <c r="C98" s="107"/>
      <c r="D98" s="239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64"/>
      <c r="AW98" s="264"/>
      <c r="AX98" s="264"/>
      <c r="AY98" s="264"/>
      <c r="AZ98" s="264"/>
      <c r="BA98" s="264"/>
      <c r="BB98" s="264"/>
      <c r="BC98" s="264"/>
      <c r="BD98" s="264"/>
      <c r="BE98" s="264"/>
      <c r="BF98" s="264"/>
      <c r="BG98" s="264"/>
      <c r="BH98" s="264"/>
      <c r="BI98" s="264"/>
      <c r="BJ98" s="264"/>
      <c r="BK98" s="264"/>
      <c r="BL98" s="264"/>
      <c r="BM98" s="264"/>
      <c r="BN98" s="264"/>
      <c r="BO98" s="264"/>
      <c r="BP98" s="264"/>
      <c r="BQ98" s="264"/>
      <c r="BR98" s="264"/>
      <c r="BS98" s="264"/>
      <c r="BT98" s="264"/>
      <c r="BU98" s="264"/>
      <c r="BV98" s="264"/>
      <c r="BW98" s="264"/>
      <c r="BX98" s="264"/>
      <c r="BY98" s="264"/>
      <c r="BZ98" s="215"/>
      <c r="CA98" s="216"/>
      <c r="CB98" s="216"/>
      <c r="CC98" s="216"/>
      <c r="CD98" s="216"/>
      <c r="CE98" s="216"/>
      <c r="CF98" s="216"/>
      <c r="CG98" s="216"/>
      <c r="CH98" s="216"/>
      <c r="CI98" s="217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M98" s="4"/>
      <c r="DN98" s="4"/>
    </row>
    <row r="99" spans="2:118" ht="8.15" customHeight="1" x14ac:dyDescent="0.2">
      <c r="B99" s="290"/>
      <c r="C99" s="146"/>
      <c r="D99" s="291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  <c r="AJ99" s="265"/>
      <c r="AK99" s="265"/>
      <c r="AL99" s="265"/>
      <c r="AM99" s="265"/>
      <c r="AN99" s="265"/>
      <c r="AO99" s="265"/>
      <c r="AP99" s="265"/>
      <c r="AQ99" s="265"/>
      <c r="AR99" s="265"/>
      <c r="AS99" s="265"/>
      <c r="AT99" s="265"/>
      <c r="AU99" s="265"/>
      <c r="AV99" s="265"/>
      <c r="AW99" s="265"/>
      <c r="AX99" s="265"/>
      <c r="AY99" s="265"/>
      <c r="AZ99" s="265"/>
      <c r="BA99" s="265"/>
      <c r="BB99" s="265"/>
      <c r="BC99" s="265"/>
      <c r="BD99" s="265"/>
      <c r="BE99" s="265"/>
      <c r="BF99" s="265"/>
      <c r="BG99" s="265"/>
      <c r="BH99" s="265"/>
      <c r="BI99" s="265"/>
      <c r="BJ99" s="265"/>
      <c r="BK99" s="265"/>
      <c r="BL99" s="265"/>
      <c r="BM99" s="265"/>
      <c r="BN99" s="265"/>
      <c r="BO99" s="265"/>
      <c r="BP99" s="265"/>
      <c r="BQ99" s="265"/>
      <c r="BR99" s="265"/>
      <c r="BS99" s="265"/>
      <c r="BT99" s="265"/>
      <c r="BU99" s="265"/>
      <c r="BV99" s="265"/>
      <c r="BW99" s="265"/>
      <c r="BX99" s="265"/>
      <c r="BY99" s="265"/>
      <c r="BZ99" s="219"/>
      <c r="CA99" s="220"/>
      <c r="CB99" s="220"/>
      <c r="CC99" s="220"/>
      <c r="CD99" s="220"/>
      <c r="CE99" s="220"/>
      <c r="CF99" s="220"/>
      <c r="CG99" s="220"/>
      <c r="CH99" s="220"/>
      <c r="CI99" s="221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M99" s="4"/>
      <c r="DN99" s="4"/>
    </row>
    <row r="100" spans="2:118" ht="8.15" customHeight="1" x14ac:dyDescent="0.2">
      <c r="B100" s="179"/>
      <c r="C100" s="180"/>
      <c r="D100" s="181"/>
      <c r="E100" s="179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1"/>
      <c r="V100" s="179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6"/>
      <c r="AI100" s="179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1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2"/>
      <c r="CA100" s="193"/>
      <c r="CB100" s="193"/>
      <c r="CC100" s="193"/>
      <c r="CD100" s="193"/>
      <c r="CE100" s="193"/>
      <c r="CF100" s="193"/>
      <c r="CG100" s="193"/>
      <c r="CH100" s="193"/>
      <c r="CI100" s="19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M100" s="4"/>
      <c r="DN100" s="4"/>
    </row>
    <row r="101" spans="2:118" ht="8.15" customHeight="1" x14ac:dyDescent="0.2">
      <c r="B101" s="287"/>
      <c r="C101" s="288"/>
      <c r="D101" s="289"/>
      <c r="E101" s="287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9"/>
      <c r="V101" s="317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9"/>
      <c r="AI101" s="287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9"/>
      <c r="BF101" s="320"/>
      <c r="BG101" s="320"/>
      <c r="BH101" s="320"/>
      <c r="BI101" s="320"/>
      <c r="BJ101" s="320"/>
      <c r="BK101" s="320"/>
      <c r="BL101" s="320"/>
      <c r="BM101" s="320"/>
      <c r="BN101" s="320"/>
      <c r="BO101" s="320"/>
      <c r="BP101" s="320"/>
      <c r="BQ101" s="320"/>
      <c r="BR101" s="320"/>
      <c r="BS101" s="320"/>
      <c r="BT101" s="320"/>
      <c r="BU101" s="320"/>
      <c r="BV101" s="320"/>
      <c r="BW101" s="320"/>
      <c r="BX101" s="320"/>
      <c r="BY101" s="320"/>
      <c r="BZ101" s="195"/>
      <c r="CA101" s="135"/>
      <c r="CB101" s="135"/>
      <c r="CC101" s="135"/>
      <c r="CD101" s="135"/>
      <c r="CE101" s="135"/>
      <c r="CF101" s="135"/>
      <c r="CG101" s="135"/>
      <c r="CH101" s="135"/>
      <c r="CI101" s="196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M101" s="4"/>
      <c r="DN101" s="4"/>
    </row>
    <row r="102" spans="2:118" ht="8.15" customHeight="1" x14ac:dyDescent="0.2">
      <c r="B102" s="179"/>
      <c r="C102" s="180"/>
      <c r="D102" s="181"/>
      <c r="E102" s="179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1"/>
      <c r="V102" s="179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6"/>
      <c r="AI102" s="179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1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2"/>
      <c r="CA102" s="193"/>
      <c r="CB102" s="193"/>
      <c r="CC102" s="193"/>
      <c r="CD102" s="193"/>
      <c r="CE102" s="193"/>
      <c r="CF102" s="193"/>
      <c r="CG102" s="193"/>
      <c r="CH102" s="193"/>
      <c r="CI102" s="19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M102" s="4"/>
      <c r="DN102" s="4"/>
    </row>
    <row r="103" spans="2:118" ht="8.15" customHeight="1" x14ac:dyDescent="0.2">
      <c r="B103" s="182"/>
      <c r="C103" s="183"/>
      <c r="D103" s="184"/>
      <c r="E103" s="182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4"/>
      <c r="V103" s="187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9"/>
      <c r="AI103" s="182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4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5"/>
      <c r="CA103" s="135"/>
      <c r="CB103" s="135"/>
      <c r="CC103" s="135"/>
      <c r="CD103" s="135"/>
      <c r="CE103" s="135"/>
      <c r="CF103" s="135"/>
      <c r="CG103" s="135"/>
      <c r="CH103" s="135"/>
      <c r="CI103" s="196"/>
    </row>
    <row r="104" spans="2:118" ht="8.15" customHeight="1" x14ac:dyDescent="0.2">
      <c r="B104" s="179"/>
      <c r="C104" s="180"/>
      <c r="D104" s="181"/>
      <c r="E104" s="179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1"/>
      <c r="V104" s="179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6"/>
      <c r="AI104" s="179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1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2"/>
      <c r="CA104" s="193"/>
      <c r="CB104" s="193"/>
      <c r="CC104" s="193"/>
      <c r="CD104" s="193"/>
      <c r="CE104" s="193"/>
      <c r="CF104" s="193"/>
      <c r="CG104" s="193"/>
      <c r="CH104" s="193"/>
      <c r="CI104" s="194"/>
    </row>
    <row r="105" spans="2:118" ht="8.15" customHeight="1" x14ac:dyDescent="0.2">
      <c r="B105" s="182"/>
      <c r="C105" s="183"/>
      <c r="D105" s="184"/>
      <c r="E105" s="182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4"/>
      <c r="V105" s="187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9"/>
      <c r="AI105" s="182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4"/>
      <c r="BF105" s="191"/>
      <c r="BG105" s="191"/>
      <c r="BH105" s="191"/>
      <c r="BI105" s="191"/>
      <c r="BJ105" s="191"/>
      <c r="BK105" s="191"/>
      <c r="BL105" s="191"/>
      <c r="BM105" s="191"/>
      <c r="BN105" s="191"/>
      <c r="BO105" s="191"/>
      <c r="BP105" s="191"/>
      <c r="BQ105" s="191"/>
      <c r="BR105" s="191"/>
      <c r="BS105" s="191"/>
      <c r="BT105" s="191"/>
      <c r="BU105" s="191"/>
      <c r="BV105" s="191"/>
      <c r="BW105" s="191"/>
      <c r="BX105" s="191"/>
      <c r="BY105" s="191"/>
      <c r="BZ105" s="195"/>
      <c r="CA105" s="135"/>
      <c r="CB105" s="135"/>
      <c r="CC105" s="135"/>
      <c r="CD105" s="135"/>
      <c r="CE105" s="135"/>
      <c r="CF105" s="135"/>
      <c r="CG105" s="135"/>
      <c r="CH105" s="135"/>
      <c r="CI105" s="196"/>
    </row>
    <row r="106" spans="2:118" ht="8.15" customHeight="1" x14ac:dyDescent="0.2">
      <c r="B106" s="179"/>
      <c r="C106" s="180"/>
      <c r="D106" s="181"/>
      <c r="E106" s="179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1"/>
      <c r="V106" s="179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6"/>
      <c r="AI106" s="179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1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2"/>
      <c r="CA106" s="193"/>
      <c r="CB106" s="193"/>
      <c r="CC106" s="193"/>
      <c r="CD106" s="193"/>
      <c r="CE106" s="193"/>
      <c r="CF106" s="193"/>
      <c r="CG106" s="193"/>
      <c r="CH106" s="193"/>
      <c r="CI106" s="194"/>
    </row>
    <row r="107" spans="2:118" ht="8.15" customHeight="1" x14ac:dyDescent="0.2">
      <c r="B107" s="182"/>
      <c r="C107" s="183"/>
      <c r="D107" s="184"/>
      <c r="E107" s="182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4"/>
      <c r="V107" s="187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9"/>
      <c r="AI107" s="182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4"/>
      <c r="BF107" s="191"/>
      <c r="BG107" s="191"/>
      <c r="BH107" s="191"/>
      <c r="BI107" s="191"/>
      <c r="BJ107" s="191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5"/>
      <c r="CA107" s="135"/>
      <c r="CB107" s="135"/>
      <c r="CC107" s="135"/>
      <c r="CD107" s="135"/>
      <c r="CE107" s="135"/>
      <c r="CF107" s="135"/>
      <c r="CG107" s="135"/>
      <c r="CH107" s="135"/>
      <c r="CI107" s="196"/>
    </row>
    <row r="108" spans="2:118" ht="8.15" customHeight="1" x14ac:dyDescent="0.2">
      <c r="B108" s="179"/>
      <c r="C108" s="180"/>
      <c r="D108" s="181"/>
      <c r="E108" s="179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1"/>
      <c r="V108" s="179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6"/>
      <c r="AI108" s="179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  <c r="BA108" s="180"/>
      <c r="BB108" s="180"/>
      <c r="BC108" s="180"/>
      <c r="BD108" s="180"/>
      <c r="BE108" s="181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2"/>
      <c r="CA108" s="193"/>
      <c r="CB108" s="193"/>
      <c r="CC108" s="193"/>
      <c r="CD108" s="193"/>
      <c r="CE108" s="193"/>
      <c r="CF108" s="193"/>
      <c r="CG108" s="193"/>
      <c r="CH108" s="193"/>
      <c r="CI108" s="194"/>
    </row>
    <row r="109" spans="2:118" ht="8.15" customHeight="1" x14ac:dyDescent="0.2">
      <c r="B109" s="182"/>
      <c r="C109" s="183"/>
      <c r="D109" s="184"/>
      <c r="E109" s="182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4"/>
      <c r="V109" s="187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9"/>
      <c r="AI109" s="182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4"/>
      <c r="BF109" s="191"/>
      <c r="BG109" s="191"/>
      <c r="BH109" s="191"/>
      <c r="BI109" s="191"/>
      <c r="BJ109" s="191"/>
      <c r="BK109" s="191"/>
      <c r="BL109" s="191"/>
      <c r="BM109" s="191"/>
      <c r="BN109" s="191"/>
      <c r="BO109" s="191"/>
      <c r="BP109" s="191"/>
      <c r="BQ109" s="191"/>
      <c r="BR109" s="191"/>
      <c r="BS109" s="191"/>
      <c r="BT109" s="191"/>
      <c r="BU109" s="191"/>
      <c r="BV109" s="191"/>
      <c r="BW109" s="191"/>
      <c r="BX109" s="191"/>
      <c r="BY109" s="191"/>
      <c r="BZ109" s="195"/>
      <c r="CA109" s="135"/>
      <c r="CB109" s="135"/>
      <c r="CC109" s="135"/>
      <c r="CD109" s="135"/>
      <c r="CE109" s="135"/>
      <c r="CF109" s="135"/>
      <c r="CG109" s="135"/>
      <c r="CH109" s="135"/>
      <c r="CI109" s="196"/>
    </row>
    <row r="110" spans="2:118" ht="8.15" hidden="1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2:118" ht="5.15" hidden="1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2:118" ht="5.15" hidden="1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2:162" ht="5.15" hidden="1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2:162" ht="5.15" hidden="1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18"/>
      <c r="M114" s="218"/>
      <c r="N114" s="218"/>
      <c r="O114" s="218"/>
      <c r="P114" s="218"/>
      <c r="Q114" s="2"/>
      <c r="R114" s="2"/>
      <c r="S114" s="2"/>
      <c r="T114" s="2"/>
      <c r="U114" s="218"/>
      <c r="V114" s="218"/>
      <c r="W114" s="218"/>
      <c r="X114" s="2"/>
      <c r="Y114" s="218"/>
      <c r="Z114" s="218"/>
      <c r="AA114" s="218"/>
      <c r="AB114" s="218"/>
      <c r="AC114" s="218"/>
      <c r="AD114" s="218"/>
      <c r="AE114" s="2"/>
      <c r="AF114" s="2"/>
      <c r="AG114" s="218"/>
      <c r="AH114" s="218"/>
      <c r="AI114" s="218"/>
      <c r="AJ114" s="218"/>
      <c r="AK114" s="218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2:162" ht="5.15" hidden="1" customHeight="1" x14ac:dyDescent="0.2"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</row>
    <row r="116" spans="2:162" ht="5.15" hidden="1" customHeight="1" x14ac:dyDescent="0.2"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</row>
    <row r="117" spans="2:162" ht="5.15" hidden="1" customHeight="1" x14ac:dyDescent="0.2"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</row>
    <row r="118" spans="2:162" ht="5.15" hidden="1" customHeight="1" x14ac:dyDescent="0.2"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</row>
    <row r="119" spans="2:162" ht="5.15" hidden="1" customHeight="1" x14ac:dyDescent="0.2"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</row>
    <row r="120" spans="2:162" ht="5.15" hidden="1" customHeight="1" x14ac:dyDescent="0.2"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</row>
    <row r="121" spans="2:162" ht="5.15" hidden="1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18"/>
      <c r="V121" s="218"/>
      <c r="W121" s="218"/>
      <c r="X121" s="2"/>
      <c r="Y121" s="218"/>
      <c r="Z121" s="218"/>
      <c r="AA121" s="218"/>
      <c r="AB121" s="218"/>
      <c r="AC121" s="218"/>
      <c r="AD121" s="218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2:162" ht="5.15" hidden="1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18"/>
      <c r="V122" s="218"/>
      <c r="W122" s="218"/>
      <c r="X122" s="2"/>
      <c r="Y122" s="218"/>
      <c r="Z122" s="218"/>
      <c r="AA122" s="218"/>
      <c r="AB122" s="218"/>
      <c r="AC122" s="218"/>
      <c r="AD122" s="218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2:162" ht="5.15" hidden="1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18"/>
      <c r="V123" s="218"/>
      <c r="W123" s="218"/>
      <c r="X123" s="2"/>
      <c r="Y123" s="218"/>
      <c r="Z123" s="218"/>
      <c r="AA123" s="218"/>
      <c r="AB123" s="218"/>
      <c r="AC123" s="218"/>
      <c r="AD123" s="218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2:162" ht="5.15" hidden="1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18"/>
      <c r="V124" s="218"/>
      <c r="W124" s="218"/>
      <c r="X124" s="2"/>
      <c r="Y124" s="218"/>
      <c r="Z124" s="218"/>
      <c r="AA124" s="218"/>
      <c r="AB124" s="218"/>
      <c r="AC124" s="218"/>
      <c r="AD124" s="218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2:162" ht="5.15" hidden="1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18"/>
      <c r="V125" s="218"/>
      <c r="W125" s="218"/>
      <c r="X125" s="2"/>
      <c r="Y125" s="218"/>
      <c r="Z125" s="218"/>
      <c r="AA125" s="218"/>
      <c r="AB125" s="218"/>
      <c r="AC125" s="218"/>
      <c r="AD125" s="218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2:162" ht="5.15" hidden="1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18"/>
      <c r="V126" s="218"/>
      <c r="W126" s="218"/>
      <c r="X126" s="2"/>
      <c r="Y126" s="218"/>
      <c r="Z126" s="218"/>
      <c r="AA126" s="218"/>
      <c r="AB126" s="218"/>
      <c r="AC126" s="218"/>
      <c r="AD126" s="218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2:162" ht="5.15" hidden="1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18"/>
      <c r="V127" s="218"/>
      <c r="W127" s="218"/>
      <c r="X127" s="2"/>
      <c r="Y127" s="218"/>
      <c r="Z127" s="218"/>
      <c r="AA127" s="218"/>
      <c r="AB127" s="218"/>
      <c r="AC127" s="218"/>
      <c r="AD127" s="218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2:162" ht="5.15" hidden="1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18"/>
      <c r="V128" s="218"/>
      <c r="W128" s="218"/>
      <c r="X128" s="2"/>
      <c r="Y128" s="218"/>
      <c r="Z128" s="218"/>
      <c r="AA128" s="218"/>
      <c r="AB128" s="218"/>
      <c r="AC128" s="218"/>
      <c r="AD128" s="218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2:96" ht="5.15" hidden="1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18"/>
      <c r="V129" s="218"/>
      <c r="W129" s="218"/>
      <c r="X129" s="2"/>
      <c r="Y129" s="218"/>
      <c r="Z129" s="218"/>
      <c r="AA129" s="218"/>
      <c r="AB129" s="218"/>
      <c r="AC129" s="218"/>
      <c r="AD129" s="218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2:96" ht="5.15" hidden="1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18"/>
      <c r="V130" s="218"/>
      <c r="W130" s="218"/>
      <c r="X130" s="2"/>
      <c r="Y130" s="218"/>
      <c r="Z130" s="218"/>
      <c r="AA130" s="218"/>
      <c r="AB130" s="218"/>
      <c r="AC130" s="218"/>
      <c r="AD130" s="218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2:96" ht="5.15" hidden="1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18"/>
      <c r="V131" s="218"/>
      <c r="W131" s="218"/>
      <c r="X131" s="2"/>
      <c r="Y131" s="2"/>
      <c r="Z131" s="2"/>
      <c r="AA131" s="2"/>
      <c r="AB131" s="218"/>
      <c r="AC131" s="218"/>
      <c r="AD131" s="218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2:96" ht="5.15" hidden="1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18"/>
      <c r="AC132" s="218"/>
      <c r="AD132" s="218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2:96" ht="5.15" hidden="1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18"/>
      <c r="AC133" s="218"/>
      <c r="AD133" s="218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2:96" ht="5.15" hidden="1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18"/>
      <c r="AC134" s="218"/>
      <c r="AD134" s="218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2:96" ht="5.15" hidden="1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18"/>
      <c r="AC135" s="218"/>
      <c r="AD135" s="218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2:96" ht="5.15" hidden="1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18"/>
      <c r="AC136" s="218"/>
      <c r="AD136" s="218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2:96" ht="5.15" hidden="1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18"/>
      <c r="AC137" s="218"/>
      <c r="AD137" s="218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2:96" ht="5.15" hidden="1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18"/>
      <c r="AC138" s="218"/>
      <c r="AD138" s="218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2:96" ht="5.15" hidden="1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18"/>
      <c r="AC139" s="218"/>
      <c r="AD139" s="218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2:96" ht="5.15" hidden="1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18"/>
      <c r="AC140" s="218"/>
      <c r="AD140" s="218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2:96" ht="5.15" hidden="1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18"/>
      <c r="AC141" s="218"/>
      <c r="AD141" s="218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2:96" ht="5.15" hidden="1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18"/>
      <c r="AC142" s="218"/>
      <c r="AD142" s="218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2:96" ht="5.15" hidden="1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18"/>
      <c r="AC143" s="218"/>
      <c r="AD143" s="218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2:96" ht="5.15" hidden="1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18"/>
      <c r="AC144" s="218"/>
      <c r="AD144" s="218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2:96" ht="5.15" hidden="1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18"/>
      <c r="AC145" s="218"/>
      <c r="AD145" s="218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2:96" ht="5.15" hidden="1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18"/>
      <c r="AC146" s="218"/>
      <c r="AD146" s="218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2:96" ht="5.15" hidden="1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2:96" ht="5.15" hidden="1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2:96" ht="5.15" hidden="1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2:96" ht="5.15" hidden="1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2:96" ht="5.15" hidden="1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2:96" ht="5.15" hidden="1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2:96" ht="5.15" hidden="1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2:96" ht="5.15" hidden="1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2:96" ht="5.15" hidden="1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2:96" ht="5.15" hidden="1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2:96" ht="5.15" hidden="1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2:96" ht="8.15" hidden="1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2:96" ht="8.15" hidden="1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2:96" ht="8.15" hidden="1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2:87" ht="8.15" hidden="1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2:87" ht="8.15" hidden="1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2:87" ht="8.15" hidden="1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2:87" ht="8.15" hidden="1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2:87" ht="8.15" hidden="1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2:87" ht="8.15" hidden="1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2:87" ht="8.15" hidden="1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2:87" ht="8.15" hidden="1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2:87" ht="8.15" hidden="1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2:87" ht="8.15" hidden="1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2:87" ht="8.15" hidden="1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2:87" ht="8.15" hidden="1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2:87" ht="8.15" hidden="1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2:87" ht="8.15" hidden="1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2:87" ht="8.15" hidden="1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2:87" ht="8.15" hidden="1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2:87" ht="8.15" hidden="1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2:87" ht="8.15" hidden="1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2:87" ht="8.15" hidden="1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2:87" ht="8.15" hidden="1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2:87" ht="8.15" hidden="1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2:87" ht="8.15" hidden="1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2:87" ht="8.15" hidden="1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2:87" ht="8.15" hidden="1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2:87" ht="8.15" hidden="1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2:87" ht="8.15" hidden="1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2:87" ht="8.15" hidden="1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2:87" ht="8.15" hidden="1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2:87" ht="8.15" hidden="1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2:87" ht="8.15" hidden="1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2:87" ht="8.15" hidden="1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2:87" ht="8.15" hidden="1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2:87" ht="8.15" hidden="1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2:87" ht="8.15" hidden="1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2:87" ht="8.15" hidden="1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2:87" ht="8.15" hidden="1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2:87" ht="8.15" hidden="1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2:87" ht="8.15" hidden="1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2:87" ht="8.15" hidden="1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2:87" ht="8.15" hidden="1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2:87" ht="8.15" hidden="1" customHeight="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2:87" ht="8.15" hidden="1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2:87" ht="8.15" hidden="1" customHeight="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2:87" ht="8.15" hidden="1" customHeight="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2:87" ht="8.15" hidden="1" customHeight="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2:87" ht="8.15" hidden="1" customHeight="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2:87" ht="8.15" hidden="1" customHeight="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2:87" ht="8.15" hidden="1" customHeight="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2:87" ht="8.15" hidden="1" customHeight="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spans="2:87" ht="8.15" hidden="1" customHeight="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spans="2:87" ht="8.15" hidden="1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spans="2:87" ht="8.15" hidden="1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spans="2:87" ht="8.15" hidden="1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spans="2:87" ht="8.15" hidden="1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spans="2:87" ht="8.15" hidden="1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spans="2:87" ht="8.15" hidden="1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2:87" ht="8.15" hidden="1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2:87" ht="8.15" hidden="1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2:87" ht="8.15" hidden="1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spans="2:87" ht="8.15" hidden="1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spans="2:87" ht="8.15" hidden="1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spans="2:87" ht="8.15" hidden="1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spans="2:87" ht="8.15" hidden="1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spans="2:87" ht="8.15" hidden="1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spans="2:87" ht="8.15" hidden="1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spans="2:87" ht="8.15" hidden="1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spans="2:87" ht="8.15" hidden="1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spans="2:87" ht="8.15" hidden="1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spans="2:87" ht="8.15" hidden="1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spans="2:87" ht="8.15" hidden="1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spans="2:87" ht="8.15" hidden="1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spans="2:87" ht="8.15" hidden="1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spans="2:87" ht="8.15" hidden="1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spans="2:87" ht="8.15" hidden="1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spans="2:87" ht="8.15" hidden="1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spans="2:87" ht="8.15" hidden="1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spans="2:87" ht="8.15" hidden="1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spans="2:87" ht="8.15" hidden="1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spans="2:87" ht="8.15" hidden="1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spans="2:87" ht="8.15" hidden="1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spans="2:87" ht="8.15" hidden="1" customHeight="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spans="2:87" ht="8.15" hidden="1" customHeight="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</row>
    <row r="243" spans="2:87" ht="8.15" hidden="1" customHeight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</row>
    <row r="244" spans="2:87" ht="8.15" hidden="1" customHeight="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</row>
    <row r="245" spans="2:87" ht="8.15" hidden="1" customHeight="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</row>
    <row r="246" spans="2:87" ht="8.15" hidden="1" customHeight="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</row>
    <row r="247" spans="2:87" ht="8.15" hidden="1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</row>
    <row r="248" spans="2:87" ht="8.15" hidden="1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</row>
    <row r="249" spans="2:87" ht="8.15" hidden="1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</row>
    <row r="250" spans="2:87" ht="8.15" hidden="1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</row>
    <row r="251" spans="2:87" ht="8.15" hidden="1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</row>
    <row r="252" spans="2:87" ht="8.15" hidden="1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</row>
    <row r="253" spans="2:87" ht="8.15" hidden="1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</row>
    <row r="254" spans="2:87" ht="8.15" hidden="1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</row>
    <row r="255" spans="2:87" ht="8.15" hidden="1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</row>
    <row r="256" spans="2:87" ht="8.15" hidden="1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</row>
    <row r="257" spans="2:87" ht="8.15" hidden="1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</row>
    <row r="258" spans="2:87" ht="8.15" hidden="1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</row>
    <row r="259" spans="2:87" ht="8.15" hidden="1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</row>
    <row r="260" spans="2:87" ht="8.15" hidden="1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</row>
    <row r="261" spans="2:87" ht="8.15" hidden="1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</row>
    <row r="262" spans="2:87" ht="8.15" hidden="1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</row>
    <row r="263" spans="2:87" ht="8.15" hidden="1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</row>
    <row r="264" spans="2:87" ht="8.15" hidden="1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</row>
    <row r="265" spans="2:87" ht="8.15" hidden="1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</row>
    <row r="266" spans="2:87" ht="8.15" hidden="1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</row>
    <row r="267" spans="2:87" ht="8.15" hidden="1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</row>
    <row r="268" spans="2:87" ht="8.15" hidden="1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</row>
    <row r="269" spans="2:87" ht="8.15" hidden="1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</row>
    <row r="270" spans="2:87" ht="8.15" hidden="1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</row>
    <row r="271" spans="2:87" ht="8.15" hidden="1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</row>
    <row r="272" spans="2:87" ht="8.15" hidden="1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</row>
    <row r="273" spans="2:87" ht="8.15" hidden="1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</row>
    <row r="274" spans="2:87" ht="8.15" hidden="1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</row>
    <row r="275" spans="2:87" ht="8.15" hidden="1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</row>
    <row r="276" spans="2:87" ht="8.15" hidden="1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</row>
    <row r="277" spans="2:87" ht="8.15" hidden="1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</row>
    <row r="278" spans="2:87" ht="8.15" hidden="1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</row>
    <row r="279" spans="2:87" ht="8.15" hidden="1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</row>
    <row r="280" spans="2:87" ht="8.15" hidden="1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</row>
    <row r="281" spans="2:87" ht="8.15" hidden="1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</row>
    <row r="282" spans="2:87" ht="8.15" hidden="1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</row>
    <row r="283" spans="2:87" ht="8.15" hidden="1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</row>
    <row r="284" spans="2:87" ht="8.15" hidden="1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</row>
    <row r="285" spans="2:87" ht="8.15" hidden="1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</row>
    <row r="286" spans="2:87" ht="8.15" hidden="1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</row>
    <row r="287" spans="2:87" ht="8.15" hidden="1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</row>
    <row r="288" spans="2:87" ht="8.15" hidden="1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</row>
    <row r="289" spans="2:87" ht="8.15" hidden="1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</row>
    <row r="290" spans="2:87" ht="8.15" hidden="1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</row>
    <row r="291" spans="2:87" ht="8.15" hidden="1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</row>
    <row r="292" spans="2:87" ht="8.15" hidden="1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</row>
    <row r="293" spans="2:87" ht="8.15" hidden="1" customHeight="1" x14ac:dyDescent="0.2"/>
    <row r="294" spans="2:87" ht="8.15" hidden="1" customHeight="1" x14ac:dyDescent="0.2"/>
    <row r="295" spans="2:87" ht="8.15" hidden="1" customHeight="1" x14ac:dyDescent="0.2"/>
    <row r="296" spans="2:87" ht="8.15" hidden="1" customHeight="1" x14ac:dyDescent="0.2"/>
    <row r="297" spans="2:87" ht="8.15" hidden="1" customHeight="1" x14ac:dyDescent="0.2"/>
    <row r="298" spans="2:87" ht="8.15" hidden="1" customHeight="1" x14ac:dyDescent="0.2"/>
    <row r="299" spans="2:87" ht="8.15" hidden="1" customHeight="1" x14ac:dyDescent="0.2"/>
    <row r="300" spans="2:87" ht="8.15" hidden="1" customHeight="1" x14ac:dyDescent="0.2"/>
    <row r="301" spans="2:87" ht="8.15" hidden="1" customHeight="1" x14ac:dyDescent="0.2"/>
    <row r="302" spans="2:87" ht="8.15" hidden="1" customHeight="1" x14ac:dyDescent="0.2"/>
    <row r="303" spans="2:87" ht="8.15" hidden="1" customHeight="1" x14ac:dyDescent="0.2"/>
    <row r="304" spans="2:87" ht="8.15" hidden="1" customHeight="1" x14ac:dyDescent="0.2"/>
    <row r="305" ht="8.15" hidden="1" customHeight="1" x14ac:dyDescent="0.2"/>
    <row r="306" ht="8.15" hidden="1" customHeight="1" x14ac:dyDescent="0.2"/>
    <row r="307" ht="8.15" hidden="1" customHeight="1" x14ac:dyDescent="0.2"/>
    <row r="308" ht="8.15" hidden="1" customHeight="1" x14ac:dyDescent="0.2"/>
    <row r="309" ht="8.15" hidden="1" customHeight="1" x14ac:dyDescent="0.2"/>
    <row r="310" ht="8.15" hidden="1" customHeight="1" x14ac:dyDescent="0.2"/>
    <row r="311" ht="8.15" hidden="1" customHeight="1" x14ac:dyDescent="0.2"/>
    <row r="312" ht="8.15" hidden="1" customHeight="1" x14ac:dyDescent="0.2"/>
    <row r="313" ht="8.15" hidden="1" customHeight="1" x14ac:dyDescent="0.2"/>
    <row r="314" ht="8.15" hidden="1" customHeight="1" x14ac:dyDescent="0.2"/>
    <row r="315" ht="8.15" hidden="1" customHeight="1" x14ac:dyDescent="0.2"/>
    <row r="316" ht="8.15" hidden="1" customHeight="1" x14ac:dyDescent="0.2"/>
    <row r="317" ht="8.15" hidden="1" customHeight="1" x14ac:dyDescent="0.2"/>
    <row r="318" ht="8.15" hidden="1" customHeight="1" x14ac:dyDescent="0.2"/>
    <row r="319" ht="8.15" hidden="1" customHeight="1" x14ac:dyDescent="0.2"/>
    <row r="320" ht="8.15" hidden="1" customHeight="1" x14ac:dyDescent="0.2"/>
    <row r="321" ht="8.15" hidden="1" customHeight="1" x14ac:dyDescent="0.2"/>
    <row r="322" ht="8.15" hidden="1" customHeight="1" x14ac:dyDescent="0.2"/>
    <row r="323" ht="8.15" hidden="1" customHeight="1" x14ac:dyDescent="0.2"/>
    <row r="324" ht="8.15" hidden="1" customHeight="1" x14ac:dyDescent="0.2"/>
    <row r="325" ht="8.15" hidden="1" customHeight="1" x14ac:dyDescent="0.2"/>
    <row r="326" ht="8.15" hidden="1" customHeight="1" x14ac:dyDescent="0.2"/>
    <row r="327" ht="8.15" hidden="1" customHeight="1" x14ac:dyDescent="0.2"/>
    <row r="328" ht="8.15" hidden="1" customHeight="1" x14ac:dyDescent="0.2"/>
    <row r="329" ht="8.15" hidden="1" customHeight="1" x14ac:dyDescent="0.2"/>
    <row r="330" ht="8.15" hidden="1" customHeight="1" x14ac:dyDescent="0.2"/>
    <row r="331" ht="8.15" hidden="1" customHeight="1" x14ac:dyDescent="0.2"/>
    <row r="332" ht="8.15" hidden="1" customHeight="1" x14ac:dyDescent="0.2"/>
    <row r="333" ht="8.15" hidden="1" customHeight="1" x14ac:dyDescent="0.2"/>
    <row r="334" ht="8.15" hidden="1" customHeight="1" x14ac:dyDescent="0.2"/>
    <row r="335" ht="8.15" hidden="1" customHeight="1" x14ac:dyDescent="0.2"/>
    <row r="336" ht="8.15" hidden="1" customHeight="1" x14ac:dyDescent="0.2"/>
    <row r="337" ht="8.15" hidden="1" customHeight="1" x14ac:dyDescent="0.2"/>
    <row r="338" ht="8.15" hidden="1" customHeight="1" x14ac:dyDescent="0.2"/>
    <row r="339" ht="8.15" hidden="1" customHeight="1" x14ac:dyDescent="0.2"/>
    <row r="340" ht="8.15" hidden="1" customHeight="1" x14ac:dyDescent="0.2"/>
    <row r="341" ht="8.15" hidden="1" customHeight="1" x14ac:dyDescent="0.2"/>
    <row r="342" ht="8.15" hidden="1" customHeight="1" x14ac:dyDescent="0.2"/>
    <row r="343" ht="8.15" hidden="1" customHeight="1" x14ac:dyDescent="0.2"/>
    <row r="344" ht="8.15" hidden="1" customHeight="1" x14ac:dyDescent="0.2"/>
    <row r="345" ht="8.15" hidden="1" customHeight="1" x14ac:dyDescent="0.2"/>
    <row r="346" ht="8.15" hidden="1" customHeight="1" x14ac:dyDescent="0.2"/>
    <row r="347" ht="8.15" hidden="1" customHeight="1" x14ac:dyDescent="0.2"/>
    <row r="348" ht="8.15" hidden="1" customHeight="1" x14ac:dyDescent="0.2"/>
    <row r="349" ht="8.15" hidden="1" customHeight="1" x14ac:dyDescent="0.2"/>
    <row r="350" ht="8.15" hidden="1" customHeight="1" x14ac:dyDescent="0.2"/>
    <row r="351" ht="8.15" hidden="1" customHeight="1" x14ac:dyDescent="0.2"/>
    <row r="352" ht="8.15" hidden="1" customHeight="1" x14ac:dyDescent="0.2"/>
    <row r="353" ht="8.15" hidden="1" customHeight="1" x14ac:dyDescent="0.2"/>
    <row r="354" ht="8.15" hidden="1" customHeight="1" x14ac:dyDescent="0.2"/>
    <row r="355" ht="8.15" hidden="1" customHeight="1" x14ac:dyDescent="0.2"/>
    <row r="356" ht="8.15" hidden="1" customHeight="1" x14ac:dyDescent="0.2"/>
    <row r="357" ht="8.15" hidden="1" customHeight="1" x14ac:dyDescent="0.2"/>
    <row r="358" ht="8.15" hidden="1" customHeight="1" x14ac:dyDescent="0.2"/>
    <row r="359" ht="8.15" hidden="1" customHeight="1" x14ac:dyDescent="0.2"/>
    <row r="360" ht="8.15" hidden="1" customHeight="1" x14ac:dyDescent="0.2"/>
    <row r="361" ht="8.15" hidden="1" customHeight="1" x14ac:dyDescent="0.2"/>
    <row r="362" ht="8.15" hidden="1" customHeight="1" x14ac:dyDescent="0.2"/>
    <row r="363" ht="8.15" hidden="1" customHeight="1" x14ac:dyDescent="0.2"/>
    <row r="364" ht="8.15" hidden="1" customHeight="1" x14ac:dyDescent="0.2"/>
    <row r="365" ht="8.15" hidden="1" customHeight="1" x14ac:dyDescent="0.2"/>
    <row r="366" ht="8.15" hidden="1" customHeight="1" x14ac:dyDescent="0.2"/>
    <row r="367" ht="8.15" hidden="1" customHeight="1" x14ac:dyDescent="0.2"/>
    <row r="368" ht="8.15" hidden="1" customHeight="1" x14ac:dyDescent="0.2"/>
    <row r="369" ht="8.15" hidden="1" customHeight="1" x14ac:dyDescent="0.2"/>
    <row r="370" ht="8.15" hidden="1" customHeight="1" x14ac:dyDescent="0.2"/>
    <row r="371" ht="8.15" hidden="1" customHeight="1" x14ac:dyDescent="0.2"/>
    <row r="372" ht="8.15" hidden="1" customHeight="1" x14ac:dyDescent="0.2"/>
    <row r="373" ht="8.15" hidden="1" customHeight="1" x14ac:dyDescent="0.2"/>
    <row r="374" ht="8.15" hidden="1" customHeight="1" x14ac:dyDescent="0.2"/>
    <row r="375" ht="8.15" hidden="1" customHeight="1" x14ac:dyDescent="0.2"/>
    <row r="376" ht="8.15" hidden="1" customHeight="1" x14ac:dyDescent="0.2"/>
    <row r="377" ht="8.15" hidden="1" customHeight="1" x14ac:dyDescent="0.2"/>
    <row r="378" ht="8.15" hidden="1" customHeight="1" x14ac:dyDescent="0.2"/>
    <row r="379" ht="8.15" hidden="1" customHeight="1" x14ac:dyDescent="0.2"/>
    <row r="380" ht="8.15" hidden="1" customHeight="1" x14ac:dyDescent="0.2"/>
    <row r="381" ht="8.15" hidden="1" customHeight="1" x14ac:dyDescent="0.2"/>
    <row r="382" ht="8.15" hidden="1" customHeight="1" x14ac:dyDescent="0.2"/>
    <row r="383" ht="8.15" hidden="1" customHeight="1" x14ac:dyDescent="0.2"/>
    <row r="384" ht="8.15" hidden="1" customHeight="1" x14ac:dyDescent="0.2"/>
    <row r="385" ht="8.15" hidden="1" customHeight="1" x14ac:dyDescent="0.2"/>
    <row r="386" ht="8.15" hidden="1" customHeight="1" x14ac:dyDescent="0.2"/>
    <row r="387" ht="8.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  <row r="861" ht="8.15" hidden="1" customHeight="1" x14ac:dyDescent="0.2"/>
    <row r="862" ht="8.15" hidden="1" customHeight="1" x14ac:dyDescent="0.2"/>
    <row r="863" ht="8.15" hidden="1" customHeight="1" x14ac:dyDescent="0.2"/>
    <row r="864" ht="8.15" hidden="1" customHeight="1" x14ac:dyDescent="0.2"/>
    <row r="865" ht="8.15" hidden="1" customHeight="1" x14ac:dyDescent="0.2"/>
    <row r="866" ht="8.15" hidden="1" customHeight="1" x14ac:dyDescent="0.2"/>
    <row r="867" ht="8.15" hidden="1" customHeight="1" x14ac:dyDescent="0.2"/>
    <row r="868" ht="8.15" hidden="1" customHeight="1" x14ac:dyDescent="0.2"/>
    <row r="869" ht="8.15" hidden="1" customHeight="1" x14ac:dyDescent="0.2"/>
  </sheetData>
  <sheetProtection algorithmName="SHA-512" hashValue="WQibx1e45C7fBI77n8HdAycyXipRMPIHXUAgTgkKFigRyr/+YVyCDQaHrKS1eORESUTquNjRzkY3+aCjEcwAdg==" saltValue="SKBWrxeC30L4d1r+4ASB6Q==" spinCount="100000" sheet="1" formatCells="0"/>
  <mergeCells count="289">
    <mergeCell ref="AB146:AD146"/>
    <mergeCell ref="BB15:BC16"/>
    <mergeCell ref="CJ38:CU42"/>
    <mergeCell ref="CJ43:CU48"/>
    <mergeCell ref="CJ49:CU51"/>
    <mergeCell ref="CJ52:CU57"/>
    <mergeCell ref="CJ58:CU63"/>
    <mergeCell ref="CJ64:CU68"/>
    <mergeCell ref="CJ69:CU73"/>
    <mergeCell ref="V26:AH29"/>
    <mergeCell ref="V52:AH57"/>
    <mergeCell ref="AI52:BE57"/>
    <mergeCell ref="AI38:BE39"/>
    <mergeCell ref="AI40:BE42"/>
    <mergeCell ref="V49:AH51"/>
    <mergeCell ref="AI69:BE73"/>
    <mergeCell ref="AI100:BE101"/>
    <mergeCell ref="BF108:BY109"/>
    <mergeCell ref="BZ100:CI101"/>
    <mergeCell ref="CE49:CI51"/>
    <mergeCell ref="BZ108:CI109"/>
    <mergeCell ref="CE64:CI68"/>
    <mergeCell ref="CE69:CI73"/>
    <mergeCell ref="U127:W127"/>
    <mergeCell ref="B3:CI4"/>
    <mergeCell ref="D9:O10"/>
    <mergeCell ref="D12:O13"/>
    <mergeCell ref="P9:P10"/>
    <mergeCell ref="P12:P13"/>
    <mergeCell ref="Q12:AL13"/>
    <mergeCell ref="BO5:BP6"/>
    <mergeCell ref="BU11:CE12"/>
    <mergeCell ref="CF11:CH12"/>
    <mergeCell ref="X5:AH6"/>
    <mergeCell ref="AI5:AS6"/>
    <mergeCell ref="AT5:BD6"/>
    <mergeCell ref="BE5:BN6"/>
    <mergeCell ref="R9:AL10"/>
    <mergeCell ref="BR8:CH9"/>
    <mergeCell ref="G26:L29"/>
    <mergeCell ref="G30:L42"/>
    <mergeCell ref="M43:U48"/>
    <mergeCell ref="BP61:BQ62"/>
    <mergeCell ref="BR61:BS62"/>
    <mergeCell ref="B52:D63"/>
    <mergeCell ref="E52:L63"/>
    <mergeCell ref="M58:U63"/>
    <mergeCell ref="BZ43:CD48"/>
    <mergeCell ref="AI62:BE63"/>
    <mergeCell ref="E49:L51"/>
    <mergeCell ref="B43:D48"/>
    <mergeCell ref="BF52:BT57"/>
    <mergeCell ref="BU52:BY57"/>
    <mergeCell ref="B23:D42"/>
    <mergeCell ref="BF38:BM39"/>
    <mergeCell ref="BG32:BO33"/>
    <mergeCell ref="BP32:BS33"/>
    <mergeCell ref="BJ61:BL62"/>
    <mergeCell ref="E43:L48"/>
    <mergeCell ref="AJ32:AO33"/>
    <mergeCell ref="BF61:BI62"/>
    <mergeCell ref="M49:U51"/>
    <mergeCell ref="BM61:BO62"/>
    <mergeCell ref="BF18:BT22"/>
    <mergeCell ref="BU18:CI19"/>
    <mergeCell ref="M18:U22"/>
    <mergeCell ref="V18:AH22"/>
    <mergeCell ref="AI18:BE22"/>
    <mergeCell ref="BZ20:CD22"/>
    <mergeCell ref="CE20:CI22"/>
    <mergeCell ref="M69:U73"/>
    <mergeCell ref="V69:AH73"/>
    <mergeCell ref="M52:U57"/>
    <mergeCell ref="BU49:BY51"/>
    <mergeCell ref="BF64:BS65"/>
    <mergeCell ref="BF49:BT51"/>
    <mergeCell ref="BU64:BY68"/>
    <mergeCell ref="BU69:BY73"/>
    <mergeCell ref="AI49:BE51"/>
    <mergeCell ref="AI66:AN67"/>
    <mergeCell ref="AO66:BA67"/>
    <mergeCell ref="BH66:BR67"/>
    <mergeCell ref="P15:P16"/>
    <mergeCell ref="Q15:AL16"/>
    <mergeCell ref="D15:O16"/>
    <mergeCell ref="BK11:BT12"/>
    <mergeCell ref="B18:L22"/>
    <mergeCell ref="V38:AH42"/>
    <mergeCell ref="AI35:BE37"/>
    <mergeCell ref="B100:D101"/>
    <mergeCell ref="BU20:BY22"/>
    <mergeCell ref="BF69:BT73"/>
    <mergeCell ref="BU82:BY85"/>
    <mergeCell ref="B82:D90"/>
    <mergeCell ref="E82:L90"/>
    <mergeCell ref="M82:U85"/>
    <mergeCell ref="M86:U90"/>
    <mergeCell ref="V82:AH85"/>
    <mergeCell ref="V86:AH90"/>
    <mergeCell ref="E64:L73"/>
    <mergeCell ref="B49:D51"/>
    <mergeCell ref="E23:F42"/>
    <mergeCell ref="BU58:BY63"/>
    <mergeCell ref="AI23:BE25"/>
    <mergeCell ref="M23:U29"/>
    <mergeCell ref="G23:L25"/>
    <mergeCell ref="B106:D107"/>
    <mergeCell ref="E106:U107"/>
    <mergeCell ref="V106:AH107"/>
    <mergeCell ref="AI106:BE107"/>
    <mergeCell ref="AI97:BE99"/>
    <mergeCell ref="BZ78:CD81"/>
    <mergeCell ref="CE78:CI81"/>
    <mergeCell ref="B95:CI96"/>
    <mergeCell ref="B91:CI94"/>
    <mergeCell ref="BZ82:CD85"/>
    <mergeCell ref="AI86:BE87"/>
    <mergeCell ref="AI82:BE85"/>
    <mergeCell ref="M78:U81"/>
    <mergeCell ref="V78:AH81"/>
    <mergeCell ref="AI78:BE79"/>
    <mergeCell ref="AI80:BE81"/>
    <mergeCell ref="E100:U101"/>
    <mergeCell ref="B97:D99"/>
    <mergeCell ref="E97:U99"/>
    <mergeCell ref="BF106:BY107"/>
    <mergeCell ref="BZ106:CI107"/>
    <mergeCell ref="BF97:BY99"/>
    <mergeCell ref="V100:AH101"/>
    <mergeCell ref="BF100:BY101"/>
    <mergeCell ref="Y114:AA114"/>
    <mergeCell ref="U114:W114"/>
    <mergeCell ref="L114:P114"/>
    <mergeCell ref="V23:AH25"/>
    <mergeCell ref="BU23:BY25"/>
    <mergeCell ref="V30:AH37"/>
    <mergeCell ref="V43:AH48"/>
    <mergeCell ref="AI30:BE31"/>
    <mergeCell ref="AP32:AZ33"/>
    <mergeCell ref="BA32:BC33"/>
    <mergeCell ref="AI26:BE29"/>
    <mergeCell ref="BK24:BR25"/>
    <mergeCell ref="BF43:BT48"/>
    <mergeCell ref="BU38:BY42"/>
    <mergeCell ref="BF30:BM31"/>
    <mergeCell ref="BG40:BO41"/>
    <mergeCell ref="BP40:BS41"/>
    <mergeCell ref="BF24:BJ25"/>
    <mergeCell ref="BF26:BT29"/>
    <mergeCell ref="BU26:BY29"/>
    <mergeCell ref="BU30:BY37"/>
    <mergeCell ref="BU43:BY48"/>
    <mergeCell ref="E78:L81"/>
    <mergeCell ref="AI108:BE109"/>
    <mergeCell ref="U125:W125"/>
    <mergeCell ref="U126:W126"/>
    <mergeCell ref="Y121:AA121"/>
    <mergeCell ref="Y122:AA122"/>
    <mergeCell ref="Y123:AA123"/>
    <mergeCell ref="Y124:AA124"/>
    <mergeCell ref="Y125:AA125"/>
    <mergeCell ref="Y128:AA128"/>
    <mergeCell ref="AB131:AD131"/>
    <mergeCell ref="U121:W121"/>
    <mergeCell ref="U122:W122"/>
    <mergeCell ref="U123:W123"/>
    <mergeCell ref="Y129:AA129"/>
    <mergeCell ref="Y130:AA130"/>
    <mergeCell ref="Y126:AA126"/>
    <mergeCell ref="Y127:AA127"/>
    <mergeCell ref="AB144:AD144"/>
    <mergeCell ref="AB145:AD145"/>
    <mergeCell ref="AB132:AD132"/>
    <mergeCell ref="AB133:AD133"/>
    <mergeCell ref="AB134:AD134"/>
    <mergeCell ref="AB135:AD135"/>
    <mergeCell ref="AB136:AD136"/>
    <mergeCell ref="AB137:AD137"/>
    <mergeCell ref="AB138:AD138"/>
    <mergeCell ref="AB139:AD139"/>
    <mergeCell ref="AB140:AD140"/>
    <mergeCell ref="B108:D109"/>
    <mergeCell ref="E108:U109"/>
    <mergeCell ref="V108:AH109"/>
    <mergeCell ref="AB114:AD114"/>
    <mergeCell ref="AG114:AK114"/>
    <mergeCell ref="BZ104:CI105"/>
    <mergeCell ref="AB141:AD141"/>
    <mergeCell ref="AB142:AD142"/>
    <mergeCell ref="AB143:AD143"/>
    <mergeCell ref="U131:W131"/>
    <mergeCell ref="AB121:AD121"/>
    <mergeCell ref="AB122:AD122"/>
    <mergeCell ref="AB123:AD123"/>
    <mergeCell ref="AB124:AD124"/>
    <mergeCell ref="AB125:AD125"/>
    <mergeCell ref="AB126:AD126"/>
    <mergeCell ref="AB127:AD127"/>
    <mergeCell ref="AB128:AD128"/>
    <mergeCell ref="AB129:AD129"/>
    <mergeCell ref="U128:W128"/>
    <mergeCell ref="U129:W129"/>
    <mergeCell ref="U130:W130"/>
    <mergeCell ref="AB130:AD130"/>
    <mergeCell ref="U124:W124"/>
    <mergeCell ref="B102:D103"/>
    <mergeCell ref="E102:U103"/>
    <mergeCell ref="V102:AH103"/>
    <mergeCell ref="AI102:BE103"/>
    <mergeCell ref="BF102:BY103"/>
    <mergeCell ref="BZ102:CI103"/>
    <mergeCell ref="BF104:BY105"/>
    <mergeCell ref="AI104:BE105"/>
    <mergeCell ref="E74:L77"/>
    <mergeCell ref="B74:D77"/>
    <mergeCell ref="BF88:BK89"/>
    <mergeCell ref="B104:D105"/>
    <mergeCell ref="E104:U105"/>
    <mergeCell ref="V104:AH105"/>
    <mergeCell ref="M74:U77"/>
    <mergeCell ref="V74:AH77"/>
    <mergeCell ref="AI74:BE77"/>
    <mergeCell ref="BF74:BT77"/>
    <mergeCell ref="BZ86:CD90"/>
    <mergeCell ref="BZ97:CI99"/>
    <mergeCell ref="B78:D81"/>
    <mergeCell ref="V97:AH99"/>
    <mergeCell ref="AI88:BE90"/>
    <mergeCell ref="V64:AH68"/>
    <mergeCell ref="AI43:BE45"/>
    <mergeCell ref="AI46:BE48"/>
    <mergeCell ref="AI64:BE65"/>
    <mergeCell ref="BE66:BE68"/>
    <mergeCell ref="M64:U68"/>
    <mergeCell ref="M30:U37"/>
    <mergeCell ref="M38:U42"/>
    <mergeCell ref="B64:D73"/>
    <mergeCell ref="AI58:BE61"/>
    <mergeCell ref="AO15:AT16"/>
    <mergeCell ref="AU15:AW16"/>
    <mergeCell ref="AX15:AY16"/>
    <mergeCell ref="AZ15:BA16"/>
    <mergeCell ref="BD15:BE16"/>
    <mergeCell ref="BF15:BG16"/>
    <mergeCell ref="CE58:CI63"/>
    <mergeCell ref="BZ74:CD77"/>
    <mergeCell ref="V58:AH63"/>
    <mergeCell ref="BH15:BI16"/>
    <mergeCell ref="BZ23:CD25"/>
    <mergeCell ref="BF59:BI60"/>
    <mergeCell ref="BJ59:BL60"/>
    <mergeCell ref="BP59:BQ60"/>
    <mergeCell ref="BR59:BS60"/>
    <mergeCell ref="BM59:BO60"/>
    <mergeCell ref="CE74:CI77"/>
    <mergeCell ref="BU74:BY77"/>
    <mergeCell ref="CE23:CI25"/>
    <mergeCell ref="CE30:CI37"/>
    <mergeCell ref="CE38:CI42"/>
    <mergeCell ref="BZ30:CD37"/>
    <mergeCell ref="CE26:CI29"/>
    <mergeCell ref="CE52:CI57"/>
    <mergeCell ref="BF35:BJ36"/>
    <mergeCell ref="BF79:BJ80"/>
    <mergeCell ref="BK79:BQ80"/>
    <mergeCell ref="BR79:BS80"/>
    <mergeCell ref="BZ26:CD29"/>
    <mergeCell ref="BZ52:CD57"/>
    <mergeCell ref="BZ38:CD42"/>
    <mergeCell ref="BZ49:CD51"/>
    <mergeCell ref="BZ64:CD68"/>
    <mergeCell ref="BZ69:CD73"/>
    <mergeCell ref="BZ58:CD63"/>
    <mergeCell ref="CJ82:CU85"/>
    <mergeCell ref="CJ86:CU90"/>
    <mergeCell ref="BP88:BR89"/>
    <mergeCell ref="BL88:BO89"/>
    <mergeCell ref="CE82:CI85"/>
    <mergeCell ref="BU86:BY90"/>
    <mergeCell ref="CE86:CI90"/>
    <mergeCell ref="BU78:BY81"/>
    <mergeCell ref="CJ23:CU25"/>
    <mergeCell ref="CJ26:CU29"/>
    <mergeCell ref="CJ30:CU37"/>
    <mergeCell ref="BK35:BQ36"/>
    <mergeCell ref="BR35:BT36"/>
    <mergeCell ref="CE43:CI48"/>
    <mergeCell ref="CJ74:CU77"/>
    <mergeCell ref="CJ78:CU81"/>
  </mergeCells>
  <phoneticPr fontId="20"/>
  <dataValidations count="10">
    <dataValidation imeMode="off" allowBlank="1" showInputMessage="1" showErrorMessage="1" sqref="Q12:AL13 BH90 BD15:BE16 AZ15:BA16" xr:uid="{00000000-0002-0000-0000-000000000000}"/>
    <dataValidation imeMode="halfKatakana" allowBlank="1" showInputMessage="1" showErrorMessage="1" sqref="P12 P9" xr:uid="{00000000-0002-0000-0000-000001000000}"/>
    <dataValidation type="list" allowBlank="1" showInputMessage="1" showErrorMessage="1" sqref="BK24:BR25 ED26:ED37" xr:uid="{00000000-0002-0000-0000-000002000000}">
      <formula1>#REF!</formula1>
    </dataValidation>
    <dataValidation type="list" allowBlank="1" showInputMessage="1" showErrorMessage="1" sqref="AI5:AS6" xr:uid="{00000000-0002-0000-0000-000003000000}">
      <formula1>$CZ$23:$CZ$31</formula1>
    </dataValidation>
    <dataValidation type="list" imeMode="off" allowBlank="1" showInputMessage="1" showErrorMessage="1" sqref="AX15:AY16" xr:uid="{00000000-0002-0000-0000-000004000000}">
      <formula1>$DE$23:$DE$55</formula1>
    </dataValidation>
    <dataValidation type="list" imeMode="off" allowBlank="1" showInputMessage="1" showErrorMessage="1" sqref="BF15:BG16" xr:uid="{00000000-0002-0000-0000-000005000000}">
      <formula1>$DG$23:$DG$55</formula1>
    </dataValidation>
    <dataValidation type="list" imeMode="off" allowBlank="1" showInputMessage="1" showErrorMessage="1" sqref="BB15:BC16" xr:uid="{00000000-0002-0000-0000-000006000000}">
      <formula1>$DF$23:$DF$36</formula1>
    </dataValidation>
    <dataValidation type="list" allowBlank="1" showInputMessage="1" showErrorMessage="1" sqref="AU15:AW16 CP14" xr:uid="{00000000-0002-0000-0000-000007000000}">
      <formula1>$DD$23:$DD$27</formula1>
    </dataValidation>
    <dataValidation type="list" allowBlank="1" showInputMessage="1" showErrorMessage="1" sqref="AP32:AZ33" xr:uid="{00000000-0002-0000-0000-000008000000}">
      <formula1>$DB$73:$DB$90</formula1>
    </dataValidation>
    <dataValidation type="list" allowBlank="1" showInputMessage="1" showErrorMessage="1" sqref="BU23:BY25 CE23:CI25 BU26:BY29 CE26:CI29 BU43:BY57 CE43:CI57 BU69:BY77 CE69:CI77 BU82:BY85 CE82:CI85" xr:uid="{00000000-0002-0000-0000-000009000000}">
      <formula1>$CZ$65:$CZ$67</formula1>
    </dataValidation>
  </dataValidations>
  <pageMargins left="0.78740157480314965" right="0.39370078740157483" top="0.39370078740157483" bottom="0.39370078740157483" header="0.31496062992125984" footer="0.19685039370078741"/>
  <pageSetup paperSize="9" scale="82" orientation="portrait" r:id="rId1"/>
  <headerFooter scaleWithDoc="0" alignWithMargins="0">
    <oddFooter>&amp;C&amp;10
版権所有 : 日本ｵｰﾁｽ･ｴﾚﾍﾞｰﾀ株式会社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3" ma:contentTypeDescription="Create a new document." ma:contentTypeScope="" ma:versionID="ddd466c7e421523ab204d7b8357246c0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af629a263cfbcd5ba2ce6abae37ba11d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01EAD9-97F4-4D84-82D3-6EE1B0F1E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99E718-7277-49AD-B998-E766BA92136E}">
  <ds:schemaRefs>
    <ds:schemaRef ds:uri="http://purl.org/dc/terms/"/>
    <ds:schemaRef ds:uri="49117fb1-943f-47bb-9f53-2594fdbd08a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cacca7d-bcd8-47e3-97f8-04daa82fb6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C1FFBE-3B13-4506-B146-638CD8082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ENNNUN-GN</vt:lpstr>
      <vt:lpstr>'ENNNUN-GN'!Print_Area</vt:lpstr>
      <vt:lpstr>'ENNNUN-GN'!Print_Titles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2021-03-08T08:12:43Z</cp:lastPrinted>
  <dcterms:created xsi:type="dcterms:W3CDTF">2009-08-17T04:44:12Z</dcterms:created>
  <dcterms:modified xsi:type="dcterms:W3CDTF">2025-09-10T13:25:13Z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