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P03J_パッド/"/>
    </mc:Choice>
  </mc:AlternateContent>
  <xr:revisionPtr revIDLastSave="19" documentId="6_{F46BE863-857D-4808-A042-D9197572B391}" xr6:coauthVersionLast="47" xr6:coauthVersionMax="47" xr10:uidLastSave="{F2A14AF1-B265-4EF6-B10A-D0F04B6519F4}"/>
  <bookViews>
    <workbookView xWindow="19090" yWindow="-110" windowWidth="19420" windowHeight="10300" xr2:uid="{287A178E-F2FE-4A3D-8A27-0992B4F0D7F8}"/>
  </bookViews>
  <sheets>
    <sheet name="UCMP-P03J_Ver.3_T" sheetId="51" r:id="rId1"/>
  </sheets>
  <definedNames>
    <definedName name="_xlnm.Print_Area" localSheetId="0">'UCMP-P03J_Ver.3_T'!$E$3:$CK$134</definedName>
    <definedName name="_xlnm.Print_Titles" localSheetId="0">'UCMP-P03J_Ver.3_T'!$3:$19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G56" i="51" l="1"/>
  <c r="BW56" i="51"/>
  <c r="CG22" i="51" l="1"/>
  <c r="BW22" i="51"/>
  <c r="CW140" i="51"/>
  <c r="CW139" i="51"/>
  <c r="CW138" i="51"/>
  <c r="CW137" i="51"/>
  <c r="CV140" i="51"/>
  <c r="CV139" i="51"/>
  <c r="CV138" i="51"/>
  <c r="CV137" i="51"/>
  <c r="CU140" i="51"/>
  <c r="CU139" i="51"/>
  <c r="CU138" i="51"/>
  <c r="CU137" i="51"/>
  <c r="H132" i="51"/>
  <c r="H129" i="51"/>
  <c r="H126" i="51"/>
  <c r="DK43" i="51"/>
  <c r="AP26" i="51"/>
  <c r="BG5" i="51"/>
  <c r="DJ43" i="51" s="1"/>
  <c r="CT59" i="51"/>
  <c r="AQ58" i="51"/>
  <c r="AT42" i="51"/>
  <c r="DL43" i="51"/>
  <c r="BW83" i="51"/>
  <c r="CG110" i="51"/>
  <c r="BW110" i="51"/>
  <c r="CG105" i="51"/>
  <c r="BW105" i="51"/>
  <c r="AP32" i="51"/>
  <c r="BH29" i="51"/>
  <c r="BH22" i="51"/>
  <c r="CU60" i="51"/>
  <c r="CU59" i="51"/>
  <c r="CT60" i="51"/>
  <c r="AS48" i="51"/>
  <c r="BW47" i="51"/>
  <c r="CT55" i="51"/>
  <c r="CT54" i="51"/>
  <c r="CT53" i="51"/>
  <c r="CT52" i="51"/>
  <c r="CT51" i="51"/>
  <c r="CB83" i="51"/>
  <c r="CG83" i="51"/>
  <c r="AU101" i="51"/>
  <c r="CG98" i="51"/>
  <c r="CV60" i="51"/>
  <c r="CV59" i="51"/>
  <c r="CG47" i="51"/>
  <c r="BW62" i="51"/>
  <c r="BW98" i="51"/>
  <c r="CG62" i="51"/>
  <c r="BW70" i="51"/>
  <c r="CG70" i="51"/>
  <c r="DJ47" i="51" l="1" a="1"/>
  <c r="DJ47" i="51" s="1"/>
  <c r="AP74" i="51" s="1"/>
  <c r="DJ48" i="51" a="1"/>
  <c r="DJ48" i="51" s="1"/>
  <c r="AP72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R8" authorId="1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書式設定変更可
折り返し位置は調整ください</t>
        </r>
      </text>
    </comment>
    <comment ref="AW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機種を選択
GeN2 R (1.5T)
GeN2 R (2T)
GeN2 B (2T)
R：片引き戸（乗用、人荷用）
B：寝台用
※（）内はマシンタイプ
1.5T:シーブ3列
2T：シーブ4列
</t>
        </r>
      </text>
    </comment>
    <comment ref="BW12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X22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I2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I32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保守ツールを用いてプログラムVer.を確認する。
</t>
        </r>
      </text>
    </comment>
    <comment ref="BJ57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BI74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巻上機の銘板にて確認する。</t>
        </r>
      </text>
    </comment>
    <comment ref="BN99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101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積載、速度、機種を選択すると自動で入力されますが、銘板値と差異が無いか確認すること</t>
        </r>
      </text>
    </comment>
    <comment ref="BN102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知りえる最も直近の数値を記入する。</t>
        </r>
      </text>
    </comment>
    <comment ref="BJ112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<sst xmlns="http://schemas.openxmlformats.org/spreadsheetml/2006/main" count="360" uniqueCount="215">
  <si>
    <t>作動の状況</t>
    <phoneticPr fontId="20"/>
  </si>
  <si>
    <t>元号</t>
    <rPh sb="0" eb="2">
      <t>ゲンゴウ</t>
    </rPh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</si>
  <si>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</si>
  <si>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</si>
  <si>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認定番号</t>
    <rPh sb="0" eb="2">
      <t>ニンテイ</t>
    </rPh>
    <rPh sb="2" eb="4">
      <t>バンゴウ</t>
    </rPh>
    <phoneticPr fontId="20"/>
  </si>
  <si>
    <t>型式</t>
    <rPh sb="0" eb="2">
      <t>カタシキ</t>
    </rPh>
    <phoneticPr fontId="20"/>
  </si>
  <si>
    <t>リレー</t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</si>
  <si>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</si>
  <si>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特定距離</t>
    <rPh sb="0" eb="2">
      <t>トクテイ</t>
    </rPh>
    <rPh sb="2" eb="4">
      <t>キョリ</t>
    </rPh>
    <phoneticPr fontId="20"/>
  </si>
  <si>
    <t>UCMP_TYPE</t>
    <phoneticPr fontId="20"/>
  </si>
  <si>
    <t>マシン</t>
    <phoneticPr fontId="20"/>
  </si>
  <si>
    <t>型式</t>
    <rPh sb="0" eb="2">
      <t>ケイシキ</t>
    </rPh>
    <phoneticPr fontId="20"/>
  </si>
  <si>
    <t>〇</t>
    <phoneticPr fontId="20"/>
  </si>
  <si>
    <t>昭和</t>
    <rPh sb="0" eb="2">
      <t>ショウワ</t>
    </rPh>
    <phoneticPr fontId="20"/>
  </si>
  <si>
    <t>ENNNUN-2529</t>
    <phoneticPr fontId="20"/>
  </si>
  <si>
    <t>DBG-1A</t>
    <phoneticPr fontId="20"/>
  </si>
  <si>
    <t>JAA31671CAA</t>
    <phoneticPr fontId="20"/>
  </si>
  <si>
    <t>UCM1,UCM2</t>
    <phoneticPr fontId="20"/>
  </si>
  <si>
    <t>±75±10</t>
  </si>
  <si>
    <t>GGP 1.5T-L</t>
    <phoneticPr fontId="20"/>
  </si>
  <si>
    <t>20220BC303</t>
    <phoneticPr fontId="20"/>
  </si>
  <si>
    <t>平成</t>
    <rPh sb="0" eb="2">
      <t>ヘイセイ</t>
    </rPh>
    <phoneticPr fontId="20"/>
  </si>
  <si>
    <t>ENNNUN-2530</t>
    <phoneticPr fontId="20"/>
  </si>
  <si>
    <t>DBG-3A</t>
    <phoneticPr fontId="20"/>
  </si>
  <si>
    <t>●</t>
    <phoneticPr fontId="20"/>
  </si>
  <si>
    <t>令和</t>
    <rPh sb="0" eb="1">
      <t>レイ</t>
    </rPh>
    <rPh sb="1" eb="2">
      <t>ワ</t>
    </rPh>
    <phoneticPr fontId="20"/>
  </si>
  <si>
    <t>ENNNUN-2531</t>
    <phoneticPr fontId="20"/>
  </si>
  <si>
    <t>DBG-5A</t>
    <phoneticPr fontId="20"/>
  </si>
  <si>
    <t>ENNNUN-2045</t>
    <phoneticPr fontId="20"/>
  </si>
  <si>
    <t>DBG-4</t>
    <phoneticPr fontId="20"/>
  </si>
  <si>
    <t>JAA31671BAA</t>
    <phoneticPr fontId="20"/>
  </si>
  <si>
    <t>GGP 2.0T-H</t>
    <phoneticPr fontId="20"/>
  </si>
  <si>
    <t>20220BZ311</t>
    <phoneticPr fontId="20"/>
  </si>
  <si>
    <t>20220BC313</t>
    <phoneticPr fontId="20"/>
  </si>
  <si>
    <t>GGP 2.0T-L</t>
    <phoneticPr fontId="20"/>
  </si>
  <si>
    <t>20220BD301</t>
    <phoneticPr fontId="20"/>
  </si>
  <si>
    <t>20220BD331</t>
    <phoneticPr fontId="20"/>
  </si>
  <si>
    <t>20220BZ301</t>
    <phoneticPr fontId="20"/>
  </si>
  <si>
    <t>R(1.5T)</t>
    <phoneticPr fontId="20"/>
  </si>
  <si>
    <t>-</t>
    <phoneticPr fontId="20"/>
  </si>
  <si>
    <t>GeN2 R(2T)</t>
    <phoneticPr fontId="20"/>
  </si>
  <si>
    <t>GeN2 B(2T)</t>
    <phoneticPr fontId="20"/>
  </si>
  <si>
    <t>R(2T)</t>
    <phoneticPr fontId="20"/>
  </si>
  <si>
    <t>通番</t>
    <rPh sb="0" eb="2">
      <t>ツウバン</t>
    </rPh>
    <phoneticPr fontId="31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</si>
  <si>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</si>
  <si>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</si>
  <si>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</si>
  <si>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</si>
  <si>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</si>
  <si>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</si>
  <si>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年</t>
    <rPh sb="0" eb="1">
      <t>ネン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</si>
  <si>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</si>
  <si>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</si>
  <si>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(1)</t>
    <phoneticPr fontId="20"/>
  </si>
  <si>
    <t>安全制御ﾌﾟﾛｸﾞﾗﾑ</t>
    <phoneticPr fontId="20"/>
  </si>
  <si>
    <t>型式</t>
  </si>
  <si>
    <t>作動の状況</t>
  </si>
  <si>
    <t>なし</t>
    <phoneticPr fontId="20"/>
  </si>
  <si>
    <t>UCM2</t>
    <phoneticPr fontId="20"/>
  </si>
  <si>
    <t>(2)</t>
  </si>
  <si>
    <t>つま先保護板</t>
    <phoneticPr fontId="20"/>
  </si>
  <si>
    <t>取付けの状況</t>
    <phoneticPr fontId="20"/>
  </si>
  <si>
    <t>長さ</t>
    <phoneticPr fontId="20"/>
  </si>
  <si>
    <t>UCM1</t>
    <phoneticPr fontId="20"/>
  </si>
  <si>
    <t>(3)</t>
  </si>
  <si>
    <t>特定距離感知装置</t>
    <phoneticPr fontId="20"/>
  </si>
  <si>
    <t>動作確認</t>
    <phoneticPr fontId="20"/>
  </si>
  <si>
    <t>機種</t>
    <rPh sb="0" eb="2">
      <t>キシュ</t>
    </rPh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</si>
  <si>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</si>
  <si>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</si>
  <si>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</si>
  <si>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</si>
  <si>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</si>
  <si>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巻上機</t>
    <phoneticPr fontId="20"/>
  </si>
  <si>
    <t>制動面の油の流出状況</t>
  </si>
  <si>
    <t>油排出場所の油の流出状況</t>
  </si>
  <si>
    <t>(6)</t>
  </si>
  <si>
    <t>ﾌﾞﾚｰｷ</t>
    <phoneticPr fontId="20"/>
  </si>
  <si>
    <t>ﾊﾟｯﾄﾞの厚さの状況</t>
  </si>
  <si>
    <t>ﾊﾟｯﾄﾞの状況</t>
  </si>
  <si>
    <t>ﾌﾞﾚｰｷﾊﾟｯﾄﾞの動作感知装置</t>
  </si>
  <si>
    <t>制動力の状況</t>
  </si>
  <si>
    <t>(7)</t>
  </si>
  <si>
    <t>かご戸スイッチ</t>
    <phoneticPr fontId="20"/>
  </si>
  <si>
    <t>(8)</t>
  </si>
  <si>
    <t>乗場戸スイッチ</t>
    <phoneticPr fontId="20"/>
  </si>
  <si>
    <t>検査項目プルダウン(1)</t>
    <phoneticPr fontId="20"/>
  </si>
  <si>
    <t>検査項目プルダウン(2)</t>
  </si>
  <si>
    <t>検査項目プルダウン(3)</t>
  </si>
  <si>
    <t>B(2T)</t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</si>
  <si>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</si>
  <si>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</si>
  <si>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</si>
  <si>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型</t>
    <rPh sb="0" eb="1">
      <t>カタ</t>
    </rPh>
    <phoneticPr fontId="20"/>
  </si>
  <si>
    <t>積載量 :</t>
    <rPh sb="0" eb="3">
      <t>セキサイリョウ</t>
    </rPh>
    <phoneticPr fontId="20"/>
  </si>
  <si>
    <t>ｋｇ</t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</si>
  <si>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</si>
  <si>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</si>
  <si>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定格速度 :</t>
    <rPh sb="0" eb="2">
      <t>テイカク</t>
    </rPh>
    <rPh sb="2" eb="4">
      <t>ソクド</t>
    </rPh>
    <phoneticPr fontId="20"/>
  </si>
  <si>
    <r>
      <t>m</t>
    </r>
    <r>
      <rPr>
        <sz val="11"/>
        <rFont val="ＭＳ Ｐゴシック"/>
        <family val="3"/>
        <charset val="128"/>
      </rPr>
      <t>/min</t>
    </r>
    <phoneticPr fontId="20"/>
  </si>
  <si>
    <t xml:space="preserve">登録番号           </t>
    <rPh sb="0" eb="2">
      <t>トウロク</t>
    </rPh>
    <rPh sb="2" eb="4">
      <t>バンゴウ</t>
    </rPh>
    <phoneticPr fontId="20"/>
  </si>
  <si>
    <t>機　種 :</t>
    <rPh sb="0" eb="1">
      <t>キ</t>
    </rPh>
    <rPh sb="2" eb="3">
      <t>シュ</t>
    </rPh>
    <phoneticPr fontId="20"/>
  </si>
  <si>
    <t>昇降機番号 :</t>
    <rPh sb="0" eb="3">
      <t>ショウコウキ</t>
    </rPh>
    <rPh sb="3" eb="5">
      <t>バンゴウ</t>
    </rPh>
    <phoneticPr fontId="20"/>
  </si>
  <si>
    <t>号機</t>
    <rPh sb="0" eb="2">
      <t>ゴウキ</t>
    </rPh>
    <phoneticPr fontId="20"/>
  </si>
  <si>
    <t>検査者氏名</t>
    <rPh sb="0" eb="2">
      <t>ケンサ</t>
    </rPh>
    <rPh sb="2" eb="3">
      <t>シャ</t>
    </rPh>
    <rPh sb="3" eb="5">
      <t>シメイ</t>
    </rPh>
    <phoneticPr fontId="20"/>
  </si>
  <si>
    <t>検査日 :</t>
    <rPh sb="0" eb="3">
      <t>ケンサビ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</si>
  <si>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</si>
  <si>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</si>
  <si>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</si>
  <si>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</si>
  <si>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検査方法</t>
    <rPh sb="0" eb="2">
      <t>ケンサ</t>
    </rPh>
    <rPh sb="2" eb="4">
      <t>ホウホウ</t>
    </rPh>
    <phoneticPr fontId="20"/>
  </si>
  <si>
    <t>判定基準</t>
    <rPh sb="0" eb="2">
      <t>ハンテイ</t>
    </rPh>
    <rPh sb="2" eb="4">
      <t>キジュン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</si>
  <si>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</si>
  <si>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</si>
  <si>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指摘なし</t>
    <rPh sb="0" eb="2">
      <t>シテキ</t>
    </rPh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</si>
  <si>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</si>
  <si>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要是正</t>
    <rPh sb="0" eb="1">
      <t>ヨウ</t>
    </rPh>
    <rPh sb="1" eb="3">
      <t>ゼセイ</t>
    </rPh>
    <phoneticPr fontId="20"/>
  </si>
  <si>
    <t>安全制御ﾌﾟﾛｸﾞﾗﾑ</t>
    <rPh sb="0" eb="2">
      <t>アンゼン</t>
    </rPh>
    <rPh sb="2" eb="4">
      <t>セイギョ</t>
    </rPh>
    <phoneticPr fontId="20"/>
  </si>
  <si>
    <t>安全制御ﾌﾟﾛｸﾞﾗﾑの型式を確認する。（目視にて基盤の型番の確認又は保守ﾂｰﾙによる確認）</t>
    <rPh sb="0" eb="2">
      <t>アンゼン</t>
    </rPh>
    <rPh sb="2" eb="4">
      <t>セイギョ</t>
    </rPh>
    <rPh sb="12" eb="14">
      <t>カタシキ</t>
    </rPh>
    <rPh sb="15" eb="17">
      <t>カクニン</t>
    </rPh>
    <rPh sb="21" eb="23">
      <t>モクシ</t>
    </rPh>
    <rPh sb="25" eb="27">
      <t>キバン</t>
    </rPh>
    <rPh sb="28" eb="30">
      <t>カタバン</t>
    </rPh>
    <rPh sb="31" eb="33">
      <t>カクニン</t>
    </rPh>
    <rPh sb="33" eb="34">
      <t>マタ</t>
    </rPh>
    <rPh sb="35" eb="37">
      <t>ホシュ</t>
    </rPh>
    <rPh sb="43" eb="45">
      <t>カクニン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</si>
  <si>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</si>
  <si>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基板上の表示</t>
    <rPh sb="0" eb="2">
      <t>キバン</t>
    </rPh>
    <rPh sb="2" eb="3">
      <t>ジョウ</t>
    </rPh>
    <rPh sb="4" eb="6">
      <t>ヒョウジ</t>
    </rPh>
    <phoneticPr fontId="20"/>
  </si>
  <si>
    <t>ー</t>
    <phoneticPr fontId="20"/>
  </si>
  <si>
    <t>目視にて基板上の型番の確認又は保守ツールにてバージョンを確認し、どちらか又は両方を記入すると自動で判定される。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3" eb="14">
      <t>マタ</t>
    </rPh>
    <rPh sb="15" eb="17">
      <t>ホシュ</t>
    </rPh>
    <rPh sb="28" eb="30">
      <t>カクニン</t>
    </rPh>
    <rPh sb="36" eb="37">
      <t>マタ</t>
    </rPh>
    <rPh sb="38" eb="40">
      <t>リョウホウ</t>
    </rPh>
    <rPh sb="41" eb="43">
      <t>キニュウ</t>
    </rPh>
    <rPh sb="46" eb="48">
      <t>ジドウ</t>
    </rPh>
    <rPh sb="49" eb="51">
      <t>ハンテイ</t>
    </rPh>
    <phoneticPr fontId="20"/>
  </si>
  <si>
    <t>型式：</t>
    <rPh sb="0" eb="2">
      <t>カタシキ</t>
    </rPh>
    <phoneticPr fontId="20"/>
  </si>
  <si>
    <r>
      <t>ソフトV</t>
    </r>
    <r>
      <rPr>
        <sz val="11"/>
        <rFont val="ＭＳ Ｐゴシック"/>
        <family val="3"/>
        <charset val="128"/>
      </rPr>
      <t>er.</t>
    </r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</si>
  <si>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</si>
  <si>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ﾌﾟﾛｸﾞﾗﾑﾊﾞｰｼﾞｮﾝ</t>
    <phoneticPr fontId="20"/>
  </si>
  <si>
    <t>作動の状況</t>
    <rPh sb="0" eb="2">
      <t>サドウ</t>
    </rPh>
    <rPh sb="3" eb="5">
      <t>ジョウキョウ</t>
    </rPh>
    <phoneticPr fontId="20"/>
  </si>
  <si>
    <t>ﾄﾞｱｿﾞｰﾝ外で走行中に戸開状態にして模擬した場合の動作を確認する。</t>
    <rPh sb="7" eb="8">
      <t>ガイ</t>
    </rPh>
    <rPh sb="9" eb="12">
      <t>ソウコウチュウ</t>
    </rPh>
    <rPh sb="13" eb="14">
      <t>ト</t>
    </rPh>
    <rPh sb="14" eb="15">
      <t>カイ</t>
    </rPh>
    <rPh sb="15" eb="17">
      <t>ジョウタイ</t>
    </rPh>
    <rPh sb="20" eb="22">
      <t>モギ</t>
    </rPh>
    <rPh sb="24" eb="26">
      <t>バアイ</t>
    </rPh>
    <rPh sb="27" eb="29">
      <t>ドウサ</t>
    </rPh>
    <rPh sb="30" eb="32">
      <t>カクニン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</si>
  <si>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</si>
  <si>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手動で判定する。</t>
    <rPh sb="0" eb="2">
      <t>シュドウ</t>
    </rPh>
    <rPh sb="3" eb="5">
      <t>ハンテイ</t>
    </rPh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</si>
  <si>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</si>
  <si>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ﾘﾚｰ</t>
    <phoneticPr fontId="20"/>
  </si>
  <si>
    <t>（</t>
    <phoneticPr fontId="20"/>
  </si>
  <si>
    <t>）</t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</si>
  <si>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</si>
  <si>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取付けの状況</t>
    <rPh sb="0" eb="2">
      <t>トリツ</t>
    </rPh>
    <rPh sb="4" eb="6">
      <t>ジョウキョウ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</si>
  <si>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</si>
  <si>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</si>
  <si>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長さ</t>
    <rPh sb="0" eb="1">
      <t>ナガ</t>
    </rPh>
    <phoneticPr fontId="20"/>
  </si>
  <si>
    <t>かご床面からつま先
保護板直線部までの
長さを測定する｡</t>
    <rPh sb="2" eb="3">
      <t>ユカ</t>
    </rPh>
    <rPh sb="3" eb="4">
      <t>メン</t>
    </rPh>
    <rPh sb="8" eb="9">
      <t>サキ</t>
    </rPh>
    <rPh sb="10" eb="12">
      <t>ホゴ</t>
    </rPh>
    <rPh sb="12" eb="13">
      <t>イタ</t>
    </rPh>
    <rPh sb="13" eb="15">
      <t>チョクセン</t>
    </rPh>
    <rPh sb="15" eb="16">
      <t>ブ</t>
    </rPh>
    <rPh sb="20" eb="21">
      <t>ナガ</t>
    </rPh>
    <rPh sb="23" eb="25">
      <t>ソクテイ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</si>
  <si>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</si>
  <si>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規定値 :</t>
    <rPh sb="0" eb="2">
      <t>キテイ</t>
    </rPh>
    <rPh sb="2" eb="3">
      <t>チ</t>
    </rPh>
    <phoneticPr fontId="20"/>
  </si>
  <si>
    <t>mm未満であること｡</t>
    <rPh sb="2" eb="4">
      <t>ミマン</t>
    </rPh>
    <phoneticPr fontId="20"/>
  </si>
  <si>
    <t>mm</t>
    <phoneticPr fontId="20"/>
  </si>
  <si>
    <r>
      <t>G</t>
    </r>
    <r>
      <rPr>
        <sz val="11"/>
        <rFont val="ＭＳ Ｐゴシック"/>
        <family val="3"/>
        <charset val="128"/>
      </rPr>
      <t>eN2 R(1.5T)</t>
    </r>
    <phoneticPr fontId="20"/>
  </si>
  <si>
    <t>(3)</t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</si>
  <si>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</si>
  <si>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GeN2 B(2.0T)</t>
    <phoneticPr fontId="20"/>
  </si>
  <si>
    <t>過度の変形があること。</t>
    <rPh sb="0" eb="2">
      <t>カド</t>
    </rPh>
    <rPh sb="3" eb="5">
      <t>ヘンケイ</t>
    </rPh>
    <phoneticPr fontId="20"/>
  </si>
  <si>
    <t>GeN2 B(2.6T)</t>
    <phoneticPr fontId="20"/>
  </si>
  <si>
    <t>動作確認</t>
    <rPh sb="0" eb="2">
      <t>ドウサ</t>
    </rPh>
    <rPh sb="2" eb="4">
      <t>カクニン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</si>
  <si>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</si>
  <si>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</si>
  <si>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</si>
  <si>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(4)</t>
    <phoneticPr fontId="20"/>
  </si>
  <si>
    <t>部品</t>
    <rPh sb="0" eb="2">
      <t>ブヒン</t>
    </rPh>
    <phoneticPr fontId="20"/>
  </si>
  <si>
    <t>規定部品の形式</t>
    <rPh sb="0" eb="2">
      <t>キテイ</t>
    </rPh>
    <rPh sb="2" eb="4">
      <t>ブヒン</t>
    </rPh>
    <rPh sb="5" eb="7">
      <t>ケイシキ</t>
    </rPh>
    <phoneticPr fontId="20"/>
  </si>
  <si>
    <t>目視により確認する｡</t>
    <rPh sb="0" eb="2">
      <t>モクシ</t>
    </rPh>
    <rPh sb="5" eb="7">
      <t>カクニン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</si>
  <si>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</si>
  <si>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規定部品の
交換基準</t>
    <rPh sb="0" eb="2">
      <t>キテイ</t>
    </rPh>
    <rPh sb="2" eb="4">
      <t>ブヒン</t>
    </rPh>
    <rPh sb="6" eb="8">
      <t>コウカン</t>
    </rPh>
    <rPh sb="8" eb="10">
      <t>キジュン</t>
    </rPh>
    <phoneticPr fontId="20"/>
  </si>
  <si>
    <t>規定部品経過時間又は起動回数が交換基準を超えている事｡</t>
    <rPh sb="0" eb="2">
      <t>キテイ</t>
    </rPh>
    <rPh sb="2" eb="4">
      <t>ブヒン</t>
    </rPh>
    <rPh sb="4" eb="6">
      <t>ケイカ</t>
    </rPh>
    <rPh sb="6" eb="8">
      <t>ジカン</t>
    </rPh>
    <rPh sb="8" eb="9">
      <t>マタ</t>
    </rPh>
    <rPh sb="10" eb="12">
      <t>キドウ</t>
    </rPh>
    <rPh sb="12" eb="14">
      <t>カイスウ</t>
    </rPh>
    <rPh sb="15" eb="17">
      <t>コウカン</t>
    </rPh>
    <rPh sb="17" eb="19">
      <t>キジュン</t>
    </rPh>
    <rPh sb="20" eb="21">
      <t>コ</t>
    </rPh>
    <rPh sb="25" eb="26">
      <t>コト</t>
    </rPh>
    <phoneticPr fontId="20"/>
  </si>
  <si>
    <t>各部品の経過時間及び起動回数を記入すると自動で判定される。</t>
    <rPh sb="0" eb="3">
      <t>カクブヒン</t>
    </rPh>
    <rPh sb="4" eb="6">
      <t>ケイカ</t>
    </rPh>
    <rPh sb="6" eb="8">
      <t>ジカン</t>
    </rPh>
    <rPh sb="8" eb="9">
      <t>オヨ</t>
    </rPh>
    <rPh sb="10" eb="12">
      <t>キドウ</t>
    </rPh>
    <rPh sb="12" eb="14">
      <t>カイスウ</t>
    </rPh>
    <rPh sb="15" eb="17">
      <t>キニュウ</t>
    </rPh>
    <rPh sb="20" eb="22">
      <t>ジドウ</t>
    </rPh>
    <rPh sb="23" eb="25">
      <t>ハンテイ</t>
    </rPh>
    <phoneticPr fontId="20"/>
  </si>
  <si>
    <t>UCM2:</t>
    <phoneticPr fontId="20"/>
  </si>
  <si>
    <t>万回</t>
    <rPh sb="0" eb="2">
      <t>マンカイ</t>
    </rPh>
    <phoneticPr fontId="20"/>
  </si>
  <si>
    <t>交換基準</t>
    <rPh sb="0" eb="2">
      <t>コウカン</t>
    </rPh>
    <rPh sb="2" eb="4">
      <t>キジュン</t>
    </rPh>
    <phoneticPr fontId="20"/>
  </si>
  <si>
    <t>UCM2 :</t>
    <phoneticPr fontId="20"/>
  </si>
  <si>
    <t>10年/400万回</t>
    <rPh sb="2" eb="3">
      <t>ネン</t>
    </rPh>
    <rPh sb="7" eb="9">
      <t>マンカイ</t>
    </rPh>
    <phoneticPr fontId="20"/>
  </si>
  <si>
    <t>UCM1:</t>
    <phoneticPr fontId="20"/>
  </si>
  <si>
    <t>UCM1 :</t>
    <phoneticPr fontId="20"/>
  </si>
  <si>
    <t>(5)</t>
    <phoneticPr fontId="20"/>
  </si>
  <si>
    <t>巻上機</t>
    <rPh sb="0" eb="2">
      <t>マキアゲ</t>
    </rPh>
    <rPh sb="2" eb="3">
      <t>キ</t>
    </rPh>
    <phoneticPr fontId="20"/>
  </si>
  <si>
    <t>目視により確認する｡</t>
    <phoneticPr fontId="20"/>
  </si>
  <si>
    <t>大臣認定を受けた型式と同一でないこと。</t>
    <phoneticPr fontId="20"/>
  </si>
  <si>
    <t>巻上機型式</t>
    <rPh sb="0" eb="3">
      <t>マキアゲキ</t>
    </rPh>
    <rPh sb="3" eb="5">
      <t>ケイシキ</t>
    </rPh>
    <phoneticPr fontId="20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</si>
  <si>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</si>
  <si>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</si>
  <si>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</si>
  <si>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</si>
  <si>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0"/>
  </si>
  <si>
    <t>(6)</t>
    <phoneticPr fontId="20"/>
  </si>
  <si>
    <t>ﾊﾟｯﾄﾞの厚さの状況</t>
    <rPh sb="6" eb="7">
      <t>アツ</t>
    </rPh>
    <rPh sb="9" eb="11">
      <t>ジョウキョウ</t>
    </rPh>
    <phoneticPr fontId="20"/>
  </si>
  <si>
    <t>可動制動板とｺｲﾙｹｰｽの隙間を測定する。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</si>
  <si>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隙間が 0.45mmを超えること。（要是正）</t>
    <rPh sb="0" eb="2">
      <t>スキマ</t>
    </rPh>
    <rPh sb="11" eb="12">
      <t>コ</t>
    </rPh>
    <phoneticPr fontId="20"/>
  </si>
  <si>
    <t>B(2.6T)</t>
    <phoneticPr fontId="20"/>
  </si>
  <si>
    <t>ﾊﾟｯﾄﾞの状況</t>
    <rPh sb="6" eb="8">
      <t>ジョウキョウ</t>
    </rPh>
    <phoneticPr fontId="20"/>
  </si>
  <si>
    <t>ﾊﾟｯﾄﾞに欠損､割れがあること。又は剥離していること｡</t>
    <rPh sb="6" eb="8">
      <t>ケッソン</t>
    </rPh>
    <rPh sb="9" eb="10">
      <t>ワ</t>
    </rPh>
    <rPh sb="17" eb="18">
      <t>マタ</t>
    </rPh>
    <rPh sb="19" eb="21">
      <t>ハクリ</t>
    </rPh>
    <phoneticPr fontId="20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</si>
  <si>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0"/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</si>
  <si>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</si>
  <si>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</si>
  <si>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</si>
  <si>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ﾌﾞﾚｰｷ両側制動を確認する｡（定格速度、無積載上昇）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rPh sb="21" eb="22">
      <t>ム</t>
    </rPh>
    <rPh sb="22" eb="24">
      <t>セキサイ</t>
    </rPh>
    <rPh sb="24" eb="26">
      <t>ジョウショウ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</si>
  <si>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</si>
  <si>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t>制動距離を記入すると自動で判定される。</t>
    <rPh sb="0" eb="4">
      <t>セイドウキョリ</t>
    </rPh>
    <rPh sb="5" eb="7">
      <t>キニュウ</t>
    </rPh>
    <rPh sb="10" eb="12">
      <t>ジドウ</t>
    </rPh>
    <rPh sb="13" eb="15">
      <t>ハンテイ</t>
    </rPh>
    <phoneticPr fontId="20"/>
  </si>
  <si>
    <t>制動距離:</t>
    <rPh sb="0" eb="2">
      <t>セイドウ</t>
    </rPh>
    <rPh sb="2" eb="4">
      <t>キョリ</t>
    </rPh>
    <phoneticPr fontId="20"/>
  </si>
  <si>
    <t>規定値:</t>
    <rPh sb="0" eb="3">
      <t>キテイチ</t>
    </rPh>
    <phoneticPr fontId="20"/>
  </si>
  <si>
    <t>前　回:</t>
    <rPh sb="0" eb="1">
      <t>マエ</t>
    </rPh>
    <rPh sb="2" eb="3">
      <t>カイ</t>
    </rPh>
    <phoneticPr fontId="20"/>
  </si>
  <si>
    <t>(7)</t>
    <phoneticPr fontId="20"/>
  </si>
  <si>
    <t>かご戸ｽｲｯﾁ</t>
    <rPh sb="2" eb="3">
      <t>ト</t>
    </rPh>
    <phoneticPr fontId="20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</si>
  <si>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0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</si>
  <si>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0"/>
  </si>
  <si>
    <t>動作位置</t>
    <rPh sb="0" eb="2">
      <t>ドウサ</t>
    </rPh>
    <rPh sb="2" eb="4">
      <t>イチ</t>
    </rPh>
    <phoneticPr fontId="20"/>
  </si>
  <si>
    <t>(8)</t>
    <phoneticPr fontId="20"/>
  </si>
  <si>
    <t>乗場戸ｽｲｯﾁ</t>
    <rPh sb="0" eb="1">
      <t>ノ</t>
    </rPh>
    <rPh sb="1" eb="2">
      <t>バ</t>
    </rPh>
    <rPh sb="2" eb="3">
      <t>ト</t>
    </rPh>
    <phoneticPr fontId="20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</si>
  <si>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0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</si>
  <si>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0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</si>
  <si>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</si>
  <si>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</si>
  <si>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</si>
  <si>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</si>
  <si>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</si>
  <si>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改善（予定）</t>
    <rPh sb="0" eb="2">
      <t>カイゼン</t>
    </rPh>
    <rPh sb="3" eb="5">
      <t>ヨテイ</t>
    </rPh>
    <phoneticPr fontId="20"/>
  </si>
  <si>
    <t>年月</t>
    <rPh sb="0" eb="1">
      <t>ネン</t>
    </rPh>
    <rPh sb="1" eb="2">
      <t>ツキ</t>
    </rPh>
    <phoneticPr fontId="20"/>
  </si>
  <si>
    <t>発行 :令和　4年　10月　12日Ver.3T</t>
    <rPh sb="4" eb="5">
      <t>レイ</t>
    </rPh>
    <rPh sb="5" eb="6">
      <t>ワ</t>
    </rPh>
    <phoneticPr fontId="20"/>
  </si>
  <si>
    <t>隙間が 0.40mmを超えること。（要重点点検）    　　　　　　　　　　　　　　　　　　　　　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</si>
</sst>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0" formatCode="0.00_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Meiryo UI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2" fillId="0" borderId="0"/>
    <xf numFmtId="0" fontId="32" fillId="0" borderId="0"/>
  </cellStyleXfs>
  <cellXfs count="463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 applyAlignment="1"/>
    <xf numFmtId="0" fontId="21" fillId="0" borderId="0" xfId="0" applyFont="1">
      <alignment vertical="center"/>
    </xf>
    <xf numFmtId="0" fontId="1" fillId="0" borderId="12" xfId="0" applyFont="1" applyBorder="1">
      <alignment vertical="center"/>
    </xf>
    <xf numFmtId="3" fontId="1" fillId="0" borderId="0" xfId="0" applyNumberFormat="1" applyFont="1">
      <alignment vertical="center"/>
    </xf>
    <xf numFmtId="0" fontId="7" fillId="0" borderId="0" xfId="0" applyFont="1">
      <alignment vertical="center"/>
    </xf>
    <xf numFmtId="0" fontId="21" fillId="0" borderId="21" xfId="0" applyFont="1" applyBorder="1">
      <alignment vertical="center"/>
    </xf>
    <xf numFmtId="0" fontId="1" fillId="0" borderId="21" xfId="0" applyFont="1" applyBorder="1">
      <alignment vertical="center"/>
    </xf>
    <xf numFmtId="0" fontId="0" fillId="0" borderId="21" xfId="0" applyBorder="1">
      <alignment vertical="center"/>
    </xf>
    <xf numFmtId="3" fontId="1" fillId="0" borderId="21" xfId="0" applyNumberFormat="1" applyFont="1" applyBorder="1">
      <alignment vertical="center"/>
    </xf>
    <xf numFmtId="3" fontId="0" fillId="0" borderId="21" xfId="0" applyNumberFormat="1" applyBorder="1">
      <alignment vertical="center"/>
    </xf>
    <xf numFmtId="0" fontId="21" fillId="24" borderId="21" xfId="0" applyFont="1" applyFill="1" applyBorder="1">
      <alignment vertical="center"/>
    </xf>
    <xf numFmtId="0" fontId="33" fillId="0" borderId="21" xfId="0" applyFont="1" applyBorder="1">
      <alignment vertical="center"/>
    </xf>
    <xf numFmtId="0" fontId="33" fillId="0" borderId="61" xfId="0" applyFont="1" applyBorder="1">
      <alignment vertical="center"/>
    </xf>
    <xf numFmtId="49" fontId="33" fillId="0" borderId="61" xfId="0" applyNumberFormat="1" applyFont="1" applyBorder="1">
      <alignment vertical="center"/>
    </xf>
    <xf numFmtId="0" fontId="33" fillId="0" borderId="0" xfId="0" applyFont="1">
      <alignment vertical="center"/>
    </xf>
    <xf numFmtId="0" fontId="21" fillId="25" borderId="21" xfId="0" applyFont="1" applyFill="1" applyBorder="1">
      <alignment vertical="center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protection hidden="1"/>
    </xf>
    <xf numFmtId="0" fontId="21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right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30" fillId="0" borderId="12" xfId="0" applyFont="1" applyBorder="1" applyAlignment="1" applyProtection="1">
      <alignment vertical="center" shrinkToFit="1"/>
      <protection hidden="1"/>
    </xf>
    <xf numFmtId="0" fontId="30" fillId="0" borderId="0" xfId="0" applyFont="1" applyAlignment="1" applyProtection="1">
      <alignment vertical="center" shrinkToFit="1"/>
      <protection hidden="1"/>
    </xf>
    <xf numFmtId="0" fontId="30" fillId="0" borderId="13" xfId="0" applyFont="1" applyBorder="1" applyAlignment="1" applyProtection="1">
      <alignment vertical="center" shrinkToFit="1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9" xfId="0" applyFont="1" applyBorder="1" applyProtection="1">
      <alignment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9" fillId="0" borderId="23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1" fillId="0" borderId="18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protection hidden="1"/>
    </xf>
    <xf numFmtId="0" fontId="22" fillId="0" borderId="10" xfId="0" applyFont="1" applyBorder="1" applyAlignment="1" applyProtection="1"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center"/>
      <protection hidden="1"/>
    </xf>
    <xf numFmtId="0" fontId="22" fillId="0" borderId="22" xfId="0" applyFont="1" applyBorder="1" applyAlignment="1" applyProtection="1">
      <alignment horizontal="center"/>
      <protection hidden="1"/>
    </xf>
    <xf numFmtId="0" fontId="21" fillId="0" borderId="14" xfId="0" applyFont="1" applyBorder="1" applyAlignment="1" applyProtection="1">
      <alignment vertical="center" shrinkToFit="1"/>
      <protection hidden="1"/>
    </xf>
    <xf numFmtId="0" fontId="21" fillId="0" borderId="10" xfId="0" applyFont="1" applyBorder="1" applyAlignment="1" applyProtection="1">
      <alignment vertical="center" shrinkToFit="1"/>
      <protection hidden="1"/>
    </xf>
    <xf numFmtId="0" fontId="21" fillId="0" borderId="12" xfId="0" applyFont="1" applyBorder="1" applyAlignment="1" applyProtection="1">
      <alignment vertical="center" shrinkToFit="1"/>
      <protection hidden="1"/>
    </xf>
    <xf numFmtId="0" fontId="21" fillId="0" borderId="0" xfId="0" applyFont="1" applyAlignment="1" applyProtection="1">
      <alignment vertical="center" shrinkToFit="1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10" xfId="0" applyFont="1" applyBorder="1" applyAlignment="1" applyProtection="1">
      <alignment vertical="top"/>
      <protection hidden="1"/>
    </xf>
    <xf numFmtId="0" fontId="21" fillId="0" borderId="11" xfId="0" applyFont="1" applyBorder="1" applyAlignment="1" applyProtection="1">
      <alignment vertical="top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2" fillId="0" borderId="0" xfId="0" applyFont="1" applyAlignment="1" applyProtection="1"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13" xfId="0" applyFont="1" applyBorder="1" applyAlignment="1" applyProtection="1">
      <alignment vertical="top"/>
      <protection hidden="1"/>
    </xf>
    <xf numFmtId="0" fontId="21" fillId="0" borderId="19" xfId="0" applyFont="1" applyBorder="1" applyAlignment="1" applyProtection="1">
      <alignment vertical="top"/>
      <protection hidden="1"/>
    </xf>
    <xf numFmtId="0" fontId="21" fillId="0" borderId="18" xfId="0" applyFont="1" applyBorder="1" applyAlignment="1" applyProtection="1">
      <alignment vertical="top"/>
      <protection hidden="1"/>
    </xf>
    <xf numFmtId="0" fontId="21" fillId="0" borderId="20" xfId="0" applyFont="1" applyBorder="1" applyAlignment="1" applyProtection="1">
      <alignment vertical="top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33" fillId="0" borderId="21" xfId="0" applyFont="1" applyBorder="1" applyAlignment="1">
      <alignment horizontal="center" vertical="center"/>
    </xf>
    <xf numFmtId="3" fontId="33" fillId="0" borderId="21" xfId="0" applyNumberFormat="1" applyFont="1" applyBorder="1" applyAlignment="1">
      <alignment horizontal="center" vertical="center"/>
    </xf>
    <xf numFmtId="0" fontId="21" fillId="0" borderId="0" xfId="0" applyFont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7" fillId="0" borderId="29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Protection="1">
      <alignment vertical="center"/>
      <protection hidden="1"/>
    </xf>
    <xf numFmtId="0" fontId="1" fillId="0" borderId="30" xfId="0" applyFont="1" applyBorder="1" applyProtection="1">
      <alignment vertical="center"/>
      <protection hidden="1"/>
    </xf>
    <xf numFmtId="0" fontId="1" fillId="0" borderId="31" xfId="0" applyFont="1" applyBorder="1" applyProtection="1">
      <alignment vertic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16" xfId="0" applyBorder="1" applyAlignment="1" applyProtection="1">
      <alignment horizontal="right"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16" xfId="0" applyFont="1" applyBorder="1" applyAlignment="1" applyProtection="1">
      <alignment horizontal="center"/>
      <protection locked="0"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right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16" xfId="0" applyFont="1" applyBorder="1" applyAlignment="1" applyProtection="1">
      <alignment horizontal="right"/>
      <protection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right"/>
      <protection hidden="1"/>
    </xf>
    <xf numFmtId="0" fontId="21" fillId="0" borderId="16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 wrapText="1"/>
      <protection locked="0" hidden="1"/>
    </xf>
    <xf numFmtId="0" fontId="1" fillId="0" borderId="16" xfId="0" applyFont="1" applyBorder="1" applyAlignment="1" applyProtection="1">
      <alignment horizontal="left" wrapText="1"/>
      <protection locked="0" hidden="1"/>
    </xf>
    <xf numFmtId="0" fontId="1" fillId="0" borderId="22" xfId="0" applyFont="1" applyBorder="1" applyAlignment="1" applyProtection="1">
      <alignment horizontal="left"/>
      <protection locked="0" hidden="1"/>
    </xf>
    <xf numFmtId="0" fontId="1" fillId="0" borderId="16" xfId="0" applyFont="1" applyBorder="1" applyAlignment="1" applyProtection="1">
      <alignment horizontal="left"/>
      <protection locked="0"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22" xfId="0" applyFont="1" applyBorder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center"/>
      <protection hidden="1"/>
    </xf>
    <xf numFmtId="0" fontId="21" fillId="0" borderId="16" xfId="0" applyFont="1" applyBorder="1" applyAlignment="1" applyProtection="1">
      <alignment horizont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21" fillId="0" borderId="15" xfId="0" applyFont="1" applyBorder="1" applyAlignment="1" applyProtection="1">
      <alignment vertical="center" wrapText="1"/>
      <protection hidden="1"/>
    </xf>
    <xf numFmtId="0" fontId="21" fillId="0" borderId="16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176" fontId="21" fillId="0" borderId="0" xfId="0" applyNumberFormat="1" applyFont="1" applyAlignment="1" applyProtection="1">
      <alignment horizontal="center"/>
      <protection hidden="1"/>
    </xf>
    <xf numFmtId="176" fontId="21" fillId="0" borderId="16" xfId="0" applyNumberFormat="1" applyFont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22" xfId="0" applyFont="1" applyBorder="1" applyAlignment="1" applyProtection="1">
      <alignment horizontal="right" vertical="center"/>
      <protection hidden="1"/>
    </xf>
    <xf numFmtId="0" fontId="21" fillId="0" borderId="16" xfId="0" applyFont="1" applyBorder="1" applyAlignment="1" applyProtection="1">
      <alignment horizontal="right"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38" fontId="0" fillId="0" borderId="24" xfId="33" applyFont="1" applyBorder="1" applyAlignment="1" applyProtection="1">
      <alignment horizontal="center" vertical="center"/>
      <protection hidden="1"/>
    </xf>
    <xf numFmtId="38" fontId="0" fillId="0" borderId="22" xfId="33" applyFont="1" applyBorder="1" applyAlignment="1" applyProtection="1">
      <alignment horizontal="center" vertical="center"/>
      <protection hidden="1"/>
    </xf>
    <xf numFmtId="38" fontId="0" fillId="0" borderId="36" xfId="33" applyFont="1" applyBorder="1" applyAlignment="1" applyProtection="1">
      <alignment horizontal="center" vertical="center"/>
      <protection hidden="1"/>
    </xf>
    <xf numFmtId="38" fontId="0" fillId="0" borderId="12" xfId="33" applyFont="1" applyBorder="1" applyAlignment="1" applyProtection="1">
      <alignment horizontal="center" vertical="center"/>
      <protection hidden="1"/>
    </xf>
    <xf numFmtId="38" fontId="0" fillId="0" borderId="0" xfId="33" applyFont="1" applyBorder="1" applyAlignment="1" applyProtection="1">
      <alignment horizontal="center" vertical="center"/>
      <protection hidden="1"/>
    </xf>
    <xf numFmtId="38" fontId="0" fillId="0" borderId="27" xfId="33" applyFont="1" applyBorder="1" applyAlignment="1" applyProtection="1">
      <alignment horizontal="center" vertical="center"/>
      <protection hidden="1"/>
    </xf>
    <xf numFmtId="38" fontId="0" fillId="0" borderId="15" xfId="33" applyFont="1" applyBorder="1" applyAlignment="1" applyProtection="1">
      <alignment horizontal="center" vertical="center"/>
      <protection hidden="1"/>
    </xf>
    <xf numFmtId="38" fontId="0" fillId="0" borderId="16" xfId="33" applyFont="1" applyBorder="1" applyAlignment="1" applyProtection="1">
      <alignment horizontal="center" vertical="center"/>
      <protection hidden="1"/>
    </xf>
    <xf numFmtId="38" fontId="0" fillId="0" borderId="28" xfId="33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/>
      <protection locked="0"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31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46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11" xfId="0" applyFont="1" applyBorder="1" applyAlignment="1" applyProtection="1">
      <alignment horizontal="center" vertical="top"/>
      <protection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19" xfId="0" applyFont="1" applyBorder="1" applyAlignment="1" applyProtection="1">
      <alignment horizontal="center" vertical="top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21" fillId="0" borderId="20" xfId="0" applyFont="1" applyBorder="1" applyAlignment="1" applyProtection="1">
      <alignment horizontal="center" vertical="top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21" fillId="0" borderId="21" xfId="0" applyFont="1" applyBorder="1" applyAlignment="1" applyProtection="1">
      <alignment horizontal="center" vertical="center"/>
      <protection locked="0" hidden="1"/>
    </xf>
    <xf numFmtId="176" fontId="21" fillId="0" borderId="0" xfId="0" applyNumberFormat="1" applyFont="1" applyAlignment="1" applyProtection="1">
      <alignment horizontal="center"/>
      <protection locked="0" hidden="1"/>
    </xf>
    <xf numFmtId="176" fontId="21" fillId="0" borderId="16" xfId="0" applyNumberFormat="1" applyFont="1" applyBorder="1" applyAlignment="1" applyProtection="1">
      <alignment horizontal="center"/>
      <protection locked="0" hidden="1"/>
    </xf>
    <xf numFmtId="0" fontId="0" fillId="0" borderId="48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38" fontId="0" fillId="0" borderId="14" xfId="33" applyFont="1" applyBorder="1" applyAlignment="1" applyProtection="1">
      <alignment horizontal="center" vertical="center"/>
      <protection hidden="1"/>
    </xf>
    <xf numFmtId="38" fontId="0" fillId="0" borderId="10" xfId="33" applyFont="1" applyBorder="1" applyAlignment="1" applyProtection="1">
      <alignment horizontal="center" vertical="center"/>
      <protection hidden="1"/>
    </xf>
    <xf numFmtId="38" fontId="0" fillId="0" borderId="26" xfId="33" applyFont="1" applyBorder="1" applyAlignment="1" applyProtection="1">
      <alignment horizontal="center" vertical="center"/>
      <protection hidden="1"/>
    </xf>
    <xf numFmtId="49" fontId="21" fillId="0" borderId="24" xfId="0" applyNumberFormat="1" applyFont="1" applyBorder="1" applyAlignment="1" applyProtection="1">
      <alignment horizontal="center" vertical="center"/>
      <protection hidden="1"/>
    </xf>
    <xf numFmtId="49" fontId="21" fillId="0" borderId="25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5" xfId="0" applyNumberFormat="1" applyFont="1" applyBorder="1" applyAlignment="1" applyProtection="1">
      <alignment horizontal="center" vertical="center"/>
      <protection hidden="1"/>
    </xf>
    <xf numFmtId="49" fontId="21" fillId="0" borderId="17" xfId="0" applyNumberFormat="1" applyFont="1" applyBorder="1" applyAlignment="1" applyProtection="1">
      <alignment horizontal="center" vertical="center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20" xfId="0" applyFont="1" applyBorder="1" applyProtection="1">
      <alignment vertical="center"/>
      <protection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24" xfId="0" applyFont="1" applyBorder="1" applyAlignment="1" applyProtection="1">
      <alignment horizontal="center" vertical="center"/>
      <protection hidden="1"/>
    </xf>
    <xf numFmtId="0" fontId="21" fillId="0" borderId="25" xfId="0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21" fillId="0" borderId="24" xfId="0" applyFont="1" applyBorder="1" applyAlignment="1" applyProtection="1">
      <alignment horizontal="center" vertical="center" wrapText="1"/>
      <protection hidden="1"/>
    </xf>
    <xf numFmtId="0" fontId="21" fillId="0" borderId="22" xfId="0" applyFont="1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1" fillId="0" borderId="21" xfId="0" applyFont="1" applyBorder="1" applyAlignment="1" applyProtection="1">
      <alignment horizontal="center" vertical="center" shrinkToFit="1"/>
      <protection locked="0" hidden="1"/>
    </xf>
    <xf numFmtId="176" fontId="25" fillId="0" borderId="0" xfId="0" applyNumberFormat="1" applyFont="1" applyAlignment="1" applyProtection="1">
      <alignment horizontal="center"/>
      <protection locked="0" hidden="1"/>
    </xf>
    <xf numFmtId="0" fontId="25" fillId="0" borderId="0" xfId="0" applyFont="1" applyAlignment="1" applyProtection="1">
      <alignment horizontal="center"/>
      <protection locked="0" hidden="1"/>
    </xf>
    <xf numFmtId="0" fontId="25" fillId="0" borderId="16" xfId="0" applyFont="1" applyBorder="1" applyAlignment="1" applyProtection="1">
      <alignment horizontal="center"/>
      <protection locked="0" hidden="1"/>
    </xf>
    <xf numFmtId="0" fontId="21" fillId="0" borderId="50" xfId="0" applyFont="1" applyBorder="1" applyAlignment="1" applyProtection="1">
      <alignment vertical="center" wrapText="1"/>
      <protection hidden="1"/>
    </xf>
    <xf numFmtId="0" fontId="1" fillId="0" borderId="51" xfId="0" applyFont="1" applyBorder="1" applyProtection="1">
      <alignment vertical="center"/>
      <protection hidden="1"/>
    </xf>
    <xf numFmtId="0" fontId="1" fillId="0" borderId="52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50" xfId="0" applyFont="1" applyBorder="1" applyProtection="1">
      <alignment vertical="center"/>
      <protection hidden="1"/>
    </xf>
    <xf numFmtId="0" fontId="21" fillId="0" borderId="51" xfId="0" applyFont="1" applyBorder="1" applyProtection="1">
      <alignment vertical="center"/>
      <protection hidden="1"/>
    </xf>
    <xf numFmtId="0" fontId="21" fillId="0" borderId="52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9" xfId="0" applyFont="1" applyBorder="1" applyAlignment="1" applyProtection="1">
      <alignment vertical="center" wrapText="1"/>
      <protection hidden="1"/>
    </xf>
    <xf numFmtId="0" fontId="21" fillId="0" borderId="18" xfId="0" applyFont="1" applyBorder="1" applyAlignment="1" applyProtection="1">
      <alignment vertical="center" wrapText="1"/>
      <protection hidden="1"/>
    </xf>
    <xf numFmtId="0" fontId="21" fillId="0" borderId="20" xfId="0" applyFont="1" applyBorder="1" applyAlignment="1" applyProtection="1">
      <alignment vertical="center" wrapText="1"/>
      <protection hidden="1"/>
    </xf>
    <xf numFmtId="0" fontId="21" fillId="0" borderId="17" xfId="0" applyFont="1" applyBorder="1" applyAlignment="1" applyProtection="1">
      <alignment horizontal="right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8" fillId="0" borderId="16" xfId="0" applyFont="1" applyBorder="1" applyAlignment="1" applyProtection="1">
      <alignment horizontal="center"/>
      <protection hidden="1"/>
    </xf>
    <xf numFmtId="0" fontId="21" fillId="0" borderId="13" xfId="0" applyFont="1" applyBorder="1" applyAlignment="1" applyProtection="1">
      <alignment horizontal="center"/>
      <protection hidden="1"/>
    </xf>
    <xf numFmtId="0" fontId="21" fillId="0" borderId="29" xfId="0" applyFont="1" applyBorder="1" applyAlignment="1" applyProtection="1">
      <alignment vertical="center" wrapText="1"/>
      <protection hidden="1"/>
    </xf>
    <xf numFmtId="0" fontId="21" fillId="0" borderId="29" xfId="0" applyFont="1" applyBorder="1" applyProtection="1">
      <alignment vertical="center"/>
      <protection hidden="1"/>
    </xf>
    <xf numFmtId="0" fontId="21" fillId="0" borderId="30" xfId="0" applyFont="1" applyBorder="1" applyAlignment="1" applyProtection="1">
      <alignment vertical="center" wrapText="1"/>
      <protection hidden="1"/>
    </xf>
    <xf numFmtId="0" fontId="21" fillId="0" borderId="30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21" fillId="0" borderId="24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5" xfId="0" applyFont="1" applyBorder="1" applyAlignment="1" applyProtection="1">
      <alignment horizontal="left" vertical="center" wrapText="1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16" xfId="0" applyFont="1" applyBorder="1" applyAlignment="1" applyProtection="1">
      <alignment horizont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21" fillId="0" borderId="47" xfId="0" applyFont="1" applyBorder="1" applyProtection="1">
      <alignment vertical="center"/>
      <protection hidden="1"/>
    </xf>
    <xf numFmtId="0" fontId="1" fillId="0" borderId="47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horizontal="right"/>
      <protection hidden="1"/>
    </xf>
    <xf numFmtId="49" fontId="1" fillId="0" borderId="25" xfId="0" applyNumberFormat="1" applyFont="1" applyBorder="1" applyAlignment="1" applyProtection="1">
      <alignment horizontal="center" vertical="center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29" fillId="0" borderId="16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1" fillId="0" borderId="22" xfId="0" applyFont="1" applyBorder="1" applyAlignment="1" applyProtection="1">
      <alignment horizontal="left" vertical="center" wrapText="1"/>
      <protection hidden="1"/>
    </xf>
    <xf numFmtId="0" fontId="1" fillId="0" borderId="25" xfId="0" applyFont="1" applyBorder="1" applyAlignment="1" applyProtection="1">
      <alignment horizontal="left" vertical="center" wrapText="1"/>
      <protection hidden="1"/>
    </xf>
    <xf numFmtId="0" fontId="1" fillId="0" borderId="12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13" xfId="0" applyFont="1" applyBorder="1" applyAlignment="1" applyProtection="1">
      <alignment horizontal="left" vertical="center" wrapText="1"/>
      <protection hidden="1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1" fillId="0" borderId="16" xfId="0" applyFont="1" applyBorder="1" applyAlignment="1" applyProtection="1">
      <alignment horizontal="left" vertical="center" wrapText="1"/>
      <protection hidden="1"/>
    </xf>
    <xf numFmtId="0" fontId="1" fillId="0" borderId="17" xfId="0" applyFont="1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1" fillId="0" borderId="48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21" fillId="0" borderId="47" xfId="0" applyFont="1" applyBorder="1" applyAlignment="1" applyProtection="1">
      <alignment vertical="center" wrapText="1"/>
      <protection hidden="1"/>
    </xf>
    <xf numFmtId="0" fontId="0" fillId="0" borderId="39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49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22" fillId="0" borderId="35" xfId="0" applyFont="1" applyBorder="1" applyAlignment="1" applyProtection="1">
      <alignment horizontal="center" vertical="center" wrapText="1"/>
      <protection hidden="1"/>
    </xf>
    <xf numFmtId="0" fontId="22" fillId="0" borderId="22" xfId="0" applyFont="1" applyBorder="1" applyAlignment="1" applyProtection="1">
      <alignment horizontal="center" vertical="center" wrapText="1"/>
      <protection hidden="1"/>
    </xf>
    <xf numFmtId="0" fontId="22" fillId="0" borderId="36" xfId="0" applyFont="1" applyBorder="1" applyAlignment="1" applyProtection="1">
      <alignment horizontal="center" vertical="center" wrapText="1"/>
      <protection hidden="1"/>
    </xf>
    <xf numFmtId="0" fontId="22" fillId="0" borderId="37" xfId="0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22" fillId="0" borderId="27" xfId="0" applyFont="1" applyBorder="1" applyAlignment="1" applyProtection="1">
      <alignment horizontal="center" vertical="center" wrapText="1"/>
      <protection hidden="1"/>
    </xf>
    <xf numFmtId="0" fontId="22" fillId="0" borderId="38" xfId="0" applyFont="1" applyBorder="1" applyAlignment="1" applyProtection="1">
      <alignment horizontal="center" vertical="center" wrapText="1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28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36" xfId="0" applyBorder="1" applyAlignment="1" applyProtection="1">
      <alignment horizontal="center" vertical="center"/>
      <protection locked="0" hidden="1"/>
    </xf>
    <xf numFmtId="0" fontId="0" fillId="0" borderId="59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16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left" vertical="center" wrapText="1" shrinkToFit="1"/>
      <protection hidden="1"/>
    </xf>
    <xf numFmtId="0" fontId="21" fillId="0" borderId="0" xfId="0" applyFont="1" applyAlignment="1" applyProtection="1">
      <alignment horizontal="left" vertical="center" wrapText="1" shrinkToFit="1"/>
      <protection hidden="1"/>
    </xf>
    <xf numFmtId="0" fontId="21" fillId="0" borderId="13" xfId="0" applyFont="1" applyBorder="1" applyAlignment="1" applyProtection="1">
      <alignment horizontal="left" vertical="center" wrapText="1" shrinkToFit="1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protection hidden="1"/>
    </xf>
    <xf numFmtId="0" fontId="7" fillId="0" borderId="16" xfId="0" applyFont="1" applyBorder="1" applyAlignment="1" applyProtection="1">
      <protection hidden="1"/>
    </xf>
    <xf numFmtId="0" fontId="7" fillId="0" borderId="22" xfId="0" applyFont="1" applyBorder="1" applyAlignment="1" applyProtection="1">
      <protection hidden="1"/>
    </xf>
    <xf numFmtId="0" fontId="7" fillId="0" borderId="22" xfId="0" applyFont="1" applyBorder="1" applyAlignment="1" applyProtection="1">
      <alignment horizontal="left"/>
      <protection hidden="1"/>
    </xf>
    <xf numFmtId="0" fontId="7" fillId="0" borderId="16" xfId="0" applyFont="1" applyBorder="1" applyAlignment="1" applyProtection="1">
      <alignment horizontal="left"/>
      <protection hidden="1"/>
    </xf>
    <xf numFmtId="0" fontId="0" fillId="0" borderId="0" xfId="0" applyAlignment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left" vertical="center"/>
      <protection hidden="1"/>
    </xf>
    <xf numFmtId="0" fontId="1" fillId="0" borderId="22" xfId="0" applyFont="1" applyBorder="1" applyAlignment="1" applyProtection="1">
      <alignment horizontal="left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left" vertical="center"/>
      <protection hidden="1"/>
    </xf>
    <xf numFmtId="0" fontId="1" fillId="0" borderId="17" xfId="0" applyFont="1" applyBorder="1" applyAlignment="1" applyProtection="1">
      <alignment horizontal="left" vertical="center"/>
      <protection hidden="1"/>
    </xf>
    <xf numFmtId="0" fontId="22" fillId="0" borderId="33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Protection="1">
      <alignment vertical="center"/>
      <protection hidden="1"/>
    </xf>
    <xf numFmtId="0" fontId="1" fillId="0" borderId="34" xfId="0" applyFont="1" applyBorder="1" applyProtection="1">
      <alignment vertical="center"/>
      <protection hidden="1"/>
    </xf>
    <xf numFmtId="0" fontId="1" fillId="0" borderId="58" xfId="0" applyFont="1" applyBorder="1" applyProtection="1">
      <alignment vertical="center"/>
      <protection hidden="1"/>
    </xf>
    <xf numFmtId="0" fontId="0" fillId="0" borderId="48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37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38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22" fillId="0" borderId="32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Protection="1">
      <alignment vertical="center"/>
      <protection hidden="1"/>
    </xf>
    <xf numFmtId="0" fontId="0" fillId="0" borderId="4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locked="0" hidden="1"/>
    </xf>
    <xf numFmtId="0" fontId="1" fillId="0" borderId="16" xfId="0" applyFont="1" applyBorder="1" applyAlignment="1" applyProtection="1">
      <alignment horizontal="center"/>
      <protection locked="0" hidden="1"/>
    </xf>
    <xf numFmtId="0" fontId="21" fillId="0" borderId="0" xfId="0" applyFont="1" applyAlignment="1" applyProtection="1">
      <protection hidden="1"/>
    </xf>
    <xf numFmtId="0" fontId="0" fillId="0" borderId="60" xfId="0" applyBorder="1" applyAlignment="1" applyProtection="1">
      <alignment horizontal="center" vertical="center"/>
      <protection locked="0" hidden="1"/>
    </xf>
    <xf numFmtId="0" fontId="0" fillId="0" borderId="55" xfId="0" applyBorder="1" applyAlignment="1" applyProtection="1">
      <alignment horizontal="center" vertical="center"/>
      <protection locked="0" hidden="1"/>
    </xf>
    <xf numFmtId="0" fontId="0" fillId="0" borderId="56" xfId="0" applyBorder="1" applyAlignment="1" applyProtection="1">
      <alignment horizontal="center" vertical="center"/>
      <protection locked="0"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53" xfId="0" applyBorder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center" vertical="center"/>
      <protection locked="0" hidden="1"/>
    </xf>
    <xf numFmtId="0" fontId="0" fillId="0" borderId="57" xfId="0" applyBorder="1" applyAlignment="1" applyProtection="1">
      <alignment horizontal="center" vertical="center"/>
      <protection locked="0" hidden="1"/>
    </xf>
    <xf numFmtId="0" fontId="21" fillId="0" borderId="48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hidden="1"/>
    </xf>
    <xf numFmtId="0" fontId="21" fillId="0" borderId="37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21" fillId="0" borderId="49" xfId="0" applyFont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22" fillId="0" borderId="24" xfId="0" applyFont="1" applyBorder="1" applyAlignment="1" applyProtection="1">
      <alignment vertical="center" wrapText="1"/>
      <protection hidden="1"/>
    </xf>
    <xf numFmtId="0" fontId="22" fillId="0" borderId="22" xfId="0" applyFont="1" applyBorder="1" applyAlignment="1" applyProtection="1">
      <alignment vertical="center" wrapText="1"/>
      <protection hidden="1"/>
    </xf>
    <xf numFmtId="0" fontId="22" fillId="0" borderId="25" xfId="0" applyFont="1" applyBorder="1" applyAlignment="1" applyProtection="1">
      <alignment vertical="center" wrapText="1"/>
      <protection hidden="1"/>
    </xf>
    <xf numFmtId="0" fontId="22" fillId="0" borderId="12" xfId="0" applyFont="1" applyBorder="1" applyAlignment="1" applyProtection="1">
      <alignment vertical="center" wrapText="1"/>
      <protection hidden="1"/>
    </xf>
    <xf numFmtId="0" fontId="22" fillId="0" borderId="0" xfId="0" applyFont="1" applyAlignment="1" applyProtection="1">
      <alignment vertical="center" wrapText="1"/>
      <protection hidden="1"/>
    </xf>
    <xf numFmtId="0" fontId="22" fillId="0" borderId="13" xfId="0" applyFont="1" applyBorder="1" applyAlignment="1" applyProtection="1">
      <alignment vertical="center" wrapText="1"/>
      <protection hidden="1"/>
    </xf>
    <xf numFmtId="0" fontId="22" fillId="0" borderId="19" xfId="0" applyFont="1" applyBorder="1" applyAlignment="1" applyProtection="1">
      <alignment vertical="center" wrapText="1"/>
      <protection hidden="1"/>
    </xf>
    <xf numFmtId="0" fontId="22" fillId="0" borderId="18" xfId="0" applyFont="1" applyBorder="1" applyAlignment="1" applyProtection="1">
      <alignment vertical="center" wrapText="1"/>
      <protection hidden="1"/>
    </xf>
    <xf numFmtId="0" fontId="22" fillId="0" borderId="20" xfId="0" applyFont="1" applyBorder="1" applyAlignment="1" applyProtection="1">
      <alignment vertical="center" wrapText="1"/>
      <protection hidden="1"/>
    </xf>
    <xf numFmtId="180" fontId="21" fillId="0" borderId="0" xfId="0" applyNumberFormat="1" applyFont="1" applyAlignment="1" applyProtection="1">
      <alignment horizontal="center"/>
      <protection locked="0" hidden="1"/>
    </xf>
    <xf numFmtId="180" fontId="21" fillId="0" borderId="16" xfId="0" applyNumberFormat="1" applyFont="1" applyBorder="1" applyAlignment="1" applyProtection="1">
      <alignment horizontal="center"/>
      <protection locked="0"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4" xr:uid="{943331AB-9BFF-473A-A94E-08EB314CF543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A7DAC309-5D81-4E09-8B9B-0FD94E8FDA98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1005"/>
  <sheetViews>
    <sheetView tabSelected="1" zoomScale="98" zoomScaleNormal="98" workbookViewId="0">
      <selection activeCell="R8" sqref="R8:AN11"/>
    </sheetView>
  </sheetViews>
  <sheetFormatPr defaultColWidth="0" defaultRowHeight="13" zeroHeight="1" x14ac:dyDescent="0.2"/>
  <cols>
    <col min="1" max="4" width="1.6328125" style="26" customWidth="1"/>
    <col min="5" max="23" width="1.26953125" style="26" customWidth="1"/>
    <col min="24" max="24" width="1.90625" style="26" customWidth="1"/>
    <col min="25" max="89" width="1.26953125" style="26" customWidth="1"/>
    <col min="90" max="94" width="5.6328125" style="26" customWidth="1"/>
    <col min="95" max="96" width="5.6328125" style="1" hidden="1" customWidth="1"/>
    <col min="97" max="97" width="13.453125" style="1" hidden="1" customWidth="1"/>
    <col min="98" max="98" width="8.36328125" style="1" hidden="1" customWidth="1"/>
    <col min="99" max="99" width="18.7265625" style="1" hidden="1" customWidth="1"/>
    <col min="100" max="100" width="19.453125" style="1" hidden="1" customWidth="1"/>
    <col min="101" max="101" width="23.26953125" style="1" hidden="1" customWidth="1"/>
    <col min="102" max="102" width="22.453125" style="1" hidden="1" customWidth="1"/>
    <col min="103" max="103" width="11.90625" style="1" hidden="1" customWidth="1"/>
    <col min="104" max="104" width="5.453125" style="1" hidden="1" customWidth="1"/>
    <col min="105" max="105" width="13.26953125" style="1" hidden="1" customWidth="1"/>
    <col min="106" max="106" width="5.6328125" style="1" hidden="1" customWidth="1"/>
    <col min="107" max="107" width="14.6328125" style="1" hidden="1" customWidth="1"/>
    <col min="108" max="108" width="8.6328125" style="1" hidden="1" customWidth="1"/>
    <col min="109" max="109" width="14.08984375" style="1" hidden="1" customWidth="1"/>
    <col min="110" max="110" width="12.26953125" style="1" hidden="1" customWidth="1"/>
    <col min="111" max="111" width="13.26953125" style="1" hidden="1" customWidth="1"/>
    <col min="112" max="112" width="9.453125" style="1" hidden="1" customWidth="1"/>
    <col min="113" max="113" width="5.6328125" style="1" hidden="1" customWidth="1"/>
    <col min="114" max="114" width="12.26953125" style="1" hidden="1" customWidth="1"/>
    <col min="115" max="116" width="5.453125" style="1" hidden="1" customWidth="1"/>
    <col min="117" max="117" width="12" style="1" hidden="1" customWidth="1"/>
    <col min="118" max="119" width="12.7265625" style="1" hidden="1" customWidth="1"/>
    <col min="120" max="16384" width="9" style="1" hidden="1"/>
  </cols>
  <sheetData>
    <row r="1" spans="5:89" ht="8.15" customHeight="1" x14ac:dyDescent="0.2"/>
    <row r="2" spans="5:89" ht="8.15" customHeight="1" x14ac:dyDescent="0.2"/>
    <row r="3" spans="5:89" ht="8.15" customHeight="1" x14ac:dyDescent="0.2">
      <c r="E3" s="142" t="s">
        <v>90</v>
      </c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4"/>
      <c r="CC3" s="204"/>
      <c r="CD3" s="204"/>
      <c r="CE3" s="204"/>
      <c r="CF3" s="204"/>
      <c r="CG3" s="204"/>
      <c r="CH3" s="204"/>
      <c r="CI3" s="204"/>
      <c r="CJ3" s="204"/>
      <c r="CK3" s="204"/>
    </row>
    <row r="4" spans="5:89" ht="8.15" customHeight="1" x14ac:dyDescent="0.2"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</row>
    <row r="5" spans="5:89" ht="8.15" customHeight="1" x14ac:dyDescent="0.2">
      <c r="E5" s="27"/>
      <c r="T5" s="28"/>
      <c r="U5" s="28"/>
      <c r="V5" s="28"/>
      <c r="W5" s="28"/>
      <c r="X5" s="28"/>
      <c r="Y5" s="28"/>
      <c r="Z5" s="28"/>
      <c r="AA5" s="107" t="s">
        <v>91</v>
      </c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8" t="s">
        <v>4</v>
      </c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7" t="s">
        <v>92</v>
      </c>
      <c r="AY5" s="107"/>
      <c r="AZ5" s="107"/>
      <c r="BA5" s="107"/>
      <c r="BB5" s="107"/>
      <c r="BC5" s="107"/>
      <c r="BD5" s="107"/>
      <c r="BE5" s="107"/>
      <c r="BF5" s="107"/>
      <c r="BG5" s="107" t="str">
        <f>IF(OR(AL5="認定番号",AL5=""),"？",VLOOKUP(AL5,DC27:DH36,2,FALSE))</f>
        <v>？</v>
      </c>
      <c r="BH5" s="107"/>
      <c r="BI5" s="107"/>
      <c r="BJ5" s="107"/>
      <c r="BK5" s="107"/>
      <c r="BL5" s="107"/>
      <c r="BM5" s="107"/>
      <c r="BN5" s="107"/>
      <c r="BO5" s="107"/>
      <c r="BP5" s="107"/>
      <c r="BQ5" s="107" t="s">
        <v>93</v>
      </c>
      <c r="BR5" s="107"/>
      <c r="BS5" s="107"/>
      <c r="BT5" s="28"/>
    </row>
    <row r="6" spans="5:89" ht="8.15" customHeight="1" x14ac:dyDescent="0.2">
      <c r="R6" s="28"/>
      <c r="S6" s="28"/>
      <c r="T6" s="28"/>
      <c r="U6" s="28"/>
      <c r="V6" s="28"/>
      <c r="W6" s="28"/>
      <c r="X6" s="28"/>
      <c r="Y6" s="28"/>
      <c r="Z6" s="28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28"/>
    </row>
    <row r="7" spans="5:89" ht="8.15" customHeight="1" x14ac:dyDescent="0.2"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</row>
    <row r="8" spans="5:89" ht="8.15" customHeight="1" x14ac:dyDescent="0.2"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9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21"/>
      <c r="AP8" s="21"/>
      <c r="AQ8" s="119" t="s">
        <v>94</v>
      </c>
      <c r="AR8" s="120"/>
      <c r="AS8" s="120"/>
      <c r="AT8" s="120"/>
      <c r="AU8" s="120"/>
      <c r="AV8" s="120"/>
      <c r="AW8" s="116" t="s">
        <v>2</v>
      </c>
      <c r="AX8" s="116"/>
      <c r="AY8" s="116"/>
      <c r="AZ8" s="116"/>
      <c r="BA8" s="116"/>
      <c r="BB8" s="122" t="s">
        <v>95</v>
      </c>
      <c r="BC8" s="122"/>
      <c r="BD8" s="122"/>
      <c r="BE8" s="122"/>
      <c r="BF8" s="122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</row>
    <row r="9" spans="5:89" ht="8.15" customHeight="1" x14ac:dyDescent="0.2"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9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21"/>
      <c r="AP9" s="21"/>
      <c r="AQ9" s="121"/>
      <c r="AR9" s="121"/>
      <c r="AS9" s="121"/>
      <c r="AT9" s="121"/>
      <c r="AU9" s="121"/>
      <c r="AV9" s="121"/>
      <c r="AW9" s="117"/>
      <c r="AX9" s="117"/>
      <c r="AY9" s="117"/>
      <c r="AZ9" s="117"/>
      <c r="BA9" s="117"/>
      <c r="BB9" s="123"/>
      <c r="BC9" s="123"/>
      <c r="BD9" s="123"/>
      <c r="BE9" s="123"/>
      <c r="BF9" s="123"/>
      <c r="BG9" s="30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</row>
    <row r="10" spans="5:89" ht="8.15" customHeight="1" x14ac:dyDescent="0.2">
      <c r="F10" s="400" t="s">
        <v>96</v>
      </c>
      <c r="G10" s="400"/>
      <c r="H10" s="400"/>
      <c r="I10" s="400"/>
      <c r="J10" s="400"/>
      <c r="K10" s="400"/>
      <c r="L10" s="400"/>
      <c r="M10" s="400"/>
      <c r="N10" s="400"/>
      <c r="O10" s="400"/>
      <c r="P10" s="400"/>
      <c r="Q10" s="331" t="s">
        <v>97</v>
      </c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Q10" s="113" t="s">
        <v>98</v>
      </c>
      <c r="AR10" s="114"/>
      <c r="AS10" s="114"/>
      <c r="AT10" s="114"/>
      <c r="AU10" s="114"/>
      <c r="AV10" s="114"/>
      <c r="AW10" s="116" t="s">
        <v>3</v>
      </c>
      <c r="AX10" s="116"/>
      <c r="AY10" s="116"/>
      <c r="AZ10" s="116"/>
      <c r="BA10" s="116"/>
      <c r="BB10" s="126" t="s">
        <v>99</v>
      </c>
      <c r="BC10" s="126"/>
      <c r="BD10" s="126"/>
      <c r="BE10" s="126"/>
      <c r="BF10" s="126"/>
      <c r="BG10" s="30"/>
      <c r="BH10" s="18"/>
      <c r="BI10" s="18"/>
      <c r="BJ10" s="18"/>
      <c r="BK10" s="18"/>
      <c r="BL10" s="18"/>
      <c r="BM10" s="18"/>
      <c r="BN10" s="106" t="s">
        <v>213</v>
      </c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</row>
    <row r="11" spans="5:89" ht="8.15" customHeight="1" x14ac:dyDescent="0.2">
      <c r="F11" s="401"/>
      <c r="G11" s="401"/>
      <c r="H11" s="401"/>
      <c r="I11" s="401"/>
      <c r="J11" s="401"/>
      <c r="K11" s="401"/>
      <c r="L11" s="401"/>
      <c r="M11" s="401"/>
      <c r="N11" s="401"/>
      <c r="O11" s="401"/>
      <c r="P11" s="401"/>
      <c r="Q11" s="332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Q11" s="115"/>
      <c r="AR11" s="115"/>
      <c r="AS11" s="115"/>
      <c r="AT11" s="115"/>
      <c r="AU11" s="115"/>
      <c r="AV11" s="115"/>
      <c r="AW11" s="117"/>
      <c r="AX11" s="117"/>
      <c r="AY11" s="117"/>
      <c r="AZ11" s="117"/>
      <c r="BA11" s="117"/>
      <c r="BB11" s="127"/>
      <c r="BC11" s="127"/>
      <c r="BD11" s="127"/>
      <c r="BE11" s="127"/>
      <c r="BF11" s="127"/>
      <c r="BI11" s="31"/>
      <c r="BJ11" s="32"/>
      <c r="BK11" s="32"/>
      <c r="BL11" s="32"/>
      <c r="BM11" s="32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</row>
    <row r="12" spans="5:89" ht="8.15" customHeight="1" x14ac:dyDescent="0.2">
      <c r="F12" s="402" t="s">
        <v>100</v>
      </c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331" t="s">
        <v>97</v>
      </c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Q12" s="124" t="s">
        <v>101</v>
      </c>
      <c r="AR12" s="124"/>
      <c r="AS12" s="124"/>
      <c r="AT12" s="124"/>
      <c r="AU12" s="124"/>
      <c r="AV12" s="124"/>
      <c r="AW12" s="118" t="s">
        <v>67</v>
      </c>
      <c r="AX12" s="118"/>
      <c r="AY12" s="118"/>
      <c r="AZ12" s="118"/>
      <c r="BA12" s="118"/>
      <c r="BB12" s="118"/>
      <c r="BC12" s="118"/>
      <c r="BD12" s="118"/>
      <c r="BE12" s="118"/>
      <c r="BF12" s="118"/>
      <c r="BG12" s="31"/>
      <c r="BH12" s="31"/>
      <c r="BI12" s="31"/>
      <c r="BJ12" s="136"/>
      <c r="BK12" s="136"/>
      <c r="BL12" s="136"/>
      <c r="BM12" s="136"/>
      <c r="BO12" s="158" t="s">
        <v>102</v>
      </c>
      <c r="BP12" s="158"/>
      <c r="BQ12" s="158"/>
      <c r="BR12" s="158"/>
      <c r="BS12" s="158"/>
      <c r="BT12" s="158"/>
      <c r="BU12" s="158"/>
      <c r="BV12" s="158"/>
      <c r="BW12" s="378"/>
      <c r="BX12" s="378"/>
      <c r="BY12" s="378"/>
      <c r="BZ12" s="378"/>
      <c r="CA12" s="378"/>
      <c r="CB12" s="378"/>
      <c r="CC12" s="378"/>
      <c r="CD12" s="378"/>
      <c r="CE12" s="378"/>
      <c r="CF12" s="378"/>
      <c r="CG12" s="378"/>
      <c r="CH12" s="378"/>
      <c r="CI12" s="158" t="s">
        <v>103</v>
      </c>
      <c r="CJ12" s="158"/>
      <c r="CK12" s="158"/>
    </row>
    <row r="13" spans="5:89" ht="8.15" customHeight="1" x14ac:dyDescent="0.2"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332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Q13" s="125"/>
      <c r="AR13" s="125"/>
      <c r="AS13" s="125"/>
      <c r="AT13" s="125"/>
      <c r="AU13" s="125"/>
      <c r="AV13" s="125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31"/>
      <c r="BH13" s="31"/>
      <c r="BI13" s="31"/>
      <c r="BJ13" s="136"/>
      <c r="BK13" s="136"/>
      <c r="BL13" s="136"/>
      <c r="BM13" s="136"/>
      <c r="BO13" s="133"/>
      <c r="BP13" s="133"/>
      <c r="BQ13" s="133"/>
      <c r="BR13" s="133"/>
      <c r="BS13" s="133"/>
      <c r="BT13" s="133"/>
      <c r="BU13" s="133"/>
      <c r="BV13" s="133"/>
      <c r="BW13" s="379"/>
      <c r="BX13" s="379"/>
      <c r="BY13" s="379"/>
      <c r="BZ13" s="379"/>
      <c r="CA13" s="379"/>
      <c r="CB13" s="379"/>
      <c r="CC13" s="379"/>
      <c r="CD13" s="379"/>
      <c r="CE13" s="379"/>
      <c r="CF13" s="379"/>
      <c r="CG13" s="379"/>
      <c r="CH13" s="379"/>
      <c r="CI13" s="133"/>
      <c r="CJ13" s="133"/>
      <c r="CK13" s="133"/>
    </row>
    <row r="14" spans="5:89" ht="7.5" customHeight="1" x14ac:dyDescent="0.2">
      <c r="F14" s="403" t="s">
        <v>104</v>
      </c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331" t="s">
        <v>97</v>
      </c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Q14" s="132" t="s">
        <v>105</v>
      </c>
      <c r="AR14" s="132"/>
      <c r="AS14" s="132"/>
      <c r="AT14" s="132"/>
      <c r="AU14" s="132"/>
      <c r="AV14" s="132"/>
      <c r="AW14" s="134" t="s">
        <v>25</v>
      </c>
      <c r="AX14" s="134"/>
      <c r="AY14" s="134"/>
      <c r="AZ14" s="134"/>
      <c r="BA14" s="134"/>
      <c r="BB14" s="168" t="s">
        <v>50</v>
      </c>
      <c r="BC14" s="168"/>
      <c r="BD14" s="134"/>
      <c r="BE14" s="134"/>
      <c r="BF14" s="168" t="s">
        <v>106</v>
      </c>
      <c r="BG14" s="168"/>
      <c r="BH14" s="134"/>
      <c r="BI14" s="134"/>
      <c r="BJ14" s="168" t="s">
        <v>107</v>
      </c>
      <c r="BK14" s="168"/>
      <c r="BL14" s="136"/>
      <c r="BM14" s="136"/>
      <c r="BN14" s="32"/>
      <c r="BO14" s="33"/>
      <c r="BP14" s="33"/>
      <c r="BQ14" s="33"/>
      <c r="BR14" s="33"/>
      <c r="BS14" s="33"/>
      <c r="BT14" s="33"/>
      <c r="BU14" s="33"/>
      <c r="BV14" s="33"/>
      <c r="CI14" s="33"/>
      <c r="CJ14" s="33"/>
      <c r="CK14" s="33"/>
    </row>
    <row r="15" spans="5:89" ht="7.5" customHeight="1" x14ac:dyDescent="0.2">
      <c r="F15" s="404"/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332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Q15" s="133"/>
      <c r="AR15" s="133"/>
      <c r="AS15" s="133"/>
      <c r="AT15" s="133"/>
      <c r="AU15" s="133"/>
      <c r="AV15" s="133"/>
      <c r="AW15" s="135"/>
      <c r="AX15" s="135"/>
      <c r="AY15" s="135"/>
      <c r="AZ15" s="135"/>
      <c r="BA15" s="135"/>
      <c r="BB15" s="169"/>
      <c r="BC15" s="169"/>
      <c r="BD15" s="135"/>
      <c r="BE15" s="135"/>
      <c r="BF15" s="169"/>
      <c r="BG15" s="169"/>
      <c r="BH15" s="135"/>
      <c r="BI15" s="135"/>
      <c r="BJ15" s="169"/>
      <c r="BK15" s="169"/>
      <c r="BL15" s="137"/>
      <c r="BM15" s="137"/>
      <c r="BN15" s="32"/>
      <c r="BO15" s="33"/>
      <c r="BP15" s="33"/>
      <c r="BQ15" s="33"/>
      <c r="BR15" s="33"/>
      <c r="BS15" s="33"/>
      <c r="BT15" s="33"/>
      <c r="BU15" s="33"/>
      <c r="BV15" s="33"/>
      <c r="CI15" s="33"/>
      <c r="CJ15" s="33"/>
      <c r="CK15" s="33"/>
    </row>
    <row r="16" spans="5:89" ht="7.5" customHeight="1" x14ac:dyDescent="0.2"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5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Q16" s="37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1"/>
      <c r="BI16" s="31"/>
      <c r="BJ16" s="39"/>
      <c r="BK16" s="39"/>
      <c r="BL16" s="39"/>
      <c r="BM16" s="39"/>
      <c r="BO16" s="40"/>
      <c r="BP16" s="40"/>
      <c r="BQ16" s="40"/>
      <c r="BR16" s="40"/>
      <c r="BS16" s="40"/>
      <c r="BT16" s="40"/>
      <c r="BU16" s="40"/>
      <c r="BV16" s="40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40"/>
      <c r="CJ16" s="40"/>
      <c r="CK16" s="40"/>
    </row>
    <row r="17" spans="5:119" ht="7.5" customHeight="1" x14ac:dyDescent="0.2">
      <c r="E17" s="256" t="s">
        <v>108</v>
      </c>
      <c r="F17" s="317"/>
      <c r="G17" s="317"/>
      <c r="H17" s="317"/>
      <c r="I17" s="317"/>
      <c r="J17" s="317"/>
      <c r="K17" s="317"/>
      <c r="L17" s="318"/>
      <c r="M17" s="109" t="s">
        <v>109</v>
      </c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09" t="s">
        <v>110</v>
      </c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09" t="s">
        <v>111</v>
      </c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70" t="s">
        <v>112</v>
      </c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356" t="s">
        <v>113</v>
      </c>
      <c r="BX17" s="329"/>
      <c r="BY17" s="329"/>
      <c r="BZ17" s="329"/>
      <c r="CA17" s="329"/>
      <c r="CB17" s="329"/>
      <c r="CC17" s="329"/>
      <c r="CD17" s="329"/>
      <c r="CE17" s="329"/>
      <c r="CF17" s="329"/>
      <c r="CG17" s="329"/>
      <c r="CH17" s="329"/>
      <c r="CI17" s="329"/>
      <c r="CJ17" s="329"/>
      <c r="CK17" s="333"/>
      <c r="CL17" s="328"/>
      <c r="CM17" s="329"/>
      <c r="CN17" s="329"/>
      <c r="CO17" s="333"/>
    </row>
    <row r="18" spans="5:119" ht="7.5" customHeight="1" x14ac:dyDescent="0.2">
      <c r="E18" s="319"/>
      <c r="F18" s="320"/>
      <c r="G18" s="320"/>
      <c r="H18" s="320"/>
      <c r="I18" s="320"/>
      <c r="J18" s="320"/>
      <c r="K18" s="320"/>
      <c r="L18" s="32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335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  <c r="CI18" s="208"/>
      <c r="CJ18" s="208"/>
      <c r="CK18" s="336"/>
      <c r="CL18" s="330"/>
      <c r="CM18" s="204"/>
      <c r="CN18" s="204"/>
      <c r="CO18" s="334"/>
      <c r="CY18" s="6"/>
      <c r="CZ18" s="6"/>
    </row>
    <row r="19" spans="5:119" ht="7.5" customHeight="1" x14ac:dyDescent="0.2">
      <c r="E19" s="319"/>
      <c r="F19" s="320"/>
      <c r="G19" s="320"/>
      <c r="H19" s="320"/>
      <c r="I19" s="320"/>
      <c r="J19" s="320"/>
      <c r="K19" s="320"/>
      <c r="L19" s="32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426" t="s">
        <v>114</v>
      </c>
      <c r="BX19" s="417"/>
      <c r="BY19" s="417"/>
      <c r="BZ19" s="417"/>
      <c r="CA19" s="418"/>
      <c r="CB19" s="380" t="s">
        <v>115</v>
      </c>
      <c r="CC19" s="381"/>
      <c r="CD19" s="381"/>
      <c r="CE19" s="381"/>
      <c r="CF19" s="382"/>
      <c r="CG19" s="416" t="s">
        <v>116</v>
      </c>
      <c r="CH19" s="417"/>
      <c r="CI19" s="417"/>
      <c r="CJ19" s="418"/>
      <c r="CK19" s="419"/>
      <c r="CL19" s="330"/>
      <c r="CM19" s="204"/>
      <c r="CN19" s="204"/>
      <c r="CO19" s="334"/>
      <c r="DB19"/>
    </row>
    <row r="20" spans="5:119" ht="7.5" customHeight="1" x14ac:dyDescent="0.2">
      <c r="E20" s="319"/>
      <c r="F20" s="320"/>
      <c r="G20" s="320"/>
      <c r="H20" s="320"/>
      <c r="I20" s="320"/>
      <c r="J20" s="320"/>
      <c r="K20" s="320"/>
      <c r="L20" s="32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426"/>
      <c r="BX20" s="417"/>
      <c r="BY20" s="417"/>
      <c r="BZ20" s="417"/>
      <c r="CA20" s="418"/>
      <c r="CB20" s="383"/>
      <c r="CC20" s="384"/>
      <c r="CD20" s="384"/>
      <c r="CE20" s="384"/>
      <c r="CF20" s="385"/>
      <c r="CG20" s="416"/>
      <c r="CH20" s="417"/>
      <c r="CI20" s="417"/>
      <c r="CJ20" s="418"/>
      <c r="CK20" s="419"/>
      <c r="CL20" s="330"/>
      <c r="CM20" s="204"/>
      <c r="CN20" s="204"/>
      <c r="CO20" s="334"/>
      <c r="DD20" s="5"/>
    </row>
    <row r="21" spans="5:119" ht="7.5" customHeight="1" x14ac:dyDescent="0.2">
      <c r="E21" s="322"/>
      <c r="F21" s="323"/>
      <c r="G21" s="323"/>
      <c r="H21" s="323"/>
      <c r="I21" s="323"/>
      <c r="J21" s="323"/>
      <c r="K21" s="323"/>
      <c r="L21" s="324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427"/>
      <c r="BX21" s="417"/>
      <c r="BY21" s="417"/>
      <c r="BZ21" s="417"/>
      <c r="CA21" s="418"/>
      <c r="CB21" s="386"/>
      <c r="CC21" s="387"/>
      <c r="CD21" s="387"/>
      <c r="CE21" s="387"/>
      <c r="CF21" s="388"/>
      <c r="CG21" s="417"/>
      <c r="CH21" s="417"/>
      <c r="CI21" s="417"/>
      <c r="CJ21" s="418"/>
      <c r="CK21" s="419"/>
      <c r="CL21" s="335"/>
      <c r="CM21" s="208"/>
      <c r="CN21" s="208"/>
      <c r="CO21" s="336"/>
      <c r="DB21"/>
      <c r="DD21" s="5"/>
    </row>
    <row r="22" spans="5:119" ht="7.5" customHeight="1" x14ac:dyDescent="0.2">
      <c r="E22" s="239" t="s">
        <v>53</v>
      </c>
      <c r="F22" s="240"/>
      <c r="G22" s="147" t="s">
        <v>117</v>
      </c>
      <c r="H22" s="148"/>
      <c r="I22" s="148"/>
      <c r="J22" s="148"/>
      <c r="K22" s="148"/>
      <c r="L22" s="149"/>
      <c r="M22" s="325" t="s">
        <v>5</v>
      </c>
      <c r="N22" s="326"/>
      <c r="O22" s="326"/>
      <c r="P22" s="326"/>
      <c r="Q22" s="326"/>
      <c r="R22" s="326"/>
      <c r="S22" s="326"/>
      <c r="T22" s="326"/>
      <c r="U22" s="326"/>
      <c r="V22" s="326"/>
      <c r="W22" s="327"/>
      <c r="X22" s="325" t="s">
        <v>118</v>
      </c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  <c r="AJ22" s="327"/>
      <c r="AK22" s="325" t="s">
        <v>119</v>
      </c>
      <c r="AL22" s="326"/>
      <c r="AM22" s="326"/>
      <c r="AN22" s="326"/>
      <c r="AO22" s="326"/>
      <c r="AP22" s="326"/>
      <c r="AQ22" s="326"/>
      <c r="AR22" s="326"/>
      <c r="AS22" s="326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6"/>
      <c r="BE22" s="326"/>
      <c r="BF22" s="326"/>
      <c r="BG22" s="327"/>
      <c r="BH22" s="328" t="str">
        <f>IF(BI26="","","●")</f>
        <v/>
      </c>
      <c r="BI22" s="329"/>
      <c r="BJ22" s="329"/>
      <c r="BK22" s="300" t="s">
        <v>120</v>
      </c>
      <c r="BL22" s="300"/>
      <c r="BM22" s="300"/>
      <c r="BN22" s="300"/>
      <c r="BO22" s="300"/>
      <c r="BP22" s="300"/>
      <c r="BQ22" s="300"/>
      <c r="BR22" s="300"/>
      <c r="BS22" s="300"/>
      <c r="BT22" s="300"/>
      <c r="BU22" s="300"/>
      <c r="BV22" s="301"/>
      <c r="BW22" s="356" t="str">
        <f>IF(AND(BI32="",BI26=""),"",(IF(OR(BI32=AP32,BI26=AP26),"○","")))</f>
        <v/>
      </c>
      <c r="BX22" s="139"/>
      <c r="BY22" s="139"/>
      <c r="BZ22" s="139"/>
      <c r="CA22" s="140"/>
      <c r="CB22" s="138" t="s">
        <v>121</v>
      </c>
      <c r="CC22" s="139"/>
      <c r="CD22" s="139"/>
      <c r="CE22" s="139"/>
      <c r="CF22" s="140"/>
      <c r="CG22" s="138" t="str">
        <f>IF(AND(BI32="",BI26=""),"",(IF(NOT(OR(BI32=AP32,BI26=AP26)),"○","")))</f>
        <v/>
      </c>
      <c r="CH22" s="139"/>
      <c r="CI22" s="139"/>
      <c r="CJ22" s="139"/>
      <c r="CK22" s="248"/>
      <c r="CL22" s="347" t="s">
        <v>122</v>
      </c>
      <c r="CM22" s="348"/>
      <c r="CN22" s="348"/>
      <c r="CO22" s="349"/>
      <c r="DB22"/>
      <c r="DD22" s="5"/>
    </row>
    <row r="23" spans="5:119" ht="7.5" customHeight="1" x14ac:dyDescent="0.2">
      <c r="E23" s="241"/>
      <c r="F23" s="242"/>
      <c r="G23" s="150"/>
      <c r="H23" s="151"/>
      <c r="I23" s="151"/>
      <c r="J23" s="151"/>
      <c r="K23" s="151"/>
      <c r="L23" s="152"/>
      <c r="M23" s="192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2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4"/>
      <c r="AK23" s="192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4"/>
      <c r="BH23" s="330"/>
      <c r="BI23" s="204"/>
      <c r="BJ23" s="204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85"/>
      <c r="BW23" s="357"/>
      <c r="BX23" s="142"/>
      <c r="BY23" s="142"/>
      <c r="BZ23" s="142"/>
      <c r="CA23" s="143"/>
      <c r="CB23" s="141"/>
      <c r="CC23" s="142"/>
      <c r="CD23" s="142"/>
      <c r="CE23" s="142"/>
      <c r="CF23" s="143"/>
      <c r="CG23" s="141"/>
      <c r="CH23" s="142"/>
      <c r="CI23" s="142"/>
      <c r="CJ23" s="142"/>
      <c r="CK23" s="249"/>
      <c r="CL23" s="350"/>
      <c r="CM23" s="351"/>
      <c r="CN23" s="351"/>
      <c r="CO23" s="352"/>
      <c r="DB23"/>
      <c r="DD23" s="5"/>
    </row>
    <row r="24" spans="5:119" ht="7.5" customHeight="1" x14ac:dyDescent="0.2">
      <c r="E24" s="241"/>
      <c r="F24" s="242"/>
      <c r="G24" s="150"/>
      <c r="H24" s="151"/>
      <c r="I24" s="151"/>
      <c r="J24" s="151"/>
      <c r="K24" s="151"/>
      <c r="L24" s="152"/>
      <c r="M24" s="192"/>
      <c r="N24" s="193"/>
      <c r="O24" s="193"/>
      <c r="P24" s="193"/>
      <c r="Q24" s="193"/>
      <c r="R24" s="193"/>
      <c r="S24" s="193"/>
      <c r="T24" s="193"/>
      <c r="U24" s="193"/>
      <c r="V24" s="193"/>
      <c r="W24" s="194"/>
      <c r="X24" s="192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4"/>
      <c r="AK24" s="192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4"/>
      <c r="BH24" s="330"/>
      <c r="BI24" s="204"/>
      <c r="BJ24" s="204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85"/>
      <c r="BW24" s="357"/>
      <c r="BX24" s="142"/>
      <c r="BY24" s="142"/>
      <c r="BZ24" s="142"/>
      <c r="CA24" s="143"/>
      <c r="CB24" s="141"/>
      <c r="CC24" s="142"/>
      <c r="CD24" s="142"/>
      <c r="CE24" s="142"/>
      <c r="CF24" s="143"/>
      <c r="CG24" s="141"/>
      <c r="CH24" s="142"/>
      <c r="CI24" s="142"/>
      <c r="CJ24" s="142"/>
      <c r="CK24" s="249"/>
      <c r="CL24" s="350"/>
      <c r="CM24" s="351"/>
      <c r="CN24" s="351"/>
      <c r="CO24" s="352"/>
      <c r="DB24"/>
      <c r="DD24" s="5"/>
    </row>
    <row r="25" spans="5:119" ht="3" customHeight="1" x14ac:dyDescent="0.2">
      <c r="E25" s="241"/>
      <c r="F25" s="242"/>
      <c r="G25" s="150"/>
      <c r="H25" s="151"/>
      <c r="I25" s="151"/>
      <c r="J25" s="151"/>
      <c r="K25" s="151"/>
      <c r="L25" s="152"/>
      <c r="M25" s="192"/>
      <c r="N25" s="193"/>
      <c r="O25" s="193"/>
      <c r="P25" s="193"/>
      <c r="Q25" s="193"/>
      <c r="R25" s="193"/>
      <c r="S25" s="193"/>
      <c r="T25" s="193"/>
      <c r="U25" s="193"/>
      <c r="V25" s="193"/>
      <c r="W25" s="194"/>
      <c r="X25" s="192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4"/>
      <c r="AK25" s="41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3"/>
      <c r="BH25" s="44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45"/>
      <c r="BW25" s="357"/>
      <c r="BX25" s="142"/>
      <c r="BY25" s="142"/>
      <c r="BZ25" s="142"/>
      <c r="CA25" s="143"/>
      <c r="CB25" s="141"/>
      <c r="CC25" s="142"/>
      <c r="CD25" s="142"/>
      <c r="CE25" s="142"/>
      <c r="CF25" s="143"/>
      <c r="CG25" s="141"/>
      <c r="CH25" s="142"/>
      <c r="CI25" s="142"/>
      <c r="CJ25" s="142"/>
      <c r="CK25" s="249"/>
      <c r="CL25" s="350"/>
      <c r="CM25" s="351"/>
      <c r="CN25" s="351"/>
      <c r="CO25" s="352"/>
      <c r="DB25"/>
      <c r="DD25" s="5"/>
    </row>
    <row r="26" spans="5:119" ht="7.5" customHeight="1" x14ac:dyDescent="0.2">
      <c r="E26" s="241"/>
      <c r="F26" s="242"/>
      <c r="G26" s="150"/>
      <c r="H26" s="151"/>
      <c r="I26" s="151"/>
      <c r="J26" s="151"/>
      <c r="K26" s="151"/>
      <c r="L26" s="152"/>
      <c r="M26" s="192"/>
      <c r="N26" s="193"/>
      <c r="O26" s="193"/>
      <c r="P26" s="193"/>
      <c r="Q26" s="193"/>
      <c r="R26" s="193"/>
      <c r="S26" s="193"/>
      <c r="T26" s="193"/>
      <c r="U26" s="193"/>
      <c r="V26" s="193"/>
      <c r="W26" s="194"/>
      <c r="X26" s="192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4"/>
      <c r="AK26" s="46"/>
      <c r="AL26" s="158" t="s">
        <v>123</v>
      </c>
      <c r="AM26" s="158"/>
      <c r="AN26" s="158"/>
      <c r="AO26" s="158"/>
      <c r="AP26" s="307" t="str">
        <f>IF(OR(AL5="認定番号",AL5=""),"?",VLOOKUP(AL5,DC27:DH36,3,FALSE))</f>
        <v>?</v>
      </c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3"/>
      <c r="BG26" s="47"/>
      <c r="BI26" s="302"/>
      <c r="BJ26" s="302"/>
      <c r="BK26" s="302"/>
      <c r="BL26" s="302"/>
      <c r="BM26" s="302"/>
      <c r="BN26" s="302"/>
      <c r="BO26" s="302"/>
      <c r="BP26" s="302"/>
      <c r="BQ26" s="302"/>
      <c r="BR26" s="302"/>
      <c r="BS26" s="302"/>
      <c r="BW26" s="357"/>
      <c r="BX26" s="142"/>
      <c r="BY26" s="142"/>
      <c r="BZ26" s="142"/>
      <c r="CA26" s="143"/>
      <c r="CB26" s="141"/>
      <c r="CC26" s="142"/>
      <c r="CD26" s="142"/>
      <c r="CE26" s="142"/>
      <c r="CF26" s="143"/>
      <c r="CG26" s="141"/>
      <c r="CH26" s="142"/>
      <c r="CI26" s="142"/>
      <c r="CJ26" s="142"/>
      <c r="CK26" s="249"/>
      <c r="CL26" s="350"/>
      <c r="CM26" s="351"/>
      <c r="CN26" s="351"/>
      <c r="CO26" s="352"/>
      <c r="CU26" s="8"/>
      <c r="CV26" s="9" t="s">
        <v>1</v>
      </c>
      <c r="CW26" s="9"/>
      <c r="CX26" s="9"/>
      <c r="CY26" s="9"/>
      <c r="CZ26" s="9" t="s">
        <v>2</v>
      </c>
      <c r="DA26" s="9" t="s">
        <v>3</v>
      </c>
      <c r="DC26" s="9" t="s">
        <v>4</v>
      </c>
      <c r="DD26" s="11" t="s">
        <v>5</v>
      </c>
      <c r="DE26" s="9" t="s">
        <v>124</v>
      </c>
      <c r="DF26" s="9" t="s">
        <v>6</v>
      </c>
      <c r="DG26" s="9" t="s">
        <v>7</v>
      </c>
      <c r="DH26" s="9" t="s">
        <v>8</v>
      </c>
      <c r="DJ26" s="9" t="s">
        <v>9</v>
      </c>
      <c r="DK26" s="9" t="s">
        <v>2</v>
      </c>
      <c r="DL26" s="9" t="s">
        <v>3</v>
      </c>
      <c r="DM26" s="9" t="s">
        <v>10</v>
      </c>
      <c r="DN26" s="9" t="s">
        <v>11</v>
      </c>
      <c r="DO26" s="9" t="s">
        <v>11</v>
      </c>
    </row>
    <row r="27" spans="5:119" ht="7.5" customHeight="1" x14ac:dyDescent="0.2">
      <c r="E27" s="241"/>
      <c r="F27" s="242"/>
      <c r="G27" s="150"/>
      <c r="H27" s="151"/>
      <c r="I27" s="151"/>
      <c r="J27" s="151"/>
      <c r="K27" s="151"/>
      <c r="L27" s="152"/>
      <c r="M27" s="192"/>
      <c r="N27" s="193"/>
      <c r="O27" s="193"/>
      <c r="P27" s="193"/>
      <c r="Q27" s="193"/>
      <c r="R27" s="193"/>
      <c r="S27" s="193"/>
      <c r="T27" s="193"/>
      <c r="U27" s="193"/>
      <c r="V27" s="193"/>
      <c r="W27" s="194"/>
      <c r="X27" s="192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4"/>
      <c r="AK27" s="46"/>
      <c r="AL27" s="158"/>
      <c r="AM27" s="158"/>
      <c r="AN27" s="158"/>
      <c r="AO27" s="158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3"/>
      <c r="BG27" s="47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W27" s="357"/>
      <c r="BX27" s="142"/>
      <c r="BY27" s="142"/>
      <c r="BZ27" s="142"/>
      <c r="CA27" s="143"/>
      <c r="CB27" s="141"/>
      <c r="CC27" s="142"/>
      <c r="CD27" s="142"/>
      <c r="CE27" s="142"/>
      <c r="CF27" s="143"/>
      <c r="CG27" s="141"/>
      <c r="CH27" s="142"/>
      <c r="CI27" s="142"/>
      <c r="CJ27" s="142"/>
      <c r="CK27" s="249"/>
      <c r="CL27" s="350"/>
      <c r="CM27" s="351"/>
      <c r="CN27" s="351"/>
      <c r="CO27" s="352"/>
      <c r="CU27" s="9" t="s">
        <v>12</v>
      </c>
      <c r="CV27" s="9" t="s">
        <v>13</v>
      </c>
      <c r="CW27" s="9">
        <v>1</v>
      </c>
      <c r="CX27" s="9">
        <v>1</v>
      </c>
      <c r="CY27" s="9">
        <v>1</v>
      </c>
      <c r="CZ27" s="9">
        <v>320</v>
      </c>
      <c r="DA27" s="9">
        <v>45</v>
      </c>
      <c r="DC27" s="9" t="s">
        <v>14</v>
      </c>
      <c r="DD27" s="11" t="s">
        <v>15</v>
      </c>
      <c r="DE27" s="9" t="s">
        <v>16</v>
      </c>
      <c r="DF27" s="9" t="s">
        <v>17</v>
      </c>
      <c r="DG27" s="8">
        <v>675</v>
      </c>
      <c r="DH27" s="8" t="s">
        <v>18</v>
      </c>
      <c r="DJ27" s="9" t="s">
        <v>15</v>
      </c>
      <c r="DK27" s="8">
        <v>320</v>
      </c>
      <c r="DL27" s="8">
        <v>45</v>
      </c>
      <c r="DM27" s="9" t="s">
        <v>19</v>
      </c>
      <c r="DN27" s="9" t="s">
        <v>20</v>
      </c>
      <c r="DO27" s="9"/>
    </row>
    <row r="28" spans="5:119" ht="3" customHeight="1" x14ac:dyDescent="0.2">
      <c r="E28" s="241"/>
      <c r="F28" s="242"/>
      <c r="G28" s="150"/>
      <c r="H28" s="151"/>
      <c r="I28" s="151"/>
      <c r="J28" s="151"/>
      <c r="K28" s="151"/>
      <c r="L28" s="152"/>
      <c r="M28" s="192"/>
      <c r="N28" s="193"/>
      <c r="O28" s="193"/>
      <c r="P28" s="193"/>
      <c r="Q28" s="193"/>
      <c r="R28" s="193"/>
      <c r="S28" s="193"/>
      <c r="T28" s="193"/>
      <c r="U28" s="193"/>
      <c r="V28" s="193"/>
      <c r="W28" s="194"/>
      <c r="X28" s="192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4"/>
      <c r="AK28" s="48"/>
      <c r="AL28" s="49"/>
      <c r="AM28" s="49"/>
      <c r="AN28" s="49"/>
      <c r="AO28" s="50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2"/>
      <c r="BD28" s="53"/>
      <c r="BE28" s="53"/>
      <c r="BF28" s="53"/>
      <c r="BG28" s="54"/>
      <c r="BH28" s="53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53"/>
      <c r="BU28" s="53"/>
      <c r="BV28" s="54"/>
      <c r="BW28" s="357"/>
      <c r="BX28" s="142"/>
      <c r="BY28" s="142"/>
      <c r="BZ28" s="142"/>
      <c r="CA28" s="143"/>
      <c r="CB28" s="141"/>
      <c r="CC28" s="142"/>
      <c r="CD28" s="142"/>
      <c r="CE28" s="142"/>
      <c r="CF28" s="143"/>
      <c r="CG28" s="141"/>
      <c r="CH28" s="142"/>
      <c r="CI28" s="142"/>
      <c r="CJ28" s="142"/>
      <c r="CK28" s="249"/>
      <c r="CL28" s="350"/>
      <c r="CM28" s="351"/>
      <c r="CN28" s="351"/>
      <c r="CO28" s="352"/>
      <c r="CU28" s="8"/>
      <c r="CV28" s="9" t="s">
        <v>21</v>
      </c>
      <c r="CW28" s="9">
        <v>2</v>
      </c>
      <c r="CX28" s="9">
        <v>2</v>
      </c>
      <c r="CY28" s="9">
        <v>2</v>
      </c>
      <c r="CZ28" s="9">
        <v>450</v>
      </c>
      <c r="DA28" s="9">
        <v>60</v>
      </c>
      <c r="DC28" s="9" t="s">
        <v>22</v>
      </c>
      <c r="DD28" s="11" t="s">
        <v>23</v>
      </c>
      <c r="DE28" s="9" t="s">
        <v>16</v>
      </c>
      <c r="DF28" s="9" t="s">
        <v>17</v>
      </c>
      <c r="DG28" s="8">
        <v>675</v>
      </c>
      <c r="DH28" s="8" t="s">
        <v>18</v>
      </c>
      <c r="DJ28" s="9" t="s">
        <v>15</v>
      </c>
      <c r="DK28" s="8">
        <v>450</v>
      </c>
      <c r="DL28" s="8">
        <v>45</v>
      </c>
      <c r="DM28" s="9" t="s">
        <v>19</v>
      </c>
      <c r="DN28" s="9" t="s">
        <v>20</v>
      </c>
      <c r="DO28" s="9"/>
    </row>
    <row r="29" spans="5:119" ht="7.5" customHeight="1" x14ac:dyDescent="0.2">
      <c r="E29" s="241"/>
      <c r="F29" s="242"/>
      <c r="G29" s="150"/>
      <c r="H29" s="151"/>
      <c r="I29" s="151"/>
      <c r="J29" s="151"/>
      <c r="K29" s="151"/>
      <c r="L29" s="152"/>
      <c r="M29" s="192"/>
      <c r="N29" s="193"/>
      <c r="O29" s="193"/>
      <c r="P29" s="193"/>
      <c r="Q29" s="193"/>
      <c r="R29" s="193"/>
      <c r="S29" s="193"/>
      <c r="T29" s="193"/>
      <c r="U29" s="193"/>
      <c r="V29" s="193"/>
      <c r="W29" s="194"/>
      <c r="X29" s="192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4"/>
      <c r="AK29" s="396" t="s">
        <v>125</v>
      </c>
      <c r="AL29" s="397"/>
      <c r="AM29" s="397"/>
      <c r="AN29" s="397"/>
      <c r="AO29" s="397"/>
      <c r="AP29" s="397"/>
      <c r="AQ29" s="397"/>
      <c r="AR29" s="397"/>
      <c r="AS29" s="397"/>
      <c r="AT29" s="397"/>
      <c r="AU29" s="397"/>
      <c r="AV29" s="397"/>
      <c r="AW29" s="397"/>
      <c r="AX29" s="397"/>
      <c r="AY29" s="397"/>
      <c r="AZ29" s="397"/>
      <c r="BA29" s="397"/>
      <c r="BB29" s="397"/>
      <c r="BC29" s="397"/>
      <c r="BD29" s="397"/>
      <c r="BE29" s="397"/>
      <c r="BF29" s="397"/>
      <c r="BG29" s="398"/>
      <c r="BH29" s="399" t="str">
        <f>IF(BI32="","","●")</f>
        <v/>
      </c>
      <c r="BI29" s="261"/>
      <c r="BJ29" s="261"/>
      <c r="BK29" s="122" t="s">
        <v>126</v>
      </c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85"/>
      <c r="BW29" s="357"/>
      <c r="BX29" s="142"/>
      <c r="BY29" s="142"/>
      <c r="BZ29" s="142"/>
      <c r="CA29" s="143"/>
      <c r="CB29" s="141"/>
      <c r="CC29" s="142"/>
      <c r="CD29" s="142"/>
      <c r="CE29" s="142"/>
      <c r="CF29" s="143"/>
      <c r="CG29" s="141"/>
      <c r="CH29" s="142"/>
      <c r="CI29" s="142"/>
      <c r="CJ29" s="142"/>
      <c r="CK29" s="249"/>
      <c r="CL29" s="350"/>
      <c r="CM29" s="351"/>
      <c r="CN29" s="351"/>
      <c r="CO29" s="352"/>
      <c r="CP29" s="33"/>
      <c r="CQ29" s="3"/>
      <c r="CR29" s="3"/>
      <c r="CS29" s="3"/>
      <c r="CT29" s="3"/>
      <c r="CU29" s="9" t="s">
        <v>24</v>
      </c>
      <c r="CV29" s="9" t="s">
        <v>25</v>
      </c>
      <c r="CW29" s="9">
        <v>3</v>
      </c>
      <c r="CX29" s="9">
        <v>3</v>
      </c>
      <c r="CY29" s="9">
        <v>3</v>
      </c>
      <c r="CZ29" s="9">
        <v>600</v>
      </c>
      <c r="DA29" s="9">
        <v>90</v>
      </c>
      <c r="DC29" s="9" t="s">
        <v>26</v>
      </c>
      <c r="DD29" s="11" t="s">
        <v>27</v>
      </c>
      <c r="DE29" s="9" t="s">
        <v>16</v>
      </c>
      <c r="DF29" s="9" t="s">
        <v>17</v>
      </c>
      <c r="DG29" s="8">
        <v>675</v>
      </c>
      <c r="DH29" s="8" t="s">
        <v>18</v>
      </c>
      <c r="DJ29" s="9" t="s">
        <v>15</v>
      </c>
      <c r="DK29" s="8">
        <v>450</v>
      </c>
      <c r="DL29" s="8">
        <v>60</v>
      </c>
      <c r="DM29" s="9" t="s">
        <v>19</v>
      </c>
      <c r="DN29" s="9" t="s">
        <v>20</v>
      </c>
      <c r="DO29" s="9"/>
    </row>
    <row r="30" spans="5:119" ht="7.5" customHeight="1" x14ac:dyDescent="0.2">
      <c r="E30" s="241"/>
      <c r="F30" s="242"/>
      <c r="G30" s="150"/>
      <c r="H30" s="151"/>
      <c r="I30" s="151"/>
      <c r="J30" s="151"/>
      <c r="K30" s="151"/>
      <c r="L30" s="152"/>
      <c r="M30" s="192"/>
      <c r="N30" s="193"/>
      <c r="O30" s="193"/>
      <c r="P30" s="193"/>
      <c r="Q30" s="193"/>
      <c r="R30" s="193"/>
      <c r="S30" s="193"/>
      <c r="T30" s="193"/>
      <c r="U30" s="193"/>
      <c r="V30" s="193"/>
      <c r="W30" s="194"/>
      <c r="X30" s="192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4"/>
      <c r="AK30" s="396"/>
      <c r="AL30" s="397"/>
      <c r="AM30" s="397"/>
      <c r="AN30" s="397"/>
      <c r="AO30" s="397"/>
      <c r="AP30" s="397"/>
      <c r="AQ30" s="397"/>
      <c r="AR30" s="397"/>
      <c r="AS30" s="397"/>
      <c r="AT30" s="397"/>
      <c r="AU30" s="397"/>
      <c r="AV30" s="397"/>
      <c r="AW30" s="397"/>
      <c r="AX30" s="397"/>
      <c r="AY30" s="397"/>
      <c r="AZ30" s="397"/>
      <c r="BA30" s="397"/>
      <c r="BB30" s="397"/>
      <c r="BC30" s="397"/>
      <c r="BD30" s="397"/>
      <c r="BE30" s="397"/>
      <c r="BF30" s="397"/>
      <c r="BG30" s="398"/>
      <c r="BH30" s="330"/>
      <c r="BI30" s="204"/>
      <c r="BJ30" s="204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85"/>
      <c r="BW30" s="357"/>
      <c r="BX30" s="142"/>
      <c r="BY30" s="142"/>
      <c r="BZ30" s="142"/>
      <c r="CA30" s="143"/>
      <c r="CB30" s="141"/>
      <c r="CC30" s="142"/>
      <c r="CD30" s="142"/>
      <c r="CE30" s="142"/>
      <c r="CF30" s="143"/>
      <c r="CG30" s="141"/>
      <c r="CH30" s="142"/>
      <c r="CI30" s="142"/>
      <c r="CJ30" s="142"/>
      <c r="CK30" s="249"/>
      <c r="CL30" s="350"/>
      <c r="CM30" s="351"/>
      <c r="CN30" s="351"/>
      <c r="CO30" s="352"/>
      <c r="CP30" s="33"/>
      <c r="CQ30" s="3"/>
      <c r="CR30" s="3"/>
      <c r="CS30" s="3"/>
      <c r="CT30" s="3"/>
      <c r="CU30" s="8"/>
      <c r="CV30" s="8"/>
      <c r="CW30" s="9">
        <v>4</v>
      </c>
      <c r="CX30" s="9">
        <v>4</v>
      </c>
      <c r="CY30" s="9">
        <v>4</v>
      </c>
      <c r="CZ30" s="9">
        <v>850</v>
      </c>
      <c r="DA30" s="9">
        <v>105</v>
      </c>
      <c r="DC30" s="9" t="s">
        <v>28</v>
      </c>
      <c r="DD30" s="11" t="s">
        <v>29</v>
      </c>
      <c r="DE30" s="9" t="s">
        <v>30</v>
      </c>
      <c r="DF30" s="9" t="s">
        <v>17</v>
      </c>
      <c r="DG30" s="8">
        <v>675</v>
      </c>
      <c r="DH30" s="8" t="s">
        <v>18</v>
      </c>
      <c r="DJ30" s="9" t="s">
        <v>29</v>
      </c>
      <c r="DK30" s="9">
        <v>450</v>
      </c>
      <c r="DL30" s="9">
        <v>90</v>
      </c>
      <c r="DM30" s="9" t="s">
        <v>31</v>
      </c>
      <c r="DN30" s="9" t="s">
        <v>32</v>
      </c>
      <c r="DO30" s="9"/>
    </row>
    <row r="31" spans="5:119" ht="7.5" customHeight="1" x14ac:dyDescent="0.2">
      <c r="E31" s="241"/>
      <c r="F31" s="242"/>
      <c r="G31" s="150"/>
      <c r="H31" s="151"/>
      <c r="I31" s="151"/>
      <c r="J31" s="151"/>
      <c r="K31" s="151"/>
      <c r="L31" s="152"/>
      <c r="M31" s="192"/>
      <c r="N31" s="193"/>
      <c r="O31" s="193"/>
      <c r="P31" s="193"/>
      <c r="Q31" s="193"/>
      <c r="R31" s="193"/>
      <c r="S31" s="193"/>
      <c r="T31" s="193"/>
      <c r="U31" s="193"/>
      <c r="V31" s="193"/>
      <c r="W31" s="194"/>
      <c r="X31" s="192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4"/>
      <c r="AK31" s="396"/>
      <c r="AL31" s="397"/>
      <c r="AM31" s="397"/>
      <c r="AN31" s="397"/>
      <c r="AO31" s="397"/>
      <c r="AP31" s="397"/>
      <c r="AQ31" s="397"/>
      <c r="AR31" s="397"/>
      <c r="AS31" s="397"/>
      <c r="AT31" s="397"/>
      <c r="AU31" s="397"/>
      <c r="AV31" s="397"/>
      <c r="AW31" s="397"/>
      <c r="AX31" s="397"/>
      <c r="AY31" s="397"/>
      <c r="AZ31" s="397"/>
      <c r="BA31" s="397"/>
      <c r="BB31" s="397"/>
      <c r="BC31" s="397"/>
      <c r="BD31" s="397"/>
      <c r="BE31" s="397"/>
      <c r="BF31" s="397"/>
      <c r="BG31" s="398"/>
      <c r="BH31" s="330"/>
      <c r="BI31" s="204"/>
      <c r="BJ31" s="204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85"/>
      <c r="BW31" s="357"/>
      <c r="BX31" s="142"/>
      <c r="BY31" s="142"/>
      <c r="BZ31" s="142"/>
      <c r="CA31" s="143"/>
      <c r="CB31" s="141"/>
      <c r="CC31" s="142"/>
      <c r="CD31" s="142"/>
      <c r="CE31" s="142"/>
      <c r="CF31" s="143"/>
      <c r="CG31" s="141"/>
      <c r="CH31" s="142"/>
      <c r="CI31" s="142"/>
      <c r="CJ31" s="142"/>
      <c r="CK31" s="249"/>
      <c r="CL31" s="350"/>
      <c r="CM31" s="351"/>
      <c r="CN31" s="351"/>
      <c r="CO31" s="352"/>
      <c r="CP31" s="33"/>
      <c r="CQ31" s="3"/>
      <c r="CR31" s="3"/>
      <c r="CS31" s="3"/>
      <c r="CT31" s="3"/>
      <c r="CU31" s="3"/>
      <c r="CV31" s="3"/>
      <c r="CW31" s="9">
        <v>5</v>
      </c>
      <c r="CX31" s="9">
        <v>5</v>
      </c>
      <c r="CY31" s="9">
        <v>5</v>
      </c>
      <c r="CZ31" s="9"/>
      <c r="DA31" s="9"/>
      <c r="DC31" s="9"/>
      <c r="DD31" s="11"/>
      <c r="DE31" s="9"/>
      <c r="DF31" s="9"/>
      <c r="DG31" s="8"/>
      <c r="DH31" s="8"/>
      <c r="DJ31" s="9" t="s">
        <v>29</v>
      </c>
      <c r="DK31" s="9">
        <v>450</v>
      </c>
      <c r="DL31" s="9">
        <v>105</v>
      </c>
      <c r="DM31" s="9" t="s">
        <v>31</v>
      </c>
      <c r="DN31" s="9" t="s">
        <v>32</v>
      </c>
      <c r="DO31" s="9"/>
    </row>
    <row r="32" spans="5:119" ht="7.5" customHeight="1" x14ac:dyDescent="0.2">
      <c r="E32" s="241"/>
      <c r="F32" s="242"/>
      <c r="G32" s="150"/>
      <c r="H32" s="151"/>
      <c r="I32" s="151"/>
      <c r="J32" s="151"/>
      <c r="K32" s="151"/>
      <c r="L32" s="152"/>
      <c r="M32" s="192"/>
      <c r="N32" s="193"/>
      <c r="O32" s="193"/>
      <c r="P32" s="193"/>
      <c r="Q32" s="193"/>
      <c r="R32" s="193"/>
      <c r="S32" s="193"/>
      <c r="T32" s="193"/>
      <c r="U32" s="193"/>
      <c r="V32" s="193"/>
      <c r="W32" s="194"/>
      <c r="X32" s="192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4"/>
      <c r="AK32" s="44"/>
      <c r="AL32" s="158" t="s">
        <v>123</v>
      </c>
      <c r="AM32" s="158"/>
      <c r="AN32" s="158"/>
      <c r="AO32" s="158"/>
      <c r="AP32" s="307" t="str">
        <f>IF(OR(AL5="認定番号",AL5=""),"?",VLOOKUP(AL5,DC27:DH36,3,FALSE))</f>
        <v>?</v>
      </c>
      <c r="AQ32" s="307"/>
      <c r="AR32" s="307"/>
      <c r="AS32" s="307"/>
      <c r="AT32" s="307"/>
      <c r="AU32" s="307"/>
      <c r="AV32" s="307"/>
      <c r="AW32" s="307"/>
      <c r="AX32" s="307"/>
      <c r="AY32" s="307"/>
      <c r="AZ32" s="307"/>
      <c r="BA32" s="307"/>
      <c r="BB32" s="307"/>
      <c r="BC32" s="55"/>
      <c r="BD32" s="55"/>
      <c r="BE32" s="55"/>
      <c r="BF32" s="55"/>
      <c r="BG32" s="56"/>
      <c r="BH32" s="44"/>
      <c r="BI32" s="302"/>
      <c r="BJ32" s="302"/>
      <c r="BK32" s="302"/>
      <c r="BL32" s="302"/>
      <c r="BM32" s="302"/>
      <c r="BN32" s="302"/>
      <c r="BO32" s="302"/>
      <c r="BP32" s="302"/>
      <c r="BQ32" s="302"/>
      <c r="BR32" s="302"/>
      <c r="BS32" s="302"/>
      <c r="BT32" s="33"/>
      <c r="BU32" s="33"/>
      <c r="BV32" s="33"/>
      <c r="BW32" s="357"/>
      <c r="BX32" s="142"/>
      <c r="BY32" s="142"/>
      <c r="BZ32" s="142"/>
      <c r="CA32" s="143"/>
      <c r="CB32" s="141"/>
      <c r="CC32" s="142"/>
      <c r="CD32" s="142"/>
      <c r="CE32" s="142"/>
      <c r="CF32" s="143"/>
      <c r="CG32" s="141"/>
      <c r="CH32" s="142"/>
      <c r="CI32" s="142"/>
      <c r="CJ32" s="142"/>
      <c r="CK32" s="249"/>
      <c r="CL32" s="350"/>
      <c r="CM32" s="351"/>
      <c r="CN32" s="351"/>
      <c r="CO32" s="352"/>
      <c r="CP32" s="33"/>
      <c r="CQ32" s="3"/>
      <c r="CR32" s="3"/>
      <c r="CS32" s="3"/>
      <c r="CT32" s="3"/>
      <c r="CU32" s="3"/>
      <c r="CV32" s="3"/>
      <c r="CW32" s="9">
        <v>6</v>
      </c>
      <c r="CX32" s="9">
        <v>6</v>
      </c>
      <c r="CY32" s="9">
        <v>6</v>
      </c>
      <c r="CZ32" s="9"/>
      <c r="DA32" s="8"/>
      <c r="DC32" s="9"/>
      <c r="DD32" s="11"/>
      <c r="DE32" s="9"/>
      <c r="DF32" s="9"/>
      <c r="DG32" s="8"/>
      <c r="DH32" s="8"/>
      <c r="DJ32" s="9" t="s">
        <v>15</v>
      </c>
      <c r="DK32" s="9">
        <v>600</v>
      </c>
      <c r="DL32" s="8">
        <v>45</v>
      </c>
      <c r="DM32" s="9" t="s">
        <v>19</v>
      </c>
      <c r="DN32" s="9" t="s">
        <v>33</v>
      </c>
      <c r="DO32" s="9"/>
    </row>
    <row r="33" spans="5:119" ht="7.5" customHeight="1" x14ac:dyDescent="0.2">
      <c r="E33" s="241"/>
      <c r="F33" s="242"/>
      <c r="G33" s="150"/>
      <c r="H33" s="151"/>
      <c r="I33" s="151"/>
      <c r="J33" s="151"/>
      <c r="K33" s="151"/>
      <c r="L33" s="152"/>
      <c r="M33" s="192"/>
      <c r="N33" s="193"/>
      <c r="O33" s="193"/>
      <c r="P33" s="193"/>
      <c r="Q33" s="193"/>
      <c r="R33" s="193"/>
      <c r="S33" s="193"/>
      <c r="T33" s="193"/>
      <c r="U33" s="193"/>
      <c r="V33" s="193"/>
      <c r="W33" s="194"/>
      <c r="X33" s="192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4"/>
      <c r="AK33" s="44"/>
      <c r="AL33" s="158"/>
      <c r="AM33" s="158"/>
      <c r="AN33" s="158"/>
      <c r="AO33" s="158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/>
      <c r="BA33" s="343"/>
      <c r="BB33" s="343"/>
      <c r="BC33" s="55"/>
      <c r="BD33" s="55"/>
      <c r="BE33" s="55"/>
      <c r="BF33" s="55"/>
      <c r="BG33" s="56"/>
      <c r="BH33" s="44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33"/>
      <c r="BU33" s="33"/>
      <c r="BV33" s="45"/>
      <c r="BW33" s="357"/>
      <c r="BX33" s="142"/>
      <c r="BY33" s="142"/>
      <c r="BZ33" s="142"/>
      <c r="CA33" s="143"/>
      <c r="CB33" s="141"/>
      <c r="CC33" s="142"/>
      <c r="CD33" s="142"/>
      <c r="CE33" s="142"/>
      <c r="CF33" s="143"/>
      <c r="CG33" s="141"/>
      <c r="CH33" s="142"/>
      <c r="CI33" s="142"/>
      <c r="CJ33" s="142"/>
      <c r="CK33" s="249"/>
      <c r="CL33" s="350"/>
      <c r="CM33" s="351"/>
      <c r="CN33" s="351"/>
      <c r="CO33" s="352"/>
      <c r="CP33" s="33"/>
      <c r="CQ33" s="3"/>
      <c r="CR33" s="3"/>
      <c r="CS33" s="3"/>
      <c r="CT33" s="3"/>
      <c r="CU33" s="3"/>
      <c r="CV33" s="3"/>
      <c r="CW33" s="9">
        <v>7</v>
      </c>
      <c r="CX33" s="9">
        <v>7</v>
      </c>
      <c r="CY33" s="9">
        <v>7</v>
      </c>
      <c r="CZ33" s="9"/>
      <c r="DA33" s="8"/>
      <c r="DC33" s="9"/>
      <c r="DD33" s="11"/>
      <c r="DE33" s="9"/>
      <c r="DF33" s="9"/>
      <c r="DG33" s="8"/>
      <c r="DH33" s="8"/>
      <c r="DJ33" s="9" t="s">
        <v>15</v>
      </c>
      <c r="DK33" s="9">
        <v>600</v>
      </c>
      <c r="DL33" s="8">
        <v>60</v>
      </c>
      <c r="DM33" s="9" t="s">
        <v>19</v>
      </c>
      <c r="DN33" s="9" t="s">
        <v>33</v>
      </c>
      <c r="DO33" s="9"/>
    </row>
    <row r="34" spans="5:119" ht="3" customHeight="1" x14ac:dyDescent="0.2">
      <c r="E34" s="241"/>
      <c r="F34" s="242"/>
      <c r="G34" s="150"/>
      <c r="H34" s="151"/>
      <c r="I34" s="151"/>
      <c r="J34" s="151"/>
      <c r="K34" s="151"/>
      <c r="L34" s="152"/>
      <c r="M34" s="195"/>
      <c r="N34" s="196"/>
      <c r="O34" s="196"/>
      <c r="P34" s="196"/>
      <c r="Q34" s="196"/>
      <c r="R34" s="196"/>
      <c r="S34" s="196"/>
      <c r="T34" s="196"/>
      <c r="U34" s="196"/>
      <c r="V34" s="196"/>
      <c r="W34" s="197"/>
      <c r="X34" s="195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7"/>
      <c r="AK34" s="44"/>
      <c r="AL34" s="49"/>
      <c r="AM34" s="40"/>
      <c r="AN34" s="40"/>
      <c r="AO34" s="4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55"/>
      <c r="BD34" s="55"/>
      <c r="BE34" s="55"/>
      <c r="BF34" s="55"/>
      <c r="BG34" s="56"/>
      <c r="BH34" s="57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33"/>
      <c r="BU34" s="33"/>
      <c r="BV34" s="33"/>
      <c r="BW34" s="358"/>
      <c r="BX34" s="359"/>
      <c r="BY34" s="359"/>
      <c r="BZ34" s="359"/>
      <c r="CA34" s="360"/>
      <c r="CB34" s="377"/>
      <c r="CC34" s="359"/>
      <c r="CD34" s="359"/>
      <c r="CE34" s="359"/>
      <c r="CF34" s="360"/>
      <c r="CG34" s="377"/>
      <c r="CH34" s="359"/>
      <c r="CI34" s="359"/>
      <c r="CJ34" s="359"/>
      <c r="CK34" s="406"/>
      <c r="CL34" s="353"/>
      <c r="CM34" s="354"/>
      <c r="CN34" s="354"/>
      <c r="CO34" s="355"/>
      <c r="CP34" s="33"/>
      <c r="CQ34" s="3"/>
      <c r="CR34" s="3"/>
      <c r="CS34" s="3"/>
      <c r="CT34" s="3"/>
      <c r="CU34" s="3"/>
      <c r="CV34" s="3"/>
      <c r="CW34" s="9">
        <v>8</v>
      </c>
      <c r="CX34" s="9">
        <v>8</v>
      </c>
      <c r="CY34" s="9">
        <v>8</v>
      </c>
      <c r="CZ34" s="9"/>
      <c r="DA34" s="8"/>
      <c r="DC34" s="9"/>
      <c r="DD34" s="11"/>
      <c r="DE34" s="9"/>
      <c r="DF34" s="9"/>
      <c r="DG34" s="8"/>
      <c r="DH34" s="8"/>
      <c r="DJ34" s="9" t="s">
        <v>29</v>
      </c>
      <c r="DK34" s="9">
        <v>600</v>
      </c>
      <c r="DL34" s="9">
        <v>90</v>
      </c>
      <c r="DM34" s="9" t="s">
        <v>31</v>
      </c>
      <c r="DN34" s="9" t="s">
        <v>32</v>
      </c>
      <c r="DO34" s="9"/>
    </row>
    <row r="35" spans="5:119" ht="7.5" customHeight="1" x14ac:dyDescent="0.2">
      <c r="E35" s="241"/>
      <c r="F35" s="242"/>
      <c r="G35" s="150"/>
      <c r="H35" s="151"/>
      <c r="I35" s="151"/>
      <c r="J35" s="151"/>
      <c r="K35" s="151"/>
      <c r="L35" s="152"/>
      <c r="M35" s="253" t="s">
        <v>127</v>
      </c>
      <c r="N35" s="294"/>
      <c r="O35" s="294"/>
      <c r="P35" s="294"/>
      <c r="Q35" s="294"/>
      <c r="R35" s="294"/>
      <c r="S35" s="294"/>
      <c r="T35" s="294"/>
      <c r="U35" s="294"/>
      <c r="V35" s="294"/>
      <c r="W35" s="295"/>
      <c r="X35" s="253" t="s">
        <v>128</v>
      </c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5"/>
      <c r="AK35" s="245" t="s">
        <v>129</v>
      </c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7"/>
      <c r="BH35" s="245"/>
      <c r="BI35" s="246"/>
      <c r="BJ35" s="246"/>
      <c r="BK35" s="246"/>
      <c r="BL35" s="246"/>
      <c r="BM35" s="246"/>
      <c r="BN35" s="246"/>
      <c r="BO35" s="246"/>
      <c r="BP35" s="246"/>
      <c r="BQ35" s="246"/>
      <c r="BR35" s="246"/>
      <c r="BS35" s="246"/>
      <c r="BT35" s="246"/>
      <c r="BU35" s="246"/>
      <c r="BV35" s="247"/>
      <c r="BW35" s="369"/>
      <c r="BX35" s="436"/>
      <c r="BY35" s="436"/>
      <c r="BZ35" s="436"/>
      <c r="CA35" s="436"/>
      <c r="CB35" s="233" t="s">
        <v>121</v>
      </c>
      <c r="CC35" s="234"/>
      <c r="CD35" s="234"/>
      <c r="CE35" s="234"/>
      <c r="CF35" s="235"/>
      <c r="CG35" s="420"/>
      <c r="CH35" s="267"/>
      <c r="CI35" s="267"/>
      <c r="CJ35" s="267"/>
      <c r="CK35" s="421"/>
      <c r="CL35" s="159" t="s">
        <v>130</v>
      </c>
      <c r="CM35" s="160"/>
      <c r="CN35" s="160"/>
      <c r="CO35" s="161"/>
      <c r="CP35" s="33"/>
      <c r="CQ35" s="3"/>
      <c r="CR35" s="3"/>
      <c r="CS35" s="3"/>
      <c r="CT35" s="3"/>
      <c r="CU35" s="3"/>
      <c r="CV35" s="3"/>
      <c r="CW35" s="9">
        <v>9</v>
      </c>
      <c r="CX35" s="9">
        <v>9</v>
      </c>
      <c r="CY35" s="9">
        <v>9</v>
      </c>
      <c r="CZ35" s="9"/>
      <c r="DA35" s="8"/>
      <c r="DC35" s="9"/>
      <c r="DD35" s="9"/>
      <c r="DE35" s="8"/>
      <c r="DF35" s="8"/>
      <c r="DG35" s="8"/>
      <c r="DH35" s="8"/>
      <c r="DJ35" s="9" t="s">
        <v>29</v>
      </c>
      <c r="DK35" s="9">
        <v>600</v>
      </c>
      <c r="DL35" s="9">
        <v>105</v>
      </c>
      <c r="DM35" s="9" t="s">
        <v>31</v>
      </c>
      <c r="DN35" s="9" t="s">
        <v>32</v>
      </c>
      <c r="DO35" s="9"/>
    </row>
    <row r="36" spans="5:119" ht="7.5" customHeight="1" x14ac:dyDescent="0.2">
      <c r="E36" s="241"/>
      <c r="F36" s="242"/>
      <c r="G36" s="150"/>
      <c r="H36" s="151"/>
      <c r="I36" s="151"/>
      <c r="J36" s="151"/>
      <c r="K36" s="151"/>
      <c r="L36" s="152"/>
      <c r="M36" s="150"/>
      <c r="N36" s="151"/>
      <c r="O36" s="151"/>
      <c r="P36" s="151"/>
      <c r="Q36" s="151"/>
      <c r="R36" s="151"/>
      <c r="S36" s="151"/>
      <c r="T36" s="151"/>
      <c r="U36" s="151"/>
      <c r="V36" s="151"/>
      <c r="W36" s="152"/>
      <c r="X36" s="150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2"/>
      <c r="AK36" s="162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4"/>
      <c r="BH36" s="162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4"/>
      <c r="BW36" s="370"/>
      <c r="BX36" s="437"/>
      <c r="BY36" s="437"/>
      <c r="BZ36" s="437"/>
      <c r="CA36" s="437"/>
      <c r="CB36" s="141"/>
      <c r="CC36" s="142"/>
      <c r="CD36" s="142"/>
      <c r="CE36" s="142"/>
      <c r="CF36" s="143"/>
      <c r="CG36" s="422"/>
      <c r="CH36" s="199"/>
      <c r="CI36" s="199"/>
      <c r="CJ36" s="199"/>
      <c r="CK36" s="423"/>
      <c r="CL36" s="162"/>
      <c r="CM36" s="163"/>
      <c r="CN36" s="163"/>
      <c r="CO36" s="164"/>
      <c r="CP36" s="33"/>
      <c r="CQ36" s="3"/>
      <c r="CR36" s="3"/>
      <c r="CS36" s="3"/>
      <c r="CT36" s="3"/>
      <c r="CU36" s="3"/>
      <c r="CV36" s="3"/>
      <c r="CW36" s="9">
        <v>10</v>
      </c>
      <c r="CX36" s="9">
        <v>10</v>
      </c>
      <c r="CY36" s="9">
        <v>10</v>
      </c>
      <c r="CZ36" s="9"/>
      <c r="DA36" s="8"/>
      <c r="DC36" s="9"/>
      <c r="DD36" s="9"/>
      <c r="DE36" s="8"/>
      <c r="DF36" s="8"/>
      <c r="DG36" s="8"/>
      <c r="DH36" s="8"/>
      <c r="DJ36" s="9" t="s">
        <v>23</v>
      </c>
      <c r="DK36" s="9">
        <v>850</v>
      </c>
      <c r="DL36" s="8">
        <v>45</v>
      </c>
      <c r="DM36" s="9" t="s">
        <v>34</v>
      </c>
      <c r="DN36" s="9" t="s">
        <v>35</v>
      </c>
      <c r="DO36" s="9" t="s">
        <v>36</v>
      </c>
    </row>
    <row r="37" spans="5:119" ht="7.5" customHeight="1" x14ac:dyDescent="0.2">
      <c r="E37" s="241"/>
      <c r="F37" s="242"/>
      <c r="G37" s="150"/>
      <c r="H37" s="151"/>
      <c r="I37" s="151"/>
      <c r="J37" s="151"/>
      <c r="K37" s="151"/>
      <c r="L37" s="152"/>
      <c r="M37" s="150"/>
      <c r="N37" s="151"/>
      <c r="O37" s="151"/>
      <c r="P37" s="151"/>
      <c r="Q37" s="151"/>
      <c r="R37" s="151"/>
      <c r="S37" s="151"/>
      <c r="T37" s="151"/>
      <c r="U37" s="151"/>
      <c r="V37" s="151"/>
      <c r="W37" s="152"/>
      <c r="X37" s="150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2"/>
      <c r="AK37" s="251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54"/>
      <c r="BH37" s="251"/>
      <c r="BI37" s="252"/>
      <c r="BJ37" s="252"/>
      <c r="BK37" s="252"/>
      <c r="BL37" s="252"/>
      <c r="BM37" s="252"/>
      <c r="BN37" s="252"/>
      <c r="BO37" s="252"/>
      <c r="BP37" s="252"/>
      <c r="BQ37" s="252"/>
      <c r="BR37" s="252"/>
      <c r="BS37" s="252"/>
      <c r="BT37" s="252"/>
      <c r="BU37" s="252"/>
      <c r="BV37" s="254"/>
      <c r="BW37" s="372"/>
      <c r="BX37" s="438"/>
      <c r="BY37" s="438"/>
      <c r="BZ37" s="438"/>
      <c r="CA37" s="438"/>
      <c r="CB37" s="377"/>
      <c r="CC37" s="359"/>
      <c r="CD37" s="359"/>
      <c r="CE37" s="359"/>
      <c r="CF37" s="360"/>
      <c r="CG37" s="428"/>
      <c r="CH37" s="270"/>
      <c r="CI37" s="270"/>
      <c r="CJ37" s="270"/>
      <c r="CK37" s="429"/>
      <c r="CL37" s="165"/>
      <c r="CM37" s="166"/>
      <c r="CN37" s="166"/>
      <c r="CO37" s="167"/>
      <c r="CP37" s="33"/>
      <c r="CQ37" s="3"/>
      <c r="CR37" s="3"/>
      <c r="CS37" s="3"/>
      <c r="CT37" s="3"/>
      <c r="CU37" s="3"/>
      <c r="CV37" s="3"/>
      <c r="CW37" s="9">
        <v>11</v>
      </c>
      <c r="CX37" s="9">
        <v>11</v>
      </c>
      <c r="CY37" s="9">
        <v>11</v>
      </c>
      <c r="CZ37" s="9"/>
      <c r="DA37" s="8"/>
      <c r="DJ37" s="9" t="s">
        <v>23</v>
      </c>
      <c r="DK37" s="9">
        <v>850</v>
      </c>
      <c r="DL37" s="8">
        <v>60</v>
      </c>
      <c r="DM37" s="9" t="s">
        <v>34</v>
      </c>
      <c r="DN37" s="9" t="s">
        <v>35</v>
      </c>
      <c r="DO37" s="9" t="s">
        <v>36</v>
      </c>
    </row>
    <row r="38" spans="5:119" ht="7.5" customHeight="1" x14ac:dyDescent="0.2">
      <c r="E38" s="241"/>
      <c r="F38" s="242"/>
      <c r="G38" s="150"/>
      <c r="H38" s="151"/>
      <c r="I38" s="151"/>
      <c r="J38" s="151"/>
      <c r="K38" s="151"/>
      <c r="L38" s="152"/>
      <c r="M38" s="150"/>
      <c r="N38" s="151"/>
      <c r="O38" s="151"/>
      <c r="P38" s="151"/>
      <c r="Q38" s="151"/>
      <c r="R38" s="151"/>
      <c r="S38" s="151"/>
      <c r="T38" s="151"/>
      <c r="U38" s="151"/>
      <c r="V38" s="151"/>
      <c r="W38" s="152"/>
      <c r="X38" s="150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2"/>
      <c r="AK38" s="150" t="s">
        <v>131</v>
      </c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2"/>
      <c r="BH38" s="344"/>
      <c r="BI38" s="345"/>
      <c r="BJ38" s="345"/>
      <c r="BK38" s="345"/>
      <c r="BL38" s="345"/>
      <c r="BM38" s="345"/>
      <c r="BN38" s="345"/>
      <c r="BO38" s="345"/>
      <c r="BP38" s="345"/>
      <c r="BQ38" s="345"/>
      <c r="BR38" s="345"/>
      <c r="BS38" s="345"/>
      <c r="BT38" s="345"/>
      <c r="BU38" s="345"/>
      <c r="BV38" s="346"/>
      <c r="BW38" s="266"/>
      <c r="BX38" s="267"/>
      <c r="BY38" s="267"/>
      <c r="BZ38" s="267"/>
      <c r="CA38" s="268"/>
      <c r="CB38" s="233" t="s">
        <v>121</v>
      </c>
      <c r="CC38" s="234"/>
      <c r="CD38" s="234"/>
      <c r="CE38" s="234"/>
      <c r="CF38" s="235"/>
      <c r="CG38" s="420"/>
      <c r="CH38" s="267"/>
      <c r="CI38" s="267"/>
      <c r="CJ38" s="267"/>
      <c r="CK38" s="421"/>
      <c r="CL38" s="325" t="s">
        <v>130</v>
      </c>
      <c r="CM38" s="326"/>
      <c r="CN38" s="326"/>
      <c r="CO38" s="327"/>
      <c r="CU38" s="3"/>
      <c r="CV38" s="3"/>
      <c r="CW38" s="9">
        <v>12</v>
      </c>
      <c r="CX38" s="9">
        <v>12</v>
      </c>
      <c r="CY38" s="9">
        <v>12</v>
      </c>
      <c r="CZ38" s="9"/>
      <c r="DA38" s="8"/>
      <c r="DJ38" s="9" t="s">
        <v>27</v>
      </c>
      <c r="DK38" s="9">
        <v>850</v>
      </c>
      <c r="DL38" s="9">
        <v>90</v>
      </c>
      <c r="DM38" s="9" t="s">
        <v>31</v>
      </c>
      <c r="DN38" s="9" t="s">
        <v>37</v>
      </c>
      <c r="DO38" s="9"/>
    </row>
    <row r="39" spans="5:119" ht="7.5" customHeight="1" x14ac:dyDescent="0.2">
      <c r="E39" s="241"/>
      <c r="F39" s="242"/>
      <c r="G39" s="150"/>
      <c r="H39" s="151"/>
      <c r="I39" s="151"/>
      <c r="J39" s="151"/>
      <c r="K39" s="151"/>
      <c r="L39" s="152"/>
      <c r="M39" s="150"/>
      <c r="N39" s="151"/>
      <c r="O39" s="151"/>
      <c r="P39" s="151"/>
      <c r="Q39" s="151"/>
      <c r="R39" s="151"/>
      <c r="S39" s="151"/>
      <c r="T39" s="151"/>
      <c r="U39" s="151"/>
      <c r="V39" s="151"/>
      <c r="W39" s="152"/>
      <c r="X39" s="150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2"/>
      <c r="AK39" s="150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2"/>
      <c r="BH39" s="258"/>
      <c r="BI39" s="158"/>
      <c r="BJ39" s="158"/>
      <c r="BK39" s="158"/>
      <c r="BL39" s="158"/>
      <c r="BM39" s="158"/>
      <c r="BN39" s="158"/>
      <c r="BO39" s="158"/>
      <c r="BP39" s="158"/>
      <c r="BQ39" s="158"/>
      <c r="BR39" s="158"/>
      <c r="BS39" s="158"/>
      <c r="BT39" s="158"/>
      <c r="BU39" s="158"/>
      <c r="BV39" s="259"/>
      <c r="BW39" s="198"/>
      <c r="BX39" s="199"/>
      <c r="BY39" s="199"/>
      <c r="BZ39" s="199"/>
      <c r="CA39" s="200"/>
      <c r="CB39" s="141"/>
      <c r="CC39" s="142"/>
      <c r="CD39" s="142"/>
      <c r="CE39" s="142"/>
      <c r="CF39" s="143"/>
      <c r="CG39" s="422"/>
      <c r="CH39" s="199"/>
      <c r="CI39" s="199"/>
      <c r="CJ39" s="199"/>
      <c r="CK39" s="423"/>
      <c r="CL39" s="192"/>
      <c r="CM39" s="193"/>
      <c r="CN39" s="193"/>
      <c r="CO39" s="194"/>
      <c r="CU39" s="3"/>
      <c r="CV39" s="3"/>
      <c r="CW39" s="9">
        <v>13</v>
      </c>
      <c r="CX39" s="9"/>
      <c r="CY39" s="9">
        <v>13</v>
      </c>
      <c r="CZ39" s="9"/>
      <c r="DA39" s="8"/>
      <c r="DJ39" s="9" t="s">
        <v>27</v>
      </c>
      <c r="DK39" s="9">
        <v>850</v>
      </c>
      <c r="DL39" s="9">
        <v>105</v>
      </c>
      <c r="DM39" s="9" t="s">
        <v>31</v>
      </c>
      <c r="DN39" s="9" t="s">
        <v>37</v>
      </c>
      <c r="DO39" s="9"/>
    </row>
    <row r="40" spans="5:119" ht="7.5" customHeight="1" x14ac:dyDescent="0.2">
      <c r="E40" s="241"/>
      <c r="F40" s="242"/>
      <c r="G40" s="150"/>
      <c r="H40" s="151"/>
      <c r="I40" s="151"/>
      <c r="J40" s="151"/>
      <c r="K40" s="151"/>
      <c r="L40" s="152"/>
      <c r="M40" s="150"/>
      <c r="N40" s="151"/>
      <c r="O40" s="151"/>
      <c r="P40" s="151"/>
      <c r="Q40" s="151"/>
      <c r="R40" s="151"/>
      <c r="S40" s="151"/>
      <c r="T40" s="151"/>
      <c r="U40" s="151"/>
      <c r="V40" s="151"/>
      <c r="W40" s="152"/>
      <c r="X40" s="150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2"/>
      <c r="AK40" s="150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2"/>
      <c r="BH40" s="2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259"/>
      <c r="BW40" s="198"/>
      <c r="BX40" s="199"/>
      <c r="BY40" s="199"/>
      <c r="BZ40" s="199"/>
      <c r="CA40" s="200"/>
      <c r="CB40" s="141"/>
      <c r="CC40" s="142"/>
      <c r="CD40" s="142"/>
      <c r="CE40" s="142"/>
      <c r="CF40" s="143"/>
      <c r="CG40" s="422"/>
      <c r="CH40" s="199"/>
      <c r="CI40" s="199"/>
      <c r="CJ40" s="199"/>
      <c r="CK40" s="423"/>
      <c r="CL40" s="192"/>
      <c r="CM40" s="193"/>
      <c r="CN40" s="193"/>
      <c r="CO40" s="194"/>
      <c r="CW40" s="9">
        <v>14</v>
      </c>
      <c r="CX40" s="9"/>
      <c r="CY40" s="9">
        <v>14</v>
      </c>
      <c r="CZ40" s="9"/>
      <c r="DA40" s="8"/>
    </row>
    <row r="41" spans="5:119" ht="7.5" customHeight="1" x14ac:dyDescent="0.2">
      <c r="E41" s="241"/>
      <c r="F41" s="242"/>
      <c r="G41" s="150"/>
      <c r="H41" s="151"/>
      <c r="I41" s="151"/>
      <c r="J41" s="151"/>
      <c r="K41" s="151"/>
      <c r="L41" s="152"/>
      <c r="M41" s="150"/>
      <c r="N41" s="151"/>
      <c r="O41" s="151"/>
      <c r="P41" s="151"/>
      <c r="Q41" s="151"/>
      <c r="R41" s="151"/>
      <c r="S41" s="151"/>
      <c r="T41" s="151"/>
      <c r="U41" s="151"/>
      <c r="V41" s="151"/>
      <c r="W41" s="152"/>
      <c r="X41" s="150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2"/>
      <c r="AK41" s="150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2"/>
      <c r="BH41" s="2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259"/>
      <c r="BW41" s="198"/>
      <c r="BX41" s="199"/>
      <c r="BY41" s="199"/>
      <c r="BZ41" s="199"/>
      <c r="CA41" s="200"/>
      <c r="CB41" s="141"/>
      <c r="CC41" s="142"/>
      <c r="CD41" s="142"/>
      <c r="CE41" s="142"/>
      <c r="CF41" s="143"/>
      <c r="CG41" s="422"/>
      <c r="CH41" s="199"/>
      <c r="CI41" s="199"/>
      <c r="CJ41" s="199"/>
      <c r="CK41" s="423"/>
      <c r="CL41" s="192"/>
      <c r="CM41" s="193"/>
      <c r="CN41" s="193"/>
      <c r="CO41" s="194"/>
      <c r="CP41" s="33"/>
      <c r="CQ41" s="3"/>
      <c r="CR41" s="3"/>
      <c r="CS41" s="3"/>
      <c r="CT41" s="3"/>
      <c r="CW41" s="9">
        <v>15</v>
      </c>
      <c r="CX41" s="9"/>
      <c r="CY41" s="9">
        <v>15</v>
      </c>
      <c r="CZ41" s="9"/>
      <c r="DA41" s="8"/>
    </row>
    <row r="42" spans="5:119" ht="7.5" customHeight="1" x14ac:dyDescent="0.2">
      <c r="E42" s="241"/>
      <c r="F42" s="242"/>
      <c r="G42" s="150"/>
      <c r="H42" s="151"/>
      <c r="I42" s="151"/>
      <c r="J42" s="151"/>
      <c r="K42" s="151"/>
      <c r="L42" s="152"/>
      <c r="M42" s="150"/>
      <c r="N42" s="151"/>
      <c r="O42" s="151"/>
      <c r="P42" s="151"/>
      <c r="Q42" s="151"/>
      <c r="R42" s="151"/>
      <c r="S42" s="151"/>
      <c r="T42" s="151"/>
      <c r="U42" s="151"/>
      <c r="V42" s="151"/>
      <c r="W42" s="152"/>
      <c r="X42" s="150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2"/>
      <c r="AK42" s="275" t="s">
        <v>132</v>
      </c>
      <c r="AL42" s="276"/>
      <c r="AM42" s="276"/>
      <c r="AN42" s="276"/>
      <c r="AO42" s="276"/>
      <c r="AP42" s="276"/>
      <c r="AQ42" s="276"/>
      <c r="AR42" s="276" t="s">
        <v>133</v>
      </c>
      <c r="AS42" s="276"/>
      <c r="AT42" s="394" t="str">
        <f>IF(OR(AL5="認定番号",AL5=""),"?",VLOOKUP(AL5,DC27:DH36,4,FALSE))</f>
        <v>?</v>
      </c>
      <c r="AU42" s="394"/>
      <c r="AV42" s="394"/>
      <c r="AW42" s="394"/>
      <c r="AX42" s="394"/>
      <c r="AY42" s="394"/>
      <c r="AZ42" s="394"/>
      <c r="BA42" s="394"/>
      <c r="BB42" s="394"/>
      <c r="BC42" s="394"/>
      <c r="BD42" s="394"/>
      <c r="BE42" s="276" t="s">
        <v>134</v>
      </c>
      <c r="BF42" s="276"/>
      <c r="BG42" s="277"/>
      <c r="BH42" s="2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259"/>
      <c r="BW42" s="198"/>
      <c r="BX42" s="199"/>
      <c r="BY42" s="199"/>
      <c r="BZ42" s="199"/>
      <c r="CA42" s="200"/>
      <c r="CB42" s="141"/>
      <c r="CC42" s="142"/>
      <c r="CD42" s="142"/>
      <c r="CE42" s="142"/>
      <c r="CF42" s="143"/>
      <c r="CG42" s="422"/>
      <c r="CH42" s="199"/>
      <c r="CI42" s="199"/>
      <c r="CJ42" s="199"/>
      <c r="CK42" s="423"/>
      <c r="CL42" s="192"/>
      <c r="CM42" s="193"/>
      <c r="CN42" s="193"/>
      <c r="CO42" s="194"/>
      <c r="CP42" s="33"/>
      <c r="CQ42" s="3"/>
      <c r="CR42" s="3"/>
      <c r="CS42" s="3"/>
      <c r="CT42" s="3"/>
      <c r="CW42" s="9">
        <v>16</v>
      </c>
      <c r="CX42" s="9"/>
      <c r="CY42" s="9">
        <v>16</v>
      </c>
      <c r="CZ42" s="9"/>
      <c r="DA42" s="8"/>
      <c r="DJ42" s="9" t="s">
        <v>9</v>
      </c>
      <c r="DK42" s="9" t="s">
        <v>2</v>
      </c>
      <c r="DL42" s="9" t="s">
        <v>3</v>
      </c>
      <c r="DM42" s="4"/>
    </row>
    <row r="43" spans="5:119" ht="7.5" customHeight="1" x14ac:dyDescent="0.2">
      <c r="E43" s="243"/>
      <c r="F43" s="244"/>
      <c r="G43" s="153"/>
      <c r="H43" s="154"/>
      <c r="I43" s="154"/>
      <c r="J43" s="154"/>
      <c r="K43" s="154"/>
      <c r="L43" s="155"/>
      <c r="M43" s="153"/>
      <c r="N43" s="154"/>
      <c r="O43" s="154"/>
      <c r="P43" s="154"/>
      <c r="Q43" s="154"/>
      <c r="R43" s="154"/>
      <c r="S43" s="154"/>
      <c r="T43" s="154"/>
      <c r="U43" s="154"/>
      <c r="V43" s="154"/>
      <c r="W43" s="155"/>
      <c r="X43" s="153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5"/>
      <c r="AK43" s="278"/>
      <c r="AL43" s="279"/>
      <c r="AM43" s="279"/>
      <c r="AN43" s="279"/>
      <c r="AO43" s="279"/>
      <c r="AP43" s="279"/>
      <c r="AQ43" s="279"/>
      <c r="AR43" s="279"/>
      <c r="AS43" s="279"/>
      <c r="AT43" s="395"/>
      <c r="AU43" s="395"/>
      <c r="AV43" s="395"/>
      <c r="AW43" s="395"/>
      <c r="AX43" s="395"/>
      <c r="AY43" s="395"/>
      <c r="AZ43" s="395"/>
      <c r="BA43" s="395"/>
      <c r="BB43" s="395"/>
      <c r="BC43" s="395"/>
      <c r="BD43" s="395"/>
      <c r="BE43" s="279"/>
      <c r="BF43" s="279"/>
      <c r="BG43" s="280"/>
      <c r="BH43" s="212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260"/>
      <c r="BW43" s="201"/>
      <c r="BX43" s="202"/>
      <c r="BY43" s="202"/>
      <c r="BZ43" s="202"/>
      <c r="CA43" s="203"/>
      <c r="CB43" s="144"/>
      <c r="CC43" s="145"/>
      <c r="CD43" s="145"/>
      <c r="CE43" s="145"/>
      <c r="CF43" s="146"/>
      <c r="CG43" s="424"/>
      <c r="CH43" s="202"/>
      <c r="CI43" s="202"/>
      <c r="CJ43" s="202"/>
      <c r="CK43" s="425"/>
      <c r="CL43" s="227"/>
      <c r="CM43" s="228"/>
      <c r="CN43" s="228"/>
      <c r="CO43" s="229"/>
      <c r="CP43" s="33"/>
      <c r="CQ43" s="3"/>
      <c r="CR43" s="3"/>
      <c r="CS43" s="3"/>
      <c r="CT43" s="3"/>
      <c r="CU43" s="3"/>
      <c r="CV43" s="3"/>
      <c r="CW43" s="9">
        <v>17</v>
      </c>
      <c r="CX43" s="9"/>
      <c r="CY43" s="9">
        <v>17</v>
      </c>
      <c r="CZ43" s="9"/>
      <c r="DA43" s="8"/>
      <c r="DC43" t="s">
        <v>38</v>
      </c>
      <c r="DJ43" s="8" t="str">
        <f>BG5</f>
        <v>？</v>
      </c>
      <c r="DK43" s="8" t="str">
        <f>AW8</f>
        <v>積載</v>
      </c>
      <c r="DL43" s="8" t="str">
        <f>AW10</f>
        <v>速度</v>
      </c>
      <c r="DM43" s="4"/>
    </row>
    <row r="44" spans="5:119" ht="7.5" customHeight="1" x14ac:dyDescent="0.2">
      <c r="E44" s="239" t="s">
        <v>59</v>
      </c>
      <c r="F44" s="333"/>
      <c r="G44" s="147" t="s">
        <v>135</v>
      </c>
      <c r="H44" s="160"/>
      <c r="I44" s="160"/>
      <c r="J44" s="160"/>
      <c r="K44" s="160"/>
      <c r="L44" s="161"/>
      <c r="M44" s="314" t="s">
        <v>136</v>
      </c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313" t="s">
        <v>137</v>
      </c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4"/>
      <c r="AJ44" s="159"/>
      <c r="AK44" s="314" t="s">
        <v>138</v>
      </c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4"/>
      <c r="BG44" s="314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365"/>
      <c r="BX44" s="365"/>
      <c r="BY44" s="365"/>
      <c r="BZ44" s="365"/>
      <c r="CA44" s="369"/>
      <c r="CB44" s="139" t="s">
        <v>121</v>
      </c>
      <c r="CC44" s="329"/>
      <c r="CD44" s="329"/>
      <c r="CE44" s="329"/>
      <c r="CF44" s="368"/>
      <c r="CG44" s="364"/>
      <c r="CH44" s="365"/>
      <c r="CI44" s="365"/>
      <c r="CJ44" s="365"/>
      <c r="CK44" s="365"/>
      <c r="CL44" s="407" t="s">
        <v>130</v>
      </c>
      <c r="CM44" s="408"/>
      <c r="CN44" s="408"/>
      <c r="CO44" s="409"/>
      <c r="CP44" s="33"/>
      <c r="CQ44" s="3"/>
      <c r="CR44" s="3"/>
      <c r="CS44" s="3"/>
      <c r="CT44" s="3"/>
      <c r="CU44" s="3"/>
      <c r="CV44" s="3"/>
      <c r="CW44" s="9">
        <v>18</v>
      </c>
      <c r="CX44" s="9"/>
      <c r="CY44" s="9">
        <v>18</v>
      </c>
      <c r="CZ44" s="9"/>
      <c r="DA44" s="8"/>
      <c r="DC44" s="8"/>
      <c r="DD44" s="8">
        <v>30</v>
      </c>
      <c r="DE44" s="8">
        <v>45</v>
      </c>
      <c r="DF44" s="8">
        <v>60</v>
      </c>
      <c r="DG44" s="8">
        <v>90</v>
      </c>
      <c r="DH44" s="9">
        <v>105</v>
      </c>
    </row>
    <row r="45" spans="5:119" ht="7.5" customHeight="1" x14ac:dyDescent="0.2">
      <c r="E45" s="330"/>
      <c r="F45" s="334"/>
      <c r="G45" s="162"/>
      <c r="H45" s="163"/>
      <c r="I45" s="163"/>
      <c r="J45" s="163"/>
      <c r="K45" s="163"/>
      <c r="L45" s="164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162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  <c r="BA45" s="316"/>
      <c r="BB45" s="316"/>
      <c r="BC45" s="316"/>
      <c r="BD45" s="316"/>
      <c r="BE45" s="316"/>
      <c r="BF45" s="316"/>
      <c r="BG45" s="316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367"/>
      <c r="BX45" s="367"/>
      <c r="BY45" s="367"/>
      <c r="BZ45" s="367"/>
      <c r="CA45" s="370"/>
      <c r="CB45" s="204"/>
      <c r="CC45" s="204"/>
      <c r="CD45" s="204"/>
      <c r="CE45" s="204"/>
      <c r="CF45" s="205"/>
      <c r="CG45" s="366"/>
      <c r="CH45" s="367"/>
      <c r="CI45" s="367"/>
      <c r="CJ45" s="367"/>
      <c r="CK45" s="367"/>
      <c r="CL45" s="410"/>
      <c r="CM45" s="411"/>
      <c r="CN45" s="411"/>
      <c r="CO45" s="412"/>
      <c r="CP45" s="33"/>
      <c r="CQ45" s="3"/>
      <c r="CR45" s="3"/>
      <c r="CS45" s="3"/>
      <c r="CT45" s="3"/>
      <c r="CU45" s="3"/>
      <c r="CV45" s="3"/>
      <c r="CW45" s="9">
        <v>19</v>
      </c>
      <c r="CX45" s="9"/>
      <c r="CY45" s="9">
        <v>19</v>
      </c>
      <c r="CZ45" s="9"/>
      <c r="DA45" s="8"/>
      <c r="DC45" s="8">
        <v>320</v>
      </c>
      <c r="DD45" s="9" t="s">
        <v>39</v>
      </c>
      <c r="DE45" s="8">
        <v>520</v>
      </c>
      <c r="DF45" s="9">
        <v>700</v>
      </c>
      <c r="DG45" s="9">
        <v>1350</v>
      </c>
      <c r="DH45" s="9">
        <v>1910</v>
      </c>
    </row>
    <row r="46" spans="5:119" ht="7.5" customHeight="1" x14ac:dyDescent="0.2">
      <c r="E46" s="330"/>
      <c r="F46" s="334"/>
      <c r="G46" s="162"/>
      <c r="H46" s="163"/>
      <c r="I46" s="163"/>
      <c r="J46" s="163"/>
      <c r="K46" s="163"/>
      <c r="L46" s="164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319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16"/>
      <c r="AZ46" s="316"/>
      <c r="BA46" s="316"/>
      <c r="BB46" s="316"/>
      <c r="BC46" s="316"/>
      <c r="BD46" s="316"/>
      <c r="BE46" s="316"/>
      <c r="BF46" s="316"/>
      <c r="BG46" s="316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371"/>
      <c r="BX46" s="371"/>
      <c r="BY46" s="371"/>
      <c r="BZ46" s="371"/>
      <c r="CA46" s="372"/>
      <c r="CB46" s="264"/>
      <c r="CC46" s="264"/>
      <c r="CD46" s="264"/>
      <c r="CE46" s="264"/>
      <c r="CF46" s="265"/>
      <c r="CG46" s="366"/>
      <c r="CH46" s="367"/>
      <c r="CI46" s="367"/>
      <c r="CJ46" s="367"/>
      <c r="CK46" s="367"/>
      <c r="CL46" s="413"/>
      <c r="CM46" s="414"/>
      <c r="CN46" s="414"/>
      <c r="CO46" s="415"/>
      <c r="CP46" s="33"/>
      <c r="CQ46" s="3"/>
      <c r="CR46" s="3"/>
      <c r="CS46" s="3"/>
      <c r="CT46" s="3"/>
      <c r="CU46" s="3"/>
      <c r="CV46" s="3"/>
      <c r="CW46" s="9">
        <v>20</v>
      </c>
      <c r="CX46" s="9"/>
      <c r="CY46" s="9">
        <v>20</v>
      </c>
      <c r="CZ46" s="9"/>
      <c r="DA46" s="8"/>
      <c r="DC46" s="8">
        <v>450</v>
      </c>
      <c r="DD46" s="9" t="s">
        <v>39</v>
      </c>
      <c r="DE46" s="8">
        <v>520</v>
      </c>
      <c r="DF46" s="9">
        <v>700</v>
      </c>
      <c r="DG46" s="9">
        <v>1350</v>
      </c>
      <c r="DH46" s="9">
        <v>1910</v>
      </c>
      <c r="DJ46" s="9" t="s">
        <v>11</v>
      </c>
    </row>
    <row r="47" spans="5:119" ht="7.15" customHeight="1" x14ac:dyDescent="0.2">
      <c r="E47" s="330"/>
      <c r="F47" s="334"/>
      <c r="G47" s="162"/>
      <c r="H47" s="163"/>
      <c r="I47" s="163"/>
      <c r="J47" s="163"/>
      <c r="K47" s="163"/>
      <c r="L47" s="164"/>
      <c r="M47" s="245" t="s">
        <v>139</v>
      </c>
      <c r="N47" s="246"/>
      <c r="O47" s="246"/>
      <c r="P47" s="246"/>
      <c r="Q47" s="246"/>
      <c r="R47" s="246"/>
      <c r="S47" s="246"/>
      <c r="T47" s="246"/>
      <c r="U47" s="246"/>
      <c r="V47" s="246"/>
      <c r="W47" s="247"/>
      <c r="X47" s="294" t="s">
        <v>140</v>
      </c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58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60"/>
      <c r="BH47" s="58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2"/>
      <c r="BW47" s="430" t="str">
        <f>IF(BJ48="","",(IF(AS48&lt;=BJ48,"○","")))</f>
        <v/>
      </c>
      <c r="BX47" s="234"/>
      <c r="BY47" s="234"/>
      <c r="BZ47" s="234"/>
      <c r="CA47" s="235"/>
      <c r="CB47" s="234" t="s">
        <v>121</v>
      </c>
      <c r="CC47" s="261"/>
      <c r="CD47" s="261"/>
      <c r="CE47" s="261"/>
      <c r="CF47" s="262"/>
      <c r="CG47" s="233" t="str">
        <f>IF(BJ48="","",(IF(BJ48&lt;AS48,"○","")))</f>
        <v/>
      </c>
      <c r="CH47" s="234"/>
      <c r="CI47" s="234"/>
      <c r="CJ47" s="234"/>
      <c r="CK47" s="432"/>
      <c r="CL47" s="325" t="s">
        <v>141</v>
      </c>
      <c r="CM47" s="326"/>
      <c r="CN47" s="326"/>
      <c r="CO47" s="327"/>
      <c r="CP47" s="33"/>
      <c r="CQ47" s="3"/>
      <c r="CR47" s="3"/>
      <c r="CS47" s="3"/>
      <c r="CT47" s="3"/>
      <c r="CU47" s="3"/>
      <c r="CV47" s="3"/>
      <c r="CW47" s="9">
        <v>21</v>
      </c>
      <c r="CX47" s="9"/>
      <c r="CY47" s="9">
        <v>21</v>
      </c>
      <c r="CZ47" s="9"/>
      <c r="DA47" s="9"/>
      <c r="DC47" s="8">
        <v>600</v>
      </c>
      <c r="DD47" s="9" t="s">
        <v>39</v>
      </c>
      <c r="DE47" s="8">
        <v>520</v>
      </c>
      <c r="DF47" s="9">
        <v>700</v>
      </c>
      <c r="DG47" s="9">
        <v>1350</v>
      </c>
      <c r="DH47" s="9">
        <v>1910</v>
      </c>
      <c r="DJ47" s="8" t="e" cm="1">
        <f t="array" ref="DJ47">INDEX($DJ$27:$DO$39,MATCH(DJ43&amp;DK43&amp;DL43,DJ27:DJ39&amp;DK27:DK39&amp;DL27:DL39,0),5)</f>
        <v>#N/A</v>
      </c>
    </row>
    <row r="48" spans="5:119" ht="7.15" customHeight="1" x14ac:dyDescent="0.2">
      <c r="E48" s="330"/>
      <c r="F48" s="334"/>
      <c r="G48" s="162"/>
      <c r="H48" s="163"/>
      <c r="I48" s="163"/>
      <c r="J48" s="163"/>
      <c r="K48" s="163"/>
      <c r="L48" s="164"/>
      <c r="M48" s="162"/>
      <c r="N48" s="163"/>
      <c r="O48" s="163"/>
      <c r="P48" s="163"/>
      <c r="Q48" s="163"/>
      <c r="R48" s="163"/>
      <c r="S48" s="163"/>
      <c r="T48" s="163"/>
      <c r="U48" s="163"/>
      <c r="V48" s="163"/>
      <c r="W48" s="164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44"/>
      <c r="AL48" s="33"/>
      <c r="AM48" s="33"/>
      <c r="AN48" s="136" t="s">
        <v>142</v>
      </c>
      <c r="AO48" s="405"/>
      <c r="AP48" s="405"/>
      <c r="AQ48" s="405"/>
      <c r="AR48" s="405"/>
      <c r="AS48" s="310" t="str">
        <f>IF(OR(AL5="認定番号",AL5=""),"?",VLOOKUP(AL5,DC27:DH36,5,FALSE))</f>
        <v>?</v>
      </c>
      <c r="AT48" s="310"/>
      <c r="AU48" s="310"/>
      <c r="AV48" s="310"/>
      <c r="AW48" s="136" t="s">
        <v>143</v>
      </c>
      <c r="AX48" s="136"/>
      <c r="AY48" s="136"/>
      <c r="AZ48" s="136"/>
      <c r="BA48" s="136"/>
      <c r="BB48" s="136"/>
      <c r="BC48" s="136"/>
      <c r="BD48" s="136"/>
      <c r="BE48" s="136"/>
      <c r="BF48" s="136"/>
      <c r="BG48" s="312"/>
      <c r="BH48" s="46"/>
      <c r="BJ48" s="433"/>
      <c r="BK48" s="433"/>
      <c r="BL48" s="433"/>
      <c r="BM48" s="433"/>
      <c r="BN48" s="433"/>
      <c r="BO48" s="433"/>
      <c r="BP48" s="210" t="s">
        <v>144</v>
      </c>
      <c r="BQ48" s="435"/>
      <c r="BR48" s="435"/>
      <c r="BS48" s="435"/>
      <c r="BT48" s="435"/>
      <c r="BU48" s="435"/>
      <c r="BV48" s="47"/>
      <c r="BW48" s="357"/>
      <c r="BX48" s="142"/>
      <c r="BY48" s="142"/>
      <c r="BZ48" s="142"/>
      <c r="CA48" s="143"/>
      <c r="CB48" s="204"/>
      <c r="CC48" s="204"/>
      <c r="CD48" s="204"/>
      <c r="CE48" s="204"/>
      <c r="CF48" s="205"/>
      <c r="CG48" s="141"/>
      <c r="CH48" s="142"/>
      <c r="CI48" s="142"/>
      <c r="CJ48" s="142"/>
      <c r="CK48" s="249"/>
      <c r="CL48" s="192"/>
      <c r="CM48" s="193"/>
      <c r="CN48" s="193"/>
      <c r="CO48" s="194"/>
      <c r="CP48" s="33"/>
      <c r="CQ48" s="3"/>
      <c r="CR48" s="3"/>
      <c r="CS48" s="3"/>
      <c r="CT48" s="3"/>
      <c r="CU48" s="3"/>
      <c r="CV48" s="3"/>
      <c r="CW48" s="9">
        <v>22</v>
      </c>
      <c r="CX48" s="9"/>
      <c r="CY48" s="9">
        <v>22</v>
      </c>
      <c r="CZ48" s="9"/>
      <c r="DA48" s="9"/>
      <c r="DC48" s="8">
        <v>850</v>
      </c>
      <c r="DD48" s="9" t="s">
        <v>39</v>
      </c>
      <c r="DE48" s="8">
        <v>530</v>
      </c>
      <c r="DF48" s="9">
        <v>700</v>
      </c>
      <c r="DG48" s="9">
        <v>1350</v>
      </c>
      <c r="DH48" s="9">
        <v>1910</v>
      </c>
      <c r="DJ48" s="8" t="e">
        <f t="array" ref="DJ48">INDEX($DJ$27:$DO$39,MATCH(DJ43&amp;DK43&amp;DL43,DJ27:DJ39&amp;DK27:DK39&amp;DL27:DL39,0),6)</f>
        <v>#N/A</v>
      </c>
    </row>
    <row r="49" spans="5:112" ht="7.15" customHeight="1" x14ac:dyDescent="0.2">
      <c r="E49" s="330"/>
      <c r="F49" s="334"/>
      <c r="G49" s="162"/>
      <c r="H49" s="163"/>
      <c r="I49" s="163"/>
      <c r="J49" s="163"/>
      <c r="K49" s="163"/>
      <c r="L49" s="164"/>
      <c r="M49" s="162"/>
      <c r="N49" s="163"/>
      <c r="O49" s="163"/>
      <c r="P49" s="163"/>
      <c r="Q49" s="163"/>
      <c r="R49" s="163"/>
      <c r="S49" s="163"/>
      <c r="T49" s="163"/>
      <c r="U49" s="163"/>
      <c r="V49" s="163"/>
      <c r="W49" s="164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46"/>
      <c r="AL49" s="19"/>
      <c r="AM49" s="19"/>
      <c r="AN49" s="405"/>
      <c r="AO49" s="405"/>
      <c r="AP49" s="405"/>
      <c r="AQ49" s="405"/>
      <c r="AR49" s="405"/>
      <c r="AS49" s="310"/>
      <c r="AT49" s="310"/>
      <c r="AU49" s="310"/>
      <c r="AV49" s="310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312"/>
      <c r="BH49" s="46"/>
      <c r="BJ49" s="433"/>
      <c r="BK49" s="433"/>
      <c r="BL49" s="433"/>
      <c r="BM49" s="433"/>
      <c r="BN49" s="433"/>
      <c r="BO49" s="433"/>
      <c r="BP49" s="435"/>
      <c r="BQ49" s="435"/>
      <c r="BR49" s="435"/>
      <c r="BS49" s="435"/>
      <c r="BT49" s="435"/>
      <c r="BU49" s="435"/>
      <c r="BV49" s="47"/>
      <c r="BW49" s="357"/>
      <c r="BX49" s="142"/>
      <c r="BY49" s="142"/>
      <c r="BZ49" s="142"/>
      <c r="CA49" s="143"/>
      <c r="CB49" s="204"/>
      <c r="CC49" s="204"/>
      <c r="CD49" s="204"/>
      <c r="CE49" s="204"/>
      <c r="CF49" s="205"/>
      <c r="CG49" s="141"/>
      <c r="CH49" s="142"/>
      <c r="CI49" s="142"/>
      <c r="CJ49" s="142"/>
      <c r="CK49" s="249"/>
      <c r="CL49" s="192"/>
      <c r="CM49" s="193"/>
      <c r="CN49" s="193"/>
      <c r="CO49" s="194"/>
      <c r="CP49" s="33"/>
      <c r="CQ49" s="3"/>
      <c r="CR49" s="3"/>
      <c r="CS49" s="3"/>
      <c r="CT49" s="3"/>
      <c r="CU49" s="3"/>
      <c r="CV49" s="3"/>
      <c r="CW49" s="9">
        <v>23</v>
      </c>
      <c r="CX49" s="9"/>
      <c r="CY49" s="9">
        <v>23</v>
      </c>
      <c r="CZ49" s="9"/>
      <c r="DA49" s="9"/>
      <c r="DC49" s="9"/>
      <c r="DD49" s="9"/>
      <c r="DE49" s="9"/>
      <c r="DF49" s="9"/>
      <c r="DG49" s="11"/>
      <c r="DH49" s="11"/>
    </row>
    <row r="50" spans="5:112" ht="7.15" customHeight="1" x14ac:dyDescent="0.2">
      <c r="E50" s="330"/>
      <c r="F50" s="334"/>
      <c r="G50" s="162"/>
      <c r="H50" s="163"/>
      <c r="I50" s="163"/>
      <c r="J50" s="163"/>
      <c r="K50" s="163"/>
      <c r="L50" s="164"/>
      <c r="M50" s="162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24"/>
      <c r="AL50" s="19"/>
      <c r="AM50" s="19"/>
      <c r="AN50" s="405"/>
      <c r="AO50" s="405"/>
      <c r="AP50" s="405"/>
      <c r="AQ50" s="405"/>
      <c r="AR50" s="405"/>
      <c r="AS50" s="311"/>
      <c r="AT50" s="311"/>
      <c r="AU50" s="311"/>
      <c r="AV50" s="311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312"/>
      <c r="BH50" s="46"/>
      <c r="BJ50" s="434"/>
      <c r="BK50" s="434"/>
      <c r="BL50" s="434"/>
      <c r="BM50" s="434"/>
      <c r="BN50" s="434"/>
      <c r="BO50" s="434"/>
      <c r="BP50" s="435"/>
      <c r="BQ50" s="435"/>
      <c r="BR50" s="435"/>
      <c r="BS50" s="435"/>
      <c r="BT50" s="435"/>
      <c r="BU50" s="435"/>
      <c r="BV50" s="47"/>
      <c r="BW50" s="357"/>
      <c r="BX50" s="142"/>
      <c r="BY50" s="142"/>
      <c r="BZ50" s="142"/>
      <c r="CA50" s="143"/>
      <c r="CB50" s="204"/>
      <c r="CC50" s="204"/>
      <c r="CD50" s="204"/>
      <c r="CE50" s="204"/>
      <c r="CF50" s="205"/>
      <c r="CG50" s="141"/>
      <c r="CH50" s="142"/>
      <c r="CI50" s="142"/>
      <c r="CJ50" s="142"/>
      <c r="CK50" s="249"/>
      <c r="CL50" s="192"/>
      <c r="CM50" s="193"/>
      <c r="CN50" s="193"/>
      <c r="CO50" s="194"/>
      <c r="CP50" s="33"/>
      <c r="CQ50" s="3"/>
      <c r="CR50" s="3"/>
      <c r="CS50" s="3"/>
      <c r="CT50" s="3"/>
      <c r="CU50" s="3"/>
      <c r="CV50" s="3"/>
      <c r="CW50" s="9">
        <v>24</v>
      </c>
      <c r="CX50" s="9"/>
      <c r="CY50" s="9">
        <v>24</v>
      </c>
      <c r="CZ50" s="9"/>
      <c r="DA50" s="9"/>
      <c r="DC50" s="9"/>
      <c r="DD50" s="9"/>
      <c r="DE50" s="9"/>
      <c r="DF50" s="9"/>
      <c r="DG50" s="11"/>
      <c r="DH50" s="11"/>
    </row>
    <row r="51" spans="5:112" ht="7.15" customHeight="1" x14ac:dyDescent="0.2">
      <c r="E51" s="335"/>
      <c r="F51" s="336"/>
      <c r="G51" s="165"/>
      <c r="H51" s="166"/>
      <c r="I51" s="166"/>
      <c r="J51" s="166"/>
      <c r="K51" s="166"/>
      <c r="L51" s="167"/>
      <c r="M51" s="165"/>
      <c r="N51" s="166"/>
      <c r="O51" s="166"/>
      <c r="P51" s="166"/>
      <c r="Q51" s="166"/>
      <c r="R51" s="166"/>
      <c r="S51" s="166"/>
      <c r="T51" s="166"/>
      <c r="U51" s="166"/>
      <c r="V51" s="166"/>
      <c r="W51" s="167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6"/>
      <c r="AK51" s="25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3"/>
      <c r="BH51" s="63"/>
      <c r="BI51" s="64"/>
      <c r="BJ51" s="64"/>
      <c r="BK51" s="64"/>
      <c r="BL51" s="323"/>
      <c r="BM51" s="323"/>
      <c r="BN51" s="323"/>
      <c r="BO51" s="323"/>
      <c r="BP51" s="323"/>
      <c r="BQ51" s="323"/>
      <c r="BR51" s="323"/>
      <c r="BS51" s="323"/>
      <c r="BT51" s="64"/>
      <c r="BU51" s="64"/>
      <c r="BV51" s="65"/>
      <c r="BW51" s="431"/>
      <c r="BX51" s="145"/>
      <c r="BY51" s="145"/>
      <c r="BZ51" s="145"/>
      <c r="CA51" s="146"/>
      <c r="CB51" s="208"/>
      <c r="CC51" s="208"/>
      <c r="CD51" s="208"/>
      <c r="CE51" s="208"/>
      <c r="CF51" s="209"/>
      <c r="CG51" s="144"/>
      <c r="CH51" s="145"/>
      <c r="CI51" s="145"/>
      <c r="CJ51" s="145"/>
      <c r="CK51" s="250"/>
      <c r="CL51" s="227"/>
      <c r="CM51" s="228"/>
      <c r="CN51" s="228"/>
      <c r="CO51" s="229"/>
      <c r="CP51" s="33"/>
      <c r="CQ51" s="3"/>
      <c r="CR51" s="3"/>
      <c r="CS51" s="9" t="s">
        <v>145</v>
      </c>
      <c r="CT51" s="7" t="e">
        <f>VLOOKUP(AW8,DC45:DH53,MATCH(AW10,DC44:DH44,0),FALSE)</f>
        <v>#N/A</v>
      </c>
      <c r="CU51" s="3"/>
      <c r="CV51" s="3"/>
      <c r="CW51" s="9">
        <v>25</v>
      </c>
      <c r="CX51" s="9"/>
      <c r="CY51" s="9">
        <v>25</v>
      </c>
      <c r="CZ51" s="9"/>
      <c r="DA51" s="8"/>
      <c r="DC51" s="9"/>
      <c r="DD51" s="9"/>
      <c r="DE51" s="9"/>
      <c r="DF51" s="9"/>
      <c r="DG51" s="11"/>
      <c r="DH51" s="11"/>
    </row>
    <row r="52" spans="5:112" ht="7.15" customHeight="1" x14ac:dyDescent="0.2">
      <c r="E52" s="239" t="s">
        <v>146</v>
      </c>
      <c r="F52" s="340"/>
      <c r="G52" s="147" t="s">
        <v>147</v>
      </c>
      <c r="H52" s="160"/>
      <c r="I52" s="160"/>
      <c r="J52" s="160"/>
      <c r="K52" s="160"/>
      <c r="L52" s="161"/>
      <c r="M52" s="314" t="s">
        <v>136</v>
      </c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313" t="s">
        <v>137</v>
      </c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299" t="s">
        <v>138</v>
      </c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0"/>
      <c r="AZ52" s="300"/>
      <c r="BA52" s="300"/>
      <c r="BB52" s="300"/>
      <c r="BC52" s="300"/>
      <c r="BD52" s="300"/>
      <c r="BE52" s="300"/>
      <c r="BF52" s="300"/>
      <c r="BG52" s="301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365"/>
      <c r="BX52" s="365"/>
      <c r="BY52" s="365"/>
      <c r="BZ52" s="365"/>
      <c r="CA52" s="369"/>
      <c r="CB52" s="139" t="s">
        <v>121</v>
      </c>
      <c r="CC52" s="329"/>
      <c r="CD52" s="329"/>
      <c r="CE52" s="329"/>
      <c r="CF52" s="368"/>
      <c r="CG52" s="364"/>
      <c r="CH52" s="365"/>
      <c r="CI52" s="365"/>
      <c r="CJ52" s="365"/>
      <c r="CK52" s="365"/>
      <c r="CL52" s="325" t="s">
        <v>130</v>
      </c>
      <c r="CM52" s="326"/>
      <c r="CN52" s="326"/>
      <c r="CO52" s="327"/>
      <c r="CP52" s="33"/>
      <c r="CQ52" s="3"/>
      <c r="CR52" s="3"/>
      <c r="CS52" s="9" t="s">
        <v>40</v>
      </c>
      <c r="CT52" s="12" t="e">
        <f>VLOOKUP(AW8,DC58:DH66,MATCH(AW10,DC57:DH57,0),FALSE)</f>
        <v>#N/A</v>
      </c>
      <c r="CU52" s="3"/>
      <c r="CV52" s="3"/>
      <c r="CW52" s="9">
        <v>26</v>
      </c>
      <c r="CX52" s="9"/>
      <c r="CY52" s="9">
        <v>26</v>
      </c>
      <c r="CZ52" s="9"/>
      <c r="DA52" s="8"/>
      <c r="DC52" s="9"/>
      <c r="DD52" s="9"/>
      <c r="DE52" s="9"/>
      <c r="DF52" s="9"/>
      <c r="DG52" s="11"/>
      <c r="DH52" s="11"/>
    </row>
    <row r="53" spans="5:112" ht="7.15" customHeight="1" x14ac:dyDescent="0.2">
      <c r="E53" s="241"/>
      <c r="F53" s="341"/>
      <c r="G53" s="150"/>
      <c r="H53" s="163"/>
      <c r="I53" s="163"/>
      <c r="J53" s="163"/>
      <c r="K53" s="163"/>
      <c r="L53" s="164"/>
      <c r="M53" s="316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315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184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85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367"/>
      <c r="BX53" s="367"/>
      <c r="BY53" s="367"/>
      <c r="BZ53" s="367"/>
      <c r="CA53" s="370"/>
      <c r="CB53" s="142"/>
      <c r="CC53" s="204"/>
      <c r="CD53" s="204"/>
      <c r="CE53" s="204"/>
      <c r="CF53" s="205"/>
      <c r="CG53" s="366"/>
      <c r="CH53" s="367"/>
      <c r="CI53" s="367"/>
      <c r="CJ53" s="367"/>
      <c r="CK53" s="367"/>
      <c r="CL53" s="192"/>
      <c r="CM53" s="193"/>
      <c r="CN53" s="193"/>
      <c r="CO53" s="194"/>
      <c r="CP53" s="33"/>
      <c r="CQ53" s="3"/>
      <c r="CR53" s="3"/>
      <c r="CS53" s="9" t="s">
        <v>148</v>
      </c>
      <c r="CT53" s="12" t="e">
        <f>VLOOKUP(AW8,DC70:DH78,MATCH(AW10,DC69:DH69,0),FALSE)</f>
        <v>#N/A</v>
      </c>
      <c r="CU53" s="3"/>
      <c r="CV53" s="3"/>
      <c r="CW53" s="9">
        <v>27</v>
      </c>
      <c r="CX53" s="9"/>
      <c r="CY53" s="9">
        <v>27</v>
      </c>
      <c r="CZ53" s="9"/>
      <c r="DA53" s="8"/>
      <c r="DC53" s="8"/>
      <c r="DD53" s="9"/>
      <c r="DE53" s="9"/>
      <c r="DF53" s="9"/>
      <c r="DG53" s="9"/>
      <c r="DH53" s="9"/>
    </row>
    <row r="54" spans="5:112" ht="7.15" customHeight="1" x14ac:dyDescent="0.2">
      <c r="E54" s="342"/>
      <c r="F54" s="341"/>
      <c r="G54" s="162"/>
      <c r="H54" s="163"/>
      <c r="I54" s="163"/>
      <c r="J54" s="163"/>
      <c r="K54" s="163"/>
      <c r="L54" s="164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184" t="s">
        <v>149</v>
      </c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85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367"/>
      <c r="BX54" s="367"/>
      <c r="BY54" s="367"/>
      <c r="BZ54" s="367"/>
      <c r="CA54" s="370"/>
      <c r="CB54" s="204"/>
      <c r="CC54" s="204"/>
      <c r="CD54" s="204"/>
      <c r="CE54" s="204"/>
      <c r="CF54" s="205"/>
      <c r="CG54" s="366"/>
      <c r="CH54" s="367"/>
      <c r="CI54" s="367"/>
      <c r="CJ54" s="367"/>
      <c r="CK54" s="367"/>
      <c r="CL54" s="192"/>
      <c r="CM54" s="193"/>
      <c r="CN54" s="193"/>
      <c r="CO54" s="194"/>
      <c r="CP54" s="33"/>
      <c r="CQ54" s="3"/>
      <c r="CR54" s="3"/>
      <c r="CS54" s="9" t="s">
        <v>41</v>
      </c>
      <c r="CT54" s="7" t="e">
        <f>VLOOKUP(AW8,DC83:DG84,MATCH(AW10,DC82:DG82,0),FALSE)</f>
        <v>#N/A</v>
      </c>
      <c r="CU54" s="3"/>
      <c r="CV54" s="3"/>
      <c r="CW54" s="9">
        <v>28</v>
      </c>
      <c r="CX54" s="9"/>
      <c r="CY54" s="9">
        <v>28</v>
      </c>
      <c r="CZ54" s="9"/>
      <c r="DA54" s="8"/>
    </row>
    <row r="55" spans="5:112" ht="7.15" customHeight="1" x14ac:dyDescent="0.2">
      <c r="E55" s="342"/>
      <c r="F55" s="341"/>
      <c r="G55" s="162"/>
      <c r="H55" s="163"/>
      <c r="I55" s="163"/>
      <c r="J55" s="163"/>
      <c r="K55" s="163"/>
      <c r="L55" s="164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186"/>
      <c r="AL55" s="187"/>
      <c r="AM55" s="187"/>
      <c r="AN55" s="187"/>
      <c r="AO55" s="187"/>
      <c r="AP55" s="187"/>
      <c r="AQ55" s="187"/>
      <c r="AR55" s="187"/>
      <c r="AS55" s="187"/>
      <c r="AT55" s="187"/>
      <c r="AU55" s="187"/>
      <c r="AV55" s="187"/>
      <c r="AW55" s="187"/>
      <c r="AX55" s="187"/>
      <c r="AY55" s="187"/>
      <c r="AZ55" s="187"/>
      <c r="BA55" s="187"/>
      <c r="BB55" s="187"/>
      <c r="BC55" s="187"/>
      <c r="BD55" s="187"/>
      <c r="BE55" s="187"/>
      <c r="BF55" s="187"/>
      <c r="BG55" s="188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371"/>
      <c r="BX55" s="371"/>
      <c r="BY55" s="371"/>
      <c r="BZ55" s="371"/>
      <c r="CA55" s="372"/>
      <c r="CB55" s="264"/>
      <c r="CC55" s="264"/>
      <c r="CD55" s="264"/>
      <c r="CE55" s="264"/>
      <c r="CF55" s="265"/>
      <c r="CG55" s="366"/>
      <c r="CH55" s="367"/>
      <c r="CI55" s="367"/>
      <c r="CJ55" s="367"/>
      <c r="CK55" s="367"/>
      <c r="CL55" s="227"/>
      <c r="CM55" s="228"/>
      <c r="CN55" s="228"/>
      <c r="CO55" s="229"/>
      <c r="CP55" s="33"/>
      <c r="CQ55" s="3"/>
      <c r="CR55" s="3"/>
      <c r="CS55" s="9" t="s">
        <v>150</v>
      </c>
      <c r="CT55" s="7" t="e">
        <f>VLOOKUP(AW8,DC89:DG90,MATCH(AW10,DC88:DG88,0),FALSE)</f>
        <v>#N/A</v>
      </c>
      <c r="CU55" s="3"/>
      <c r="CV55" s="3"/>
      <c r="CW55" s="9">
        <v>29</v>
      </c>
      <c r="CX55" s="9"/>
      <c r="CY55" s="9">
        <v>29</v>
      </c>
      <c r="CZ55" s="9"/>
      <c r="DA55" s="8"/>
    </row>
    <row r="56" spans="5:112" ht="7.5" customHeight="1" x14ac:dyDescent="0.2">
      <c r="E56" s="342"/>
      <c r="F56" s="341"/>
      <c r="G56" s="162"/>
      <c r="H56" s="163"/>
      <c r="I56" s="163"/>
      <c r="J56" s="163"/>
      <c r="K56" s="163"/>
      <c r="L56" s="164"/>
      <c r="M56" s="337" t="s">
        <v>151</v>
      </c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63" t="s">
        <v>152</v>
      </c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189" t="s">
        <v>153</v>
      </c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1"/>
      <c r="BH56" s="66"/>
      <c r="BI56" s="61"/>
      <c r="BJ56" s="67"/>
      <c r="BK56" s="67"/>
      <c r="BL56" s="67"/>
      <c r="BM56" s="67"/>
      <c r="BN56" s="67"/>
      <c r="BO56" s="67"/>
      <c r="BP56" s="67"/>
      <c r="BQ56" s="67"/>
      <c r="BR56" s="61"/>
      <c r="BS56" s="68"/>
      <c r="BT56" s="68"/>
      <c r="BU56" s="61"/>
      <c r="BV56" s="62"/>
      <c r="BW56" s="374" t="str">
        <f>IF(BJ57="","",IF(AND(65&lt;=BJ57,BJ57&lt;=85),"○",""))</f>
        <v/>
      </c>
      <c r="BX56" s="374"/>
      <c r="BY56" s="374"/>
      <c r="BZ56" s="374"/>
      <c r="CA56" s="392"/>
      <c r="CB56" s="234" t="s">
        <v>121</v>
      </c>
      <c r="CC56" s="261"/>
      <c r="CD56" s="261"/>
      <c r="CE56" s="261"/>
      <c r="CF56" s="262"/>
      <c r="CG56" s="373" t="str">
        <f>IF(BJ57="","",IF(OR(BJ57&gt;85,BJ57&lt;65),"○",""))</f>
        <v/>
      </c>
      <c r="CH56" s="374"/>
      <c r="CI56" s="374"/>
      <c r="CJ56" s="374"/>
      <c r="CK56" s="374"/>
      <c r="CL56" s="325" t="s">
        <v>141</v>
      </c>
      <c r="CM56" s="326"/>
      <c r="CN56" s="326"/>
      <c r="CO56" s="327"/>
      <c r="CP56" s="33"/>
      <c r="CQ56" s="3"/>
      <c r="CR56" s="3"/>
      <c r="CS56" s="3"/>
      <c r="CT56" s="3"/>
      <c r="CU56" s="3"/>
      <c r="CV56" s="3"/>
      <c r="CW56" s="9">
        <v>30</v>
      </c>
      <c r="CX56" s="9"/>
      <c r="CY56" s="9">
        <v>30</v>
      </c>
      <c r="CZ56" s="9"/>
      <c r="DA56" s="8"/>
      <c r="DC56" t="s">
        <v>42</v>
      </c>
    </row>
    <row r="57" spans="5:112" ht="7.5" customHeight="1" x14ac:dyDescent="0.2">
      <c r="E57" s="342"/>
      <c r="F57" s="341"/>
      <c r="G57" s="162"/>
      <c r="H57" s="163"/>
      <c r="I57" s="163"/>
      <c r="J57" s="163"/>
      <c r="K57" s="163"/>
      <c r="L57" s="164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192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4"/>
      <c r="BH57" s="46"/>
      <c r="BJ57" s="116"/>
      <c r="BK57" s="116"/>
      <c r="BL57" s="116"/>
      <c r="BM57" s="116"/>
      <c r="BN57" s="116"/>
      <c r="BO57" s="116"/>
      <c r="BP57" s="116"/>
      <c r="BQ57" s="116"/>
      <c r="BR57" s="136" t="s">
        <v>144</v>
      </c>
      <c r="BS57" s="136"/>
      <c r="BT57" s="136"/>
      <c r="BV57" s="47"/>
      <c r="BW57" s="376"/>
      <c r="BX57" s="376"/>
      <c r="BY57" s="376"/>
      <c r="BZ57" s="376"/>
      <c r="CA57" s="393"/>
      <c r="CB57" s="204"/>
      <c r="CC57" s="204"/>
      <c r="CD57" s="204"/>
      <c r="CE57" s="204"/>
      <c r="CF57" s="205"/>
      <c r="CG57" s="375"/>
      <c r="CH57" s="376"/>
      <c r="CI57" s="376"/>
      <c r="CJ57" s="376"/>
      <c r="CK57" s="376"/>
      <c r="CL57" s="192"/>
      <c r="CM57" s="193"/>
      <c r="CN57" s="193"/>
      <c r="CO57" s="194"/>
      <c r="CP57" s="33"/>
      <c r="CQ57" s="3"/>
      <c r="CR57" s="3"/>
      <c r="CS57" s="3"/>
      <c r="CT57" s="3"/>
      <c r="CU57" s="3"/>
      <c r="CV57" s="3"/>
      <c r="CW57" s="9">
        <v>31</v>
      </c>
      <c r="CX57" s="9"/>
      <c r="CY57" s="9">
        <v>31</v>
      </c>
      <c r="CZ57" s="9"/>
      <c r="DA57" s="8"/>
      <c r="DC57" s="8"/>
      <c r="DD57" s="8">
        <v>30</v>
      </c>
      <c r="DE57" s="8">
        <v>45</v>
      </c>
      <c r="DF57" s="8">
        <v>60</v>
      </c>
      <c r="DG57" s="8">
        <v>90</v>
      </c>
      <c r="DH57" s="9">
        <v>105</v>
      </c>
    </row>
    <row r="58" spans="5:112" ht="7.5" customHeight="1" x14ac:dyDescent="0.2">
      <c r="E58" s="342"/>
      <c r="F58" s="341"/>
      <c r="G58" s="162"/>
      <c r="H58" s="163"/>
      <c r="I58" s="163"/>
      <c r="J58" s="163"/>
      <c r="K58" s="163"/>
      <c r="L58" s="164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69"/>
      <c r="AL58" s="276" t="s">
        <v>154</v>
      </c>
      <c r="AM58" s="276"/>
      <c r="AN58" s="276"/>
      <c r="AO58" s="276"/>
      <c r="AP58" s="276"/>
      <c r="AQ58" s="394" t="str">
        <f>IF(OR(AL5="認定番号",AL5=""),"?",VLOOKUP(AL5,DC27:DH36,6,FALSE))</f>
        <v>?</v>
      </c>
      <c r="AR58" s="394"/>
      <c r="AS58" s="394"/>
      <c r="AT58" s="394"/>
      <c r="AU58" s="394"/>
      <c r="AV58" s="394"/>
      <c r="AW58" s="394"/>
      <c r="AX58" s="394"/>
      <c r="AY58" s="394"/>
      <c r="AZ58" s="394"/>
      <c r="BA58" s="394"/>
      <c r="BB58" s="394"/>
      <c r="BC58" s="394" t="s">
        <v>144</v>
      </c>
      <c r="BD58" s="394"/>
      <c r="BE58" s="394"/>
      <c r="BF58" s="394"/>
      <c r="BG58" s="70"/>
      <c r="BH58" s="46"/>
      <c r="BJ58" s="117"/>
      <c r="BK58" s="117"/>
      <c r="BL58" s="117"/>
      <c r="BM58" s="117"/>
      <c r="BN58" s="117"/>
      <c r="BO58" s="117"/>
      <c r="BP58" s="117"/>
      <c r="BQ58" s="117"/>
      <c r="BR58" s="137"/>
      <c r="BS58" s="137"/>
      <c r="BT58" s="137"/>
      <c r="BV58" s="47"/>
      <c r="BW58" s="376"/>
      <c r="BX58" s="376"/>
      <c r="BY58" s="376"/>
      <c r="BZ58" s="376"/>
      <c r="CA58" s="393"/>
      <c r="CB58" s="204"/>
      <c r="CC58" s="204"/>
      <c r="CD58" s="204"/>
      <c r="CE58" s="204"/>
      <c r="CF58" s="205"/>
      <c r="CG58" s="375"/>
      <c r="CH58" s="376"/>
      <c r="CI58" s="376"/>
      <c r="CJ58" s="376"/>
      <c r="CK58" s="376"/>
      <c r="CL58" s="192"/>
      <c r="CM58" s="193"/>
      <c r="CN58" s="193"/>
      <c r="CO58" s="194"/>
      <c r="CP58" s="33"/>
      <c r="CQ58" s="3"/>
      <c r="CR58" s="3"/>
      <c r="CS58" s="8"/>
      <c r="CT58" s="9" t="s">
        <v>50</v>
      </c>
      <c r="CU58" s="9" t="s">
        <v>51</v>
      </c>
      <c r="CV58" s="9" t="s">
        <v>52</v>
      </c>
      <c r="CW58" s="7">
        <v>32</v>
      </c>
      <c r="CX58" s="9"/>
      <c r="CY58" s="9"/>
      <c r="CZ58" s="9"/>
      <c r="DA58" s="8"/>
      <c r="DC58" s="8">
        <v>320</v>
      </c>
      <c r="DD58" s="9" t="s">
        <v>39</v>
      </c>
      <c r="DE58" s="8">
        <v>520</v>
      </c>
      <c r="DF58" s="9">
        <v>700</v>
      </c>
      <c r="DG58" s="9">
        <v>1350</v>
      </c>
      <c r="DH58" s="9">
        <v>1910</v>
      </c>
    </row>
    <row r="59" spans="5:112" ht="7.5" customHeight="1" x14ac:dyDescent="0.2">
      <c r="E59" s="342"/>
      <c r="F59" s="341"/>
      <c r="G59" s="162"/>
      <c r="H59" s="163"/>
      <c r="I59" s="163"/>
      <c r="J59" s="163"/>
      <c r="K59" s="163"/>
      <c r="L59" s="164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69"/>
      <c r="AL59" s="276"/>
      <c r="AM59" s="276"/>
      <c r="AN59" s="276"/>
      <c r="AO59" s="276"/>
      <c r="AP59" s="276"/>
      <c r="AQ59" s="395"/>
      <c r="AR59" s="395"/>
      <c r="AS59" s="395"/>
      <c r="AT59" s="395"/>
      <c r="AU59" s="395"/>
      <c r="AV59" s="395"/>
      <c r="AW59" s="395"/>
      <c r="AX59" s="395"/>
      <c r="AY59" s="395"/>
      <c r="AZ59" s="395"/>
      <c r="BA59" s="395"/>
      <c r="BB59" s="395"/>
      <c r="BC59" s="395"/>
      <c r="BD59" s="395"/>
      <c r="BE59" s="395"/>
      <c r="BF59" s="395"/>
      <c r="BG59" s="70"/>
      <c r="BH59" s="46"/>
      <c r="BJ59" s="71"/>
      <c r="BK59" s="71"/>
      <c r="BL59" s="71"/>
      <c r="BM59" s="71"/>
      <c r="BN59" s="71"/>
      <c r="BO59" s="71"/>
      <c r="BP59" s="71"/>
      <c r="BQ59" s="71"/>
      <c r="BR59" s="72"/>
      <c r="BS59" s="72"/>
      <c r="BT59" s="72"/>
      <c r="BV59" s="47"/>
      <c r="BW59" s="376"/>
      <c r="BX59" s="376"/>
      <c r="BY59" s="376"/>
      <c r="BZ59" s="376"/>
      <c r="CA59" s="393"/>
      <c r="CB59" s="204"/>
      <c r="CC59" s="204"/>
      <c r="CD59" s="204"/>
      <c r="CE59" s="204"/>
      <c r="CF59" s="205"/>
      <c r="CG59" s="375"/>
      <c r="CH59" s="376"/>
      <c r="CI59" s="376"/>
      <c r="CJ59" s="376"/>
      <c r="CK59" s="376"/>
      <c r="CL59" s="227"/>
      <c r="CM59" s="228"/>
      <c r="CN59" s="228"/>
      <c r="CO59" s="229"/>
      <c r="CP59" s="33"/>
      <c r="CQ59" s="3"/>
      <c r="CR59" s="3"/>
      <c r="CS59" s="9" t="s">
        <v>58</v>
      </c>
      <c r="CT59" s="8" t="str">
        <f>IF(BL63="","",IF(BL63&lt;=10,"○","×"))</f>
        <v/>
      </c>
      <c r="CU59" s="8" t="str">
        <f>IF(BP63="","",IF(BP63&lt;400,"○","×"))</f>
        <v/>
      </c>
      <c r="CV59" s="8" t="str">
        <f>IF(OR(BL63="",BP63=""),"",IF(AND(CT59="○",CU59="○"),"○","×"))</f>
        <v/>
      </c>
      <c r="CW59" s="7">
        <v>33</v>
      </c>
      <c r="CX59" s="9"/>
      <c r="CY59" s="9"/>
      <c r="CZ59" s="9"/>
      <c r="DA59" s="8"/>
      <c r="DC59" s="8">
        <v>450</v>
      </c>
      <c r="DD59" s="9" t="s">
        <v>39</v>
      </c>
      <c r="DE59" s="8">
        <v>520</v>
      </c>
      <c r="DF59" s="9">
        <v>700</v>
      </c>
      <c r="DG59" s="9">
        <v>1350</v>
      </c>
      <c r="DH59" s="9">
        <v>1910</v>
      </c>
    </row>
    <row r="60" spans="5:112" ht="7.5" customHeight="1" x14ac:dyDescent="0.2">
      <c r="E60" s="239" t="s">
        <v>155</v>
      </c>
      <c r="F60" s="240"/>
      <c r="G60" s="159" t="s">
        <v>156</v>
      </c>
      <c r="H60" s="160"/>
      <c r="I60" s="160"/>
      <c r="J60" s="160"/>
      <c r="K60" s="160"/>
      <c r="L60" s="161"/>
      <c r="M60" s="299" t="s">
        <v>157</v>
      </c>
      <c r="N60" s="300"/>
      <c r="O60" s="300"/>
      <c r="P60" s="300"/>
      <c r="Q60" s="300"/>
      <c r="R60" s="300"/>
      <c r="S60" s="300"/>
      <c r="T60" s="300"/>
      <c r="U60" s="300"/>
      <c r="V60" s="300"/>
      <c r="W60" s="301"/>
      <c r="X60" s="299" t="s">
        <v>158</v>
      </c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  <c r="AJ60" s="301"/>
      <c r="AK60" s="299" t="s">
        <v>159</v>
      </c>
      <c r="AL60" s="300"/>
      <c r="AM60" s="300"/>
      <c r="AN60" s="300"/>
      <c r="AO60" s="300"/>
      <c r="AP60" s="300"/>
      <c r="AQ60" s="300"/>
      <c r="AR60" s="300"/>
      <c r="AS60" s="300"/>
      <c r="AT60" s="300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00"/>
      <c r="BF60" s="300"/>
      <c r="BG60" s="301"/>
      <c r="BH60" s="256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257"/>
      <c r="BW60" s="389"/>
      <c r="BX60" s="390"/>
      <c r="BY60" s="390"/>
      <c r="BZ60" s="390"/>
      <c r="CA60" s="391"/>
      <c r="CB60" s="138" t="s">
        <v>121</v>
      </c>
      <c r="CC60" s="139"/>
      <c r="CD60" s="139"/>
      <c r="CE60" s="139"/>
      <c r="CF60" s="140"/>
      <c r="CG60" s="449"/>
      <c r="CH60" s="390"/>
      <c r="CI60" s="390"/>
      <c r="CJ60" s="390"/>
      <c r="CK60" s="450"/>
      <c r="CL60" s="325" t="s">
        <v>130</v>
      </c>
      <c r="CM60" s="326"/>
      <c r="CN60" s="326"/>
      <c r="CO60" s="327"/>
      <c r="CP60" s="33"/>
      <c r="CQ60" s="3"/>
      <c r="CR60" s="3"/>
      <c r="CS60" s="9" t="s">
        <v>63</v>
      </c>
      <c r="CT60" s="8" t="str">
        <f>IF(BL67="","",IF(BL67&lt;=10,"○","×"))</f>
        <v/>
      </c>
      <c r="CU60" s="8" t="str">
        <f>IF(BP67="","",IF(BP67&lt;400,"○","×"))</f>
        <v/>
      </c>
      <c r="CV60" s="8" t="str">
        <f>IF(OR(BL67="",BP67=""),"",IF(AND(CT60="○",CU60="○"),"○","×"))</f>
        <v/>
      </c>
      <c r="CW60" s="3"/>
      <c r="CX60" s="3"/>
      <c r="CY60" s="3"/>
      <c r="CZ60" s="3"/>
      <c r="DC60" s="8">
        <v>600</v>
      </c>
      <c r="DD60" s="9" t="s">
        <v>39</v>
      </c>
      <c r="DE60" s="8">
        <v>520</v>
      </c>
      <c r="DF60" s="9">
        <v>700</v>
      </c>
      <c r="DG60" s="9">
        <v>1350</v>
      </c>
      <c r="DH60" s="9">
        <v>1910</v>
      </c>
    </row>
    <row r="61" spans="5:112" ht="7.5" customHeight="1" x14ac:dyDescent="0.2">
      <c r="E61" s="241"/>
      <c r="F61" s="242"/>
      <c r="G61" s="162"/>
      <c r="H61" s="163"/>
      <c r="I61" s="163"/>
      <c r="J61" s="163"/>
      <c r="K61" s="163"/>
      <c r="L61" s="164"/>
      <c r="M61" s="186"/>
      <c r="N61" s="187"/>
      <c r="O61" s="187"/>
      <c r="P61" s="187"/>
      <c r="Q61" s="187"/>
      <c r="R61" s="187"/>
      <c r="S61" s="187"/>
      <c r="T61" s="187"/>
      <c r="U61" s="187"/>
      <c r="V61" s="187"/>
      <c r="W61" s="188"/>
      <c r="X61" s="186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8"/>
      <c r="AK61" s="186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8"/>
      <c r="BH61" s="296"/>
      <c r="BI61" s="297"/>
      <c r="BJ61" s="297"/>
      <c r="BK61" s="297"/>
      <c r="BL61" s="297"/>
      <c r="BM61" s="297"/>
      <c r="BN61" s="297"/>
      <c r="BO61" s="297"/>
      <c r="BP61" s="297"/>
      <c r="BQ61" s="297"/>
      <c r="BR61" s="297"/>
      <c r="BS61" s="297"/>
      <c r="BT61" s="297"/>
      <c r="BU61" s="297"/>
      <c r="BV61" s="298"/>
      <c r="BW61" s="269"/>
      <c r="BX61" s="270"/>
      <c r="BY61" s="270"/>
      <c r="BZ61" s="270"/>
      <c r="CA61" s="271"/>
      <c r="CB61" s="377"/>
      <c r="CC61" s="359"/>
      <c r="CD61" s="359"/>
      <c r="CE61" s="359"/>
      <c r="CF61" s="360"/>
      <c r="CG61" s="428"/>
      <c r="CH61" s="270"/>
      <c r="CI61" s="270"/>
      <c r="CJ61" s="270"/>
      <c r="CK61" s="429"/>
      <c r="CL61" s="227"/>
      <c r="CM61" s="228"/>
      <c r="CN61" s="228"/>
      <c r="CO61" s="229"/>
      <c r="CP61" s="33"/>
      <c r="CQ61" s="3"/>
      <c r="CR61" s="3"/>
      <c r="CS61" s="9"/>
      <c r="CT61" s="8"/>
      <c r="CU61" s="8"/>
      <c r="CV61" s="8"/>
      <c r="CW61" s="3"/>
      <c r="CX61" s="3"/>
      <c r="CY61" s="3"/>
      <c r="CZ61" s="3"/>
      <c r="DA61" s="9" t="s">
        <v>67</v>
      </c>
      <c r="DC61" s="8">
        <v>850</v>
      </c>
      <c r="DD61" s="9" t="s">
        <v>39</v>
      </c>
      <c r="DE61" s="8">
        <v>530</v>
      </c>
      <c r="DF61" s="9">
        <v>700</v>
      </c>
      <c r="DG61" s="9">
        <v>1350</v>
      </c>
      <c r="DH61" s="9">
        <v>1910</v>
      </c>
    </row>
    <row r="62" spans="5:112" ht="7.5" customHeight="1" x14ac:dyDescent="0.2">
      <c r="E62" s="241"/>
      <c r="F62" s="242"/>
      <c r="G62" s="162"/>
      <c r="H62" s="163"/>
      <c r="I62" s="163"/>
      <c r="J62" s="163"/>
      <c r="K62" s="163"/>
      <c r="L62" s="164"/>
      <c r="M62" s="189" t="s">
        <v>160</v>
      </c>
      <c r="N62" s="190"/>
      <c r="O62" s="190"/>
      <c r="P62" s="190"/>
      <c r="Q62" s="190"/>
      <c r="R62" s="190"/>
      <c r="S62" s="190"/>
      <c r="T62" s="190"/>
      <c r="U62" s="190"/>
      <c r="V62" s="190"/>
      <c r="W62" s="191"/>
      <c r="X62" s="189" t="s">
        <v>137</v>
      </c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1"/>
      <c r="AK62" s="189" t="s">
        <v>161</v>
      </c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1"/>
      <c r="BH62" s="73"/>
      <c r="BI62" s="74"/>
      <c r="BJ62" s="74"/>
      <c r="BK62" s="74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60"/>
      <c r="BW62" s="399" t="str">
        <f>IF(AND(CV59="",CV60=""),"",IF(AND(CV59="○",CV60="○"),"○",""))</f>
        <v/>
      </c>
      <c r="BX62" s="261"/>
      <c r="BY62" s="261"/>
      <c r="BZ62" s="261"/>
      <c r="CA62" s="262"/>
      <c r="CB62" s="233" t="s">
        <v>121</v>
      </c>
      <c r="CC62" s="234"/>
      <c r="CD62" s="234"/>
      <c r="CE62" s="234"/>
      <c r="CF62" s="235"/>
      <c r="CG62" s="361" t="str">
        <f>IF(AND(CV59="",CV60=""),"",IF(OR(CV59="×",CV60="×"),"○",""))</f>
        <v/>
      </c>
      <c r="CH62" s="261"/>
      <c r="CI62" s="261"/>
      <c r="CJ62" s="261"/>
      <c r="CK62" s="362"/>
      <c r="CL62" s="325" t="s">
        <v>162</v>
      </c>
      <c r="CM62" s="326"/>
      <c r="CN62" s="326"/>
      <c r="CO62" s="327"/>
      <c r="CP62" s="3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9" t="s">
        <v>145</v>
      </c>
      <c r="DC62" s="9"/>
      <c r="DD62" s="9"/>
      <c r="DE62" s="9"/>
      <c r="DF62" s="9"/>
      <c r="DG62" s="10"/>
      <c r="DH62" s="10"/>
    </row>
    <row r="63" spans="5:112" ht="7.5" customHeight="1" x14ac:dyDescent="0.2">
      <c r="E63" s="241"/>
      <c r="F63" s="242"/>
      <c r="G63" s="162"/>
      <c r="H63" s="163"/>
      <c r="I63" s="163"/>
      <c r="J63" s="163"/>
      <c r="K63" s="163"/>
      <c r="L63" s="164"/>
      <c r="M63" s="192"/>
      <c r="N63" s="193"/>
      <c r="O63" s="193"/>
      <c r="P63" s="193"/>
      <c r="Q63" s="193"/>
      <c r="R63" s="193"/>
      <c r="S63" s="193"/>
      <c r="T63" s="193"/>
      <c r="U63" s="193"/>
      <c r="V63" s="193"/>
      <c r="W63" s="194"/>
      <c r="X63" s="192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4"/>
      <c r="AK63" s="192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4"/>
      <c r="BH63" s="215" t="s">
        <v>163</v>
      </c>
      <c r="BI63" s="216"/>
      <c r="BJ63" s="216"/>
      <c r="BK63" s="216"/>
      <c r="BL63" s="302"/>
      <c r="BM63" s="302"/>
      <c r="BN63" s="158" t="s">
        <v>50</v>
      </c>
      <c r="BO63" s="158"/>
      <c r="BP63" s="302"/>
      <c r="BQ63" s="302"/>
      <c r="BR63" s="302"/>
      <c r="BS63" s="302"/>
      <c r="BT63" s="158" t="s">
        <v>164</v>
      </c>
      <c r="BU63" s="158"/>
      <c r="BV63" s="259"/>
      <c r="BW63" s="330"/>
      <c r="BX63" s="204"/>
      <c r="BY63" s="204"/>
      <c r="BZ63" s="204"/>
      <c r="CA63" s="205"/>
      <c r="CB63" s="141"/>
      <c r="CC63" s="142"/>
      <c r="CD63" s="142"/>
      <c r="CE63" s="142"/>
      <c r="CF63" s="143"/>
      <c r="CG63" s="206"/>
      <c r="CH63" s="204"/>
      <c r="CI63" s="204"/>
      <c r="CJ63" s="204"/>
      <c r="CK63" s="334"/>
      <c r="CL63" s="192"/>
      <c r="CM63" s="193"/>
      <c r="CN63" s="193"/>
      <c r="CO63" s="194"/>
      <c r="CP63" s="3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9" t="s">
        <v>40</v>
      </c>
      <c r="DC63" s="9"/>
      <c r="DD63" s="9"/>
      <c r="DE63" s="9"/>
      <c r="DF63" s="9"/>
      <c r="DG63" s="10"/>
      <c r="DH63" s="10"/>
    </row>
    <row r="64" spans="5:112" ht="7.5" customHeight="1" x14ac:dyDescent="0.2">
      <c r="E64" s="241"/>
      <c r="F64" s="242"/>
      <c r="G64" s="162"/>
      <c r="H64" s="163"/>
      <c r="I64" s="163"/>
      <c r="J64" s="163"/>
      <c r="K64" s="163"/>
      <c r="L64" s="164"/>
      <c r="M64" s="192"/>
      <c r="N64" s="193"/>
      <c r="O64" s="193"/>
      <c r="P64" s="193"/>
      <c r="Q64" s="193"/>
      <c r="R64" s="193"/>
      <c r="S64" s="193"/>
      <c r="T64" s="193"/>
      <c r="U64" s="193"/>
      <c r="V64" s="193"/>
      <c r="W64" s="194"/>
      <c r="X64" s="192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4"/>
      <c r="AK64" s="192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4"/>
      <c r="BH64" s="215"/>
      <c r="BI64" s="216"/>
      <c r="BJ64" s="216"/>
      <c r="BK64" s="216"/>
      <c r="BL64" s="135"/>
      <c r="BM64" s="135"/>
      <c r="BN64" s="158"/>
      <c r="BO64" s="158"/>
      <c r="BP64" s="135"/>
      <c r="BQ64" s="135"/>
      <c r="BR64" s="135"/>
      <c r="BS64" s="135"/>
      <c r="BT64" s="158"/>
      <c r="BU64" s="158"/>
      <c r="BV64" s="259"/>
      <c r="BW64" s="330"/>
      <c r="BX64" s="204"/>
      <c r="BY64" s="204"/>
      <c r="BZ64" s="204"/>
      <c r="CA64" s="205"/>
      <c r="CB64" s="141"/>
      <c r="CC64" s="142"/>
      <c r="CD64" s="142"/>
      <c r="CE64" s="142"/>
      <c r="CF64" s="143"/>
      <c r="CG64" s="206"/>
      <c r="CH64" s="204"/>
      <c r="CI64" s="204"/>
      <c r="CJ64" s="204"/>
      <c r="CK64" s="334"/>
      <c r="CL64" s="192"/>
      <c r="CM64" s="193"/>
      <c r="CN64" s="193"/>
      <c r="CO64" s="194"/>
      <c r="CP64" s="3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9" t="s">
        <v>41</v>
      </c>
      <c r="DC64" s="9"/>
      <c r="DD64" s="9"/>
      <c r="DE64" s="9"/>
      <c r="DF64" s="9"/>
      <c r="DG64" s="11"/>
      <c r="DH64" s="11"/>
    </row>
    <row r="65" spans="5:112" ht="7.5" customHeight="1" x14ac:dyDescent="0.2">
      <c r="E65" s="241"/>
      <c r="F65" s="242"/>
      <c r="G65" s="162"/>
      <c r="H65" s="163"/>
      <c r="I65" s="163"/>
      <c r="J65" s="163"/>
      <c r="K65" s="163"/>
      <c r="L65" s="164"/>
      <c r="M65" s="192"/>
      <c r="N65" s="193"/>
      <c r="O65" s="193"/>
      <c r="P65" s="193"/>
      <c r="Q65" s="193"/>
      <c r="R65" s="193"/>
      <c r="S65" s="193"/>
      <c r="T65" s="193"/>
      <c r="U65" s="193"/>
      <c r="V65" s="193"/>
      <c r="W65" s="194"/>
      <c r="X65" s="192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4"/>
      <c r="AK65" s="192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4"/>
      <c r="BH65" s="75"/>
      <c r="BI65" s="76"/>
      <c r="BJ65" s="76"/>
      <c r="BK65" s="76"/>
      <c r="BL65" s="77"/>
      <c r="BM65" s="77"/>
      <c r="BN65" s="33"/>
      <c r="BO65" s="33"/>
      <c r="BP65" s="77"/>
      <c r="BQ65" s="77"/>
      <c r="BR65" s="77"/>
      <c r="BS65" s="77"/>
      <c r="BT65" s="33"/>
      <c r="BU65" s="33"/>
      <c r="BV65" s="45"/>
      <c r="BW65" s="330"/>
      <c r="BX65" s="204"/>
      <c r="BY65" s="204"/>
      <c r="BZ65" s="204"/>
      <c r="CA65" s="205"/>
      <c r="CB65" s="141"/>
      <c r="CC65" s="142"/>
      <c r="CD65" s="142"/>
      <c r="CE65" s="142"/>
      <c r="CF65" s="143"/>
      <c r="CG65" s="206"/>
      <c r="CH65" s="204"/>
      <c r="CI65" s="204"/>
      <c r="CJ65" s="204"/>
      <c r="CK65" s="334"/>
      <c r="CL65" s="192"/>
      <c r="CM65" s="193"/>
      <c r="CN65" s="193"/>
      <c r="CO65" s="194"/>
      <c r="CP65" s="3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9"/>
      <c r="DC65" s="9"/>
      <c r="DD65" s="9"/>
      <c r="DE65" s="9"/>
      <c r="DF65" s="9"/>
      <c r="DG65" s="11"/>
      <c r="DH65" s="11"/>
    </row>
    <row r="66" spans="5:112" ht="7.5" customHeight="1" x14ac:dyDescent="0.2">
      <c r="E66" s="241"/>
      <c r="F66" s="242"/>
      <c r="G66" s="162"/>
      <c r="H66" s="163"/>
      <c r="I66" s="163"/>
      <c r="J66" s="163"/>
      <c r="K66" s="163"/>
      <c r="L66" s="164"/>
      <c r="M66" s="192"/>
      <c r="N66" s="193"/>
      <c r="O66" s="193"/>
      <c r="P66" s="193"/>
      <c r="Q66" s="193"/>
      <c r="R66" s="193"/>
      <c r="S66" s="193"/>
      <c r="T66" s="193"/>
      <c r="U66" s="193"/>
      <c r="V66" s="193"/>
      <c r="W66" s="194"/>
      <c r="X66" s="192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4"/>
      <c r="AK66" s="211" t="s">
        <v>165</v>
      </c>
      <c r="AL66" s="211"/>
      <c r="AM66" s="211"/>
      <c r="AN66" s="211"/>
      <c r="AO66" s="211"/>
      <c r="AP66" s="212"/>
      <c r="AQ66" s="106" t="s">
        <v>166</v>
      </c>
      <c r="AR66" s="106"/>
      <c r="AS66" s="106"/>
      <c r="AT66" s="106"/>
      <c r="AU66" s="106"/>
      <c r="AV66" s="106"/>
      <c r="AW66" s="106"/>
      <c r="AX66" s="158" t="s">
        <v>167</v>
      </c>
      <c r="AY66" s="158"/>
      <c r="AZ66" s="158"/>
      <c r="BA66" s="158"/>
      <c r="BB66" s="158"/>
      <c r="BC66" s="158"/>
      <c r="BD66" s="158"/>
      <c r="BE66" s="158"/>
      <c r="BF66" s="158"/>
      <c r="BG66" s="45"/>
      <c r="BH66" s="75"/>
      <c r="BI66" s="76"/>
      <c r="BJ66" s="76"/>
      <c r="BK66" s="76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45"/>
      <c r="BW66" s="330"/>
      <c r="BX66" s="204"/>
      <c r="BY66" s="204"/>
      <c r="BZ66" s="204"/>
      <c r="CA66" s="205"/>
      <c r="CB66" s="141"/>
      <c r="CC66" s="142"/>
      <c r="CD66" s="142"/>
      <c r="CE66" s="142"/>
      <c r="CF66" s="143"/>
      <c r="CG66" s="206"/>
      <c r="CH66" s="204"/>
      <c r="CI66" s="204"/>
      <c r="CJ66" s="204"/>
      <c r="CK66" s="334"/>
      <c r="CL66" s="192"/>
      <c r="CM66" s="193"/>
      <c r="CN66" s="193"/>
      <c r="CO66" s="194"/>
      <c r="CP66" s="3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9"/>
      <c r="DC66" s="8"/>
      <c r="DD66" s="9"/>
      <c r="DE66" s="9"/>
      <c r="DF66" s="9"/>
      <c r="DG66" s="9"/>
      <c r="DH66" s="9"/>
    </row>
    <row r="67" spans="5:112" ht="7.5" customHeight="1" x14ac:dyDescent="0.2">
      <c r="E67" s="241"/>
      <c r="F67" s="242"/>
      <c r="G67" s="162"/>
      <c r="H67" s="163"/>
      <c r="I67" s="163"/>
      <c r="J67" s="163"/>
      <c r="K67" s="163"/>
      <c r="L67" s="164"/>
      <c r="M67" s="192"/>
      <c r="N67" s="193"/>
      <c r="O67" s="193"/>
      <c r="P67" s="193"/>
      <c r="Q67" s="193"/>
      <c r="R67" s="193"/>
      <c r="S67" s="193"/>
      <c r="T67" s="193"/>
      <c r="U67" s="193"/>
      <c r="V67" s="193"/>
      <c r="W67" s="194"/>
      <c r="X67" s="192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4"/>
      <c r="AK67" s="213"/>
      <c r="AL67" s="213"/>
      <c r="AM67" s="213"/>
      <c r="AN67" s="213"/>
      <c r="AO67" s="213"/>
      <c r="AP67" s="214"/>
      <c r="AQ67" s="106"/>
      <c r="AR67" s="106"/>
      <c r="AS67" s="106"/>
      <c r="AT67" s="106"/>
      <c r="AU67" s="106"/>
      <c r="AV67" s="106"/>
      <c r="AW67" s="106"/>
      <c r="AX67" s="158"/>
      <c r="AY67" s="158"/>
      <c r="AZ67" s="158"/>
      <c r="BA67" s="158"/>
      <c r="BB67" s="158"/>
      <c r="BC67" s="158"/>
      <c r="BD67" s="158"/>
      <c r="BE67" s="158"/>
      <c r="BF67" s="158"/>
      <c r="BG67" s="45"/>
      <c r="BH67" s="215" t="s">
        <v>168</v>
      </c>
      <c r="BI67" s="216"/>
      <c r="BJ67" s="216"/>
      <c r="BK67" s="216"/>
      <c r="BL67" s="302"/>
      <c r="BM67" s="302"/>
      <c r="BN67" s="158" t="s">
        <v>50</v>
      </c>
      <c r="BO67" s="158"/>
      <c r="BP67" s="302"/>
      <c r="BQ67" s="302"/>
      <c r="BR67" s="302"/>
      <c r="BS67" s="302"/>
      <c r="BT67" s="158" t="s">
        <v>164</v>
      </c>
      <c r="BU67" s="158"/>
      <c r="BV67" s="259"/>
      <c r="BW67" s="330"/>
      <c r="BX67" s="204"/>
      <c r="BY67" s="204"/>
      <c r="BZ67" s="204"/>
      <c r="CA67" s="205"/>
      <c r="CB67" s="141"/>
      <c r="CC67" s="142"/>
      <c r="CD67" s="142"/>
      <c r="CE67" s="142"/>
      <c r="CF67" s="143"/>
      <c r="CG67" s="206"/>
      <c r="CH67" s="204"/>
      <c r="CI67" s="204"/>
      <c r="CJ67" s="204"/>
      <c r="CK67" s="334"/>
      <c r="CL67" s="192"/>
      <c r="CM67" s="193"/>
      <c r="CN67" s="193"/>
      <c r="CO67" s="194"/>
      <c r="CP67" s="3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9"/>
    </row>
    <row r="68" spans="5:112" ht="7.5" customHeight="1" x14ac:dyDescent="0.2">
      <c r="E68" s="241"/>
      <c r="F68" s="242"/>
      <c r="G68" s="162"/>
      <c r="H68" s="163"/>
      <c r="I68" s="163"/>
      <c r="J68" s="163"/>
      <c r="K68" s="163"/>
      <c r="L68" s="164"/>
      <c r="M68" s="192"/>
      <c r="N68" s="193"/>
      <c r="O68" s="193"/>
      <c r="P68" s="193"/>
      <c r="Q68" s="193"/>
      <c r="R68" s="193"/>
      <c r="S68" s="193"/>
      <c r="T68" s="193"/>
      <c r="U68" s="193"/>
      <c r="V68" s="193"/>
      <c r="W68" s="194"/>
      <c r="X68" s="192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4"/>
      <c r="AK68" s="213"/>
      <c r="AL68" s="213"/>
      <c r="AM68" s="213"/>
      <c r="AN68" s="213"/>
      <c r="AO68" s="213"/>
      <c r="AP68" s="214"/>
      <c r="AQ68" s="306" t="s">
        <v>169</v>
      </c>
      <c r="AR68" s="306"/>
      <c r="AS68" s="306"/>
      <c r="AT68" s="306"/>
      <c r="AU68" s="306"/>
      <c r="AV68" s="306"/>
      <c r="AW68" s="169"/>
      <c r="AX68" s="158" t="s">
        <v>167</v>
      </c>
      <c r="AY68" s="158"/>
      <c r="AZ68" s="158"/>
      <c r="BA68" s="158"/>
      <c r="BB68" s="158"/>
      <c r="BC68" s="158"/>
      <c r="BD68" s="158"/>
      <c r="BE68" s="158"/>
      <c r="BF68" s="158"/>
      <c r="BG68" s="45"/>
      <c r="BH68" s="215"/>
      <c r="BI68" s="216"/>
      <c r="BJ68" s="216"/>
      <c r="BK68" s="216"/>
      <c r="BL68" s="135"/>
      <c r="BM68" s="135"/>
      <c r="BN68" s="158"/>
      <c r="BO68" s="158"/>
      <c r="BP68" s="135"/>
      <c r="BQ68" s="135"/>
      <c r="BR68" s="135"/>
      <c r="BS68" s="135"/>
      <c r="BT68" s="158"/>
      <c r="BU68" s="158"/>
      <c r="BV68" s="259"/>
      <c r="BW68" s="330"/>
      <c r="BX68" s="204"/>
      <c r="BY68" s="204"/>
      <c r="BZ68" s="204"/>
      <c r="CA68" s="205"/>
      <c r="CB68" s="141"/>
      <c r="CC68" s="142"/>
      <c r="CD68" s="142"/>
      <c r="CE68" s="142"/>
      <c r="CF68" s="143"/>
      <c r="CG68" s="206"/>
      <c r="CH68" s="204"/>
      <c r="CI68" s="204"/>
      <c r="CJ68" s="204"/>
      <c r="CK68" s="334"/>
      <c r="CL68" s="192"/>
      <c r="CM68" s="193"/>
      <c r="CN68" s="193"/>
      <c r="CO68" s="194"/>
      <c r="CP68" s="3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9"/>
      <c r="DC68" t="s">
        <v>89</v>
      </c>
    </row>
    <row r="69" spans="5:112" ht="7.5" customHeight="1" x14ac:dyDescent="0.2">
      <c r="E69" s="243"/>
      <c r="F69" s="244"/>
      <c r="G69" s="165"/>
      <c r="H69" s="166"/>
      <c r="I69" s="166"/>
      <c r="J69" s="166"/>
      <c r="K69" s="166"/>
      <c r="L69" s="167"/>
      <c r="M69" s="227"/>
      <c r="N69" s="228"/>
      <c r="O69" s="228"/>
      <c r="P69" s="228"/>
      <c r="Q69" s="228"/>
      <c r="R69" s="228"/>
      <c r="S69" s="228"/>
      <c r="T69" s="228"/>
      <c r="U69" s="228"/>
      <c r="V69" s="228"/>
      <c r="W69" s="229"/>
      <c r="X69" s="227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9"/>
      <c r="AK69" s="213"/>
      <c r="AL69" s="213"/>
      <c r="AM69" s="213"/>
      <c r="AN69" s="213"/>
      <c r="AO69" s="213"/>
      <c r="AP69" s="214"/>
      <c r="AQ69" s="306"/>
      <c r="AR69" s="306"/>
      <c r="AS69" s="306"/>
      <c r="AT69" s="306"/>
      <c r="AU69" s="306"/>
      <c r="AV69" s="306"/>
      <c r="AW69" s="169"/>
      <c r="AX69" s="133"/>
      <c r="AY69" s="133"/>
      <c r="AZ69" s="133"/>
      <c r="BA69" s="133"/>
      <c r="BB69" s="133"/>
      <c r="BC69" s="133"/>
      <c r="BD69" s="133"/>
      <c r="BE69" s="133"/>
      <c r="BF69" s="133"/>
      <c r="BG69" s="78"/>
      <c r="BH69" s="79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64"/>
      <c r="BV69" s="64"/>
      <c r="BW69" s="335"/>
      <c r="BX69" s="208"/>
      <c r="BY69" s="208"/>
      <c r="BZ69" s="208"/>
      <c r="CA69" s="209"/>
      <c r="CB69" s="144"/>
      <c r="CC69" s="145"/>
      <c r="CD69" s="145"/>
      <c r="CE69" s="145"/>
      <c r="CF69" s="146"/>
      <c r="CG69" s="207"/>
      <c r="CH69" s="208"/>
      <c r="CI69" s="208"/>
      <c r="CJ69" s="208"/>
      <c r="CK69" s="336"/>
      <c r="CL69" s="227"/>
      <c r="CM69" s="228"/>
      <c r="CN69" s="228"/>
      <c r="CO69" s="229"/>
      <c r="CP69" s="3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8"/>
      <c r="DC69" s="8"/>
      <c r="DD69" s="8">
        <v>30</v>
      </c>
      <c r="DE69" s="8">
        <v>45</v>
      </c>
      <c r="DF69" s="8">
        <v>60</v>
      </c>
      <c r="DG69" s="8">
        <v>90</v>
      </c>
      <c r="DH69" s="9">
        <v>105</v>
      </c>
    </row>
    <row r="70" spans="5:112" ht="7.5" customHeight="1" x14ac:dyDescent="0.2">
      <c r="E70" s="239" t="s">
        <v>170</v>
      </c>
      <c r="F70" s="240"/>
      <c r="G70" s="299" t="s">
        <v>171</v>
      </c>
      <c r="H70" s="300"/>
      <c r="I70" s="300"/>
      <c r="J70" s="300"/>
      <c r="K70" s="300"/>
      <c r="L70" s="301"/>
      <c r="M70" s="325" t="s">
        <v>11</v>
      </c>
      <c r="N70" s="326"/>
      <c r="O70" s="326"/>
      <c r="P70" s="326"/>
      <c r="Q70" s="326"/>
      <c r="R70" s="326"/>
      <c r="S70" s="326"/>
      <c r="T70" s="326"/>
      <c r="U70" s="326"/>
      <c r="V70" s="326"/>
      <c r="W70" s="327"/>
      <c r="X70" s="325" t="s">
        <v>172</v>
      </c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  <c r="AJ70" s="327"/>
      <c r="AK70" s="299" t="s">
        <v>173</v>
      </c>
      <c r="AL70" s="300"/>
      <c r="AM70" s="300"/>
      <c r="AN70" s="300"/>
      <c r="AO70" s="300"/>
      <c r="AP70" s="300"/>
      <c r="AQ70" s="300"/>
      <c r="AR70" s="300"/>
      <c r="AS70" s="300"/>
      <c r="AT70" s="300"/>
      <c r="AU70" s="300"/>
      <c r="AV70" s="300"/>
      <c r="AW70" s="300"/>
      <c r="AX70" s="300"/>
      <c r="AY70" s="300"/>
      <c r="AZ70" s="300"/>
      <c r="BA70" s="300"/>
      <c r="BB70" s="300"/>
      <c r="BC70" s="300"/>
      <c r="BD70" s="300"/>
      <c r="BE70" s="300"/>
      <c r="BF70" s="300"/>
      <c r="BG70" s="301"/>
      <c r="BH70" s="256" t="s">
        <v>174</v>
      </c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257"/>
      <c r="BW70" s="328" t="str">
        <f>IF(OR(AL5="認定番号",BI74=""),"",IF(OR(AP72=BI74,AP74=BI74),"○",""))</f>
        <v/>
      </c>
      <c r="BX70" s="329"/>
      <c r="BY70" s="329"/>
      <c r="BZ70" s="329"/>
      <c r="CA70" s="368"/>
      <c r="CB70" s="138" t="s">
        <v>121</v>
      </c>
      <c r="CC70" s="139"/>
      <c r="CD70" s="139"/>
      <c r="CE70" s="139"/>
      <c r="CF70" s="140"/>
      <c r="CG70" s="439" t="str">
        <f>IF(OR(AL5="認定番号",BI74=""),"",IF(NOT(OR(AP72=BI74,AP74=BI74)),"○",""))</f>
        <v/>
      </c>
      <c r="CH70" s="329"/>
      <c r="CI70" s="329"/>
      <c r="CJ70" s="329"/>
      <c r="CK70" s="333"/>
      <c r="CL70" s="325" t="s">
        <v>175</v>
      </c>
      <c r="CM70" s="326"/>
      <c r="CN70" s="326"/>
      <c r="CO70" s="327"/>
      <c r="CP70" s="33"/>
      <c r="CQ70" s="3"/>
      <c r="CR70" s="3"/>
      <c r="CS70" s="3"/>
      <c r="CT70" s="3"/>
      <c r="CU70" s="3"/>
      <c r="CV70" s="3"/>
      <c r="CW70" s="3"/>
      <c r="CX70" s="3"/>
      <c r="CY70" s="3"/>
      <c r="CZ70" s="3"/>
      <c r="DC70" s="8">
        <v>320</v>
      </c>
      <c r="DD70" s="9" t="s">
        <v>39</v>
      </c>
      <c r="DE70" s="8">
        <v>520</v>
      </c>
      <c r="DF70" s="9">
        <v>700</v>
      </c>
      <c r="DG70" s="9">
        <v>1350</v>
      </c>
      <c r="DH70" s="9">
        <v>1910</v>
      </c>
    </row>
    <row r="71" spans="5:112" ht="7.5" customHeight="1" x14ac:dyDescent="0.2">
      <c r="E71" s="241"/>
      <c r="F71" s="242"/>
      <c r="G71" s="184"/>
      <c r="H71" s="122"/>
      <c r="I71" s="122"/>
      <c r="J71" s="122"/>
      <c r="K71" s="122"/>
      <c r="L71" s="185"/>
      <c r="M71" s="192"/>
      <c r="N71" s="193"/>
      <c r="O71" s="193"/>
      <c r="P71" s="193"/>
      <c r="Q71" s="193"/>
      <c r="R71" s="193"/>
      <c r="S71" s="193"/>
      <c r="T71" s="193"/>
      <c r="U71" s="193"/>
      <c r="V71" s="193"/>
      <c r="W71" s="194"/>
      <c r="X71" s="192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4"/>
      <c r="AK71" s="184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85"/>
      <c r="BH71" s="258"/>
      <c r="BI71" s="158"/>
      <c r="BJ71" s="158"/>
      <c r="BK71" s="158"/>
      <c r="BL71" s="158"/>
      <c r="BM71" s="158"/>
      <c r="BN71" s="158"/>
      <c r="BO71" s="158"/>
      <c r="BP71" s="158"/>
      <c r="BQ71" s="158"/>
      <c r="BR71" s="158"/>
      <c r="BS71" s="158"/>
      <c r="BT71" s="158"/>
      <c r="BU71" s="158"/>
      <c r="BV71" s="259"/>
      <c r="BW71" s="330"/>
      <c r="BX71" s="204"/>
      <c r="BY71" s="204"/>
      <c r="BZ71" s="204"/>
      <c r="CA71" s="205"/>
      <c r="CB71" s="141"/>
      <c r="CC71" s="142"/>
      <c r="CD71" s="142"/>
      <c r="CE71" s="142"/>
      <c r="CF71" s="143"/>
      <c r="CG71" s="206"/>
      <c r="CH71" s="204"/>
      <c r="CI71" s="204"/>
      <c r="CJ71" s="204"/>
      <c r="CK71" s="334"/>
      <c r="CL71" s="192"/>
      <c r="CM71" s="193"/>
      <c r="CN71" s="193"/>
      <c r="CO71" s="194"/>
      <c r="CP71" s="33"/>
      <c r="CQ71" s="3"/>
      <c r="CR71" s="3"/>
      <c r="CS71" s="3"/>
      <c r="CT71" s="3"/>
      <c r="CU71" s="3"/>
      <c r="CV71" s="3"/>
      <c r="CW71" s="3"/>
      <c r="CX71" s="3"/>
      <c r="CY71" s="3"/>
      <c r="CZ71" s="3"/>
      <c r="DC71" s="8">
        <v>450</v>
      </c>
      <c r="DD71" s="9" t="s">
        <v>39</v>
      </c>
      <c r="DE71" s="8">
        <v>520</v>
      </c>
      <c r="DF71" s="9">
        <v>700</v>
      </c>
      <c r="DG71" s="9">
        <v>1350</v>
      </c>
      <c r="DH71" s="9">
        <v>1910</v>
      </c>
    </row>
    <row r="72" spans="5:112" ht="7.5" customHeight="1" x14ac:dyDescent="0.2">
      <c r="E72" s="241"/>
      <c r="F72" s="242"/>
      <c r="G72" s="184"/>
      <c r="H72" s="122"/>
      <c r="I72" s="122"/>
      <c r="J72" s="122"/>
      <c r="K72" s="122"/>
      <c r="L72" s="185"/>
      <c r="M72" s="192"/>
      <c r="N72" s="193"/>
      <c r="O72" s="193"/>
      <c r="P72" s="193"/>
      <c r="Q72" s="193"/>
      <c r="R72" s="193"/>
      <c r="S72" s="193"/>
      <c r="T72" s="193"/>
      <c r="U72" s="193"/>
      <c r="V72" s="193"/>
      <c r="W72" s="194"/>
      <c r="X72" s="192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4"/>
      <c r="AK72" s="80"/>
      <c r="AL72" s="81"/>
      <c r="AM72" s="81"/>
      <c r="AN72" s="81"/>
      <c r="AO72" s="81"/>
      <c r="AP72" s="307" t="str">
        <f>IF(OR(AL5="認定番号",AL5=""),"?",IF(DJ48=0,"",DJ48))</f>
        <v>?</v>
      </c>
      <c r="AQ72" s="307"/>
      <c r="AR72" s="307"/>
      <c r="AS72" s="307"/>
      <c r="AT72" s="307"/>
      <c r="AU72" s="307"/>
      <c r="AV72" s="307"/>
      <c r="AW72" s="307"/>
      <c r="AX72" s="307"/>
      <c r="AY72" s="307"/>
      <c r="AZ72" s="307"/>
      <c r="BA72" s="307"/>
      <c r="BB72" s="307"/>
      <c r="BC72" s="81"/>
      <c r="BD72" s="81"/>
      <c r="BE72" s="81"/>
      <c r="BF72" s="81"/>
      <c r="BG72" s="82"/>
      <c r="BH72" s="83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84"/>
      <c r="BW72" s="330"/>
      <c r="BX72" s="204"/>
      <c r="BY72" s="204"/>
      <c r="BZ72" s="204"/>
      <c r="CA72" s="205"/>
      <c r="CB72" s="141"/>
      <c r="CC72" s="142"/>
      <c r="CD72" s="142"/>
      <c r="CE72" s="142"/>
      <c r="CF72" s="143"/>
      <c r="CG72" s="206"/>
      <c r="CH72" s="204"/>
      <c r="CI72" s="204"/>
      <c r="CJ72" s="204"/>
      <c r="CK72" s="334"/>
      <c r="CL72" s="192"/>
      <c r="CM72" s="193"/>
      <c r="CN72" s="193"/>
      <c r="CO72" s="194"/>
      <c r="CP72" s="33"/>
      <c r="CQ72" s="3"/>
      <c r="CR72" s="3"/>
      <c r="CS72" s="3"/>
      <c r="CT72" s="3"/>
      <c r="CU72" s="3"/>
      <c r="CV72" s="3"/>
      <c r="CW72" s="3"/>
      <c r="CX72" s="3"/>
      <c r="CY72" s="3"/>
      <c r="CZ72" s="3"/>
      <c r="DC72" s="8">
        <v>600</v>
      </c>
      <c r="DD72" s="9" t="s">
        <v>39</v>
      </c>
      <c r="DE72" s="8">
        <v>520</v>
      </c>
      <c r="DF72" s="9">
        <v>700</v>
      </c>
      <c r="DG72" s="9">
        <v>1350</v>
      </c>
      <c r="DH72" s="9">
        <v>1910</v>
      </c>
    </row>
    <row r="73" spans="5:112" ht="7.5" customHeight="1" x14ac:dyDescent="0.2">
      <c r="E73" s="241"/>
      <c r="F73" s="242"/>
      <c r="G73" s="184"/>
      <c r="H73" s="122"/>
      <c r="I73" s="122"/>
      <c r="J73" s="122"/>
      <c r="K73" s="122"/>
      <c r="L73" s="185"/>
      <c r="M73" s="192"/>
      <c r="N73" s="193"/>
      <c r="O73" s="193"/>
      <c r="P73" s="193"/>
      <c r="Q73" s="193"/>
      <c r="R73" s="193"/>
      <c r="S73" s="193"/>
      <c r="T73" s="193"/>
      <c r="U73" s="193"/>
      <c r="V73" s="193"/>
      <c r="W73" s="194"/>
      <c r="X73" s="192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4"/>
      <c r="AK73" s="80"/>
      <c r="AL73" s="81"/>
      <c r="AM73" s="81"/>
      <c r="AN73" s="81"/>
      <c r="AO73" s="81"/>
      <c r="AP73" s="307"/>
      <c r="AQ73" s="307"/>
      <c r="AR73" s="307"/>
      <c r="AS73" s="307"/>
      <c r="AT73" s="307"/>
      <c r="AU73" s="307"/>
      <c r="AV73" s="307"/>
      <c r="AW73" s="307"/>
      <c r="AX73" s="307"/>
      <c r="AY73" s="307"/>
      <c r="AZ73" s="307"/>
      <c r="BA73" s="307"/>
      <c r="BB73" s="307"/>
      <c r="BC73" s="81"/>
      <c r="BD73" s="81"/>
      <c r="BE73" s="81"/>
      <c r="BF73" s="81"/>
      <c r="BG73" s="82"/>
      <c r="BH73" s="44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45"/>
      <c r="BW73" s="330"/>
      <c r="BX73" s="204"/>
      <c r="BY73" s="204"/>
      <c r="BZ73" s="204"/>
      <c r="CA73" s="205"/>
      <c r="CB73" s="141"/>
      <c r="CC73" s="142"/>
      <c r="CD73" s="142"/>
      <c r="CE73" s="142"/>
      <c r="CF73" s="143"/>
      <c r="CG73" s="206"/>
      <c r="CH73" s="204"/>
      <c r="CI73" s="204"/>
      <c r="CJ73" s="204"/>
      <c r="CK73" s="334"/>
      <c r="CL73" s="192"/>
      <c r="CM73" s="193"/>
      <c r="CN73" s="193"/>
      <c r="CO73" s="194"/>
      <c r="CP73" s="33"/>
      <c r="CQ73" s="3"/>
      <c r="CR73" s="3"/>
      <c r="CS73" s="3"/>
      <c r="CT73" s="3"/>
      <c r="CU73" s="3"/>
      <c r="CV73" s="3"/>
      <c r="CW73" s="3"/>
      <c r="CX73" s="3"/>
      <c r="CY73" s="3"/>
      <c r="CZ73" s="3"/>
      <c r="DC73" s="8">
        <v>850</v>
      </c>
      <c r="DD73" s="9" t="s">
        <v>39</v>
      </c>
      <c r="DE73" s="8">
        <v>530</v>
      </c>
      <c r="DF73" s="9">
        <v>700</v>
      </c>
      <c r="DG73" s="9">
        <v>1350</v>
      </c>
      <c r="DH73" s="9">
        <v>1910</v>
      </c>
    </row>
    <row r="74" spans="5:112" ht="7.5" customHeight="1" x14ac:dyDescent="0.2">
      <c r="E74" s="241"/>
      <c r="F74" s="242"/>
      <c r="G74" s="184"/>
      <c r="H74" s="122"/>
      <c r="I74" s="122"/>
      <c r="J74" s="122"/>
      <c r="K74" s="122"/>
      <c r="L74" s="185"/>
      <c r="M74" s="192"/>
      <c r="N74" s="193"/>
      <c r="O74" s="193"/>
      <c r="P74" s="193"/>
      <c r="Q74" s="193"/>
      <c r="R74" s="193"/>
      <c r="S74" s="193"/>
      <c r="T74" s="193"/>
      <c r="U74" s="193"/>
      <c r="V74" s="193"/>
      <c r="W74" s="194"/>
      <c r="X74" s="192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4"/>
      <c r="AK74" s="80"/>
      <c r="AL74" s="158" t="s">
        <v>123</v>
      </c>
      <c r="AM74" s="158"/>
      <c r="AN74" s="158"/>
      <c r="AO74" s="158"/>
      <c r="AP74" s="307" t="str">
        <f>IF(OR(AL5="認定番号",AL5=""),"?",IF(DJ47=0,"",DJ47))</f>
        <v>?</v>
      </c>
      <c r="AQ74" s="307"/>
      <c r="AR74" s="307"/>
      <c r="AS74" s="307"/>
      <c r="AT74" s="307"/>
      <c r="AU74" s="307"/>
      <c r="AV74" s="307"/>
      <c r="AW74" s="307"/>
      <c r="AX74" s="307"/>
      <c r="AY74" s="307"/>
      <c r="AZ74" s="307"/>
      <c r="BA74" s="307"/>
      <c r="BB74" s="307"/>
      <c r="BC74" s="81"/>
      <c r="BD74" s="81"/>
      <c r="BE74" s="81"/>
      <c r="BF74" s="81"/>
      <c r="BG74" s="82"/>
      <c r="BH74" s="44"/>
      <c r="BI74" s="302"/>
      <c r="BJ74" s="302"/>
      <c r="BK74" s="302"/>
      <c r="BL74" s="302"/>
      <c r="BM74" s="302"/>
      <c r="BN74" s="302"/>
      <c r="BO74" s="302"/>
      <c r="BP74" s="302"/>
      <c r="BQ74" s="302"/>
      <c r="BR74" s="302"/>
      <c r="BS74" s="302"/>
      <c r="BT74" s="33"/>
      <c r="BU74" s="33"/>
      <c r="BV74" s="45"/>
      <c r="BW74" s="330"/>
      <c r="BX74" s="204"/>
      <c r="BY74" s="204"/>
      <c r="BZ74" s="204"/>
      <c r="CA74" s="205"/>
      <c r="CB74" s="141"/>
      <c r="CC74" s="142"/>
      <c r="CD74" s="142"/>
      <c r="CE74" s="142"/>
      <c r="CF74" s="143"/>
      <c r="CG74" s="206"/>
      <c r="CH74" s="204"/>
      <c r="CI74" s="204"/>
      <c r="CJ74" s="204"/>
      <c r="CK74" s="334"/>
      <c r="CL74" s="192"/>
      <c r="CM74" s="193"/>
      <c r="CN74" s="193"/>
      <c r="CO74" s="194"/>
      <c r="CP74" s="33"/>
      <c r="CQ74" s="3"/>
      <c r="CR74" s="3"/>
      <c r="CS74" s="3"/>
      <c r="CT74" s="3"/>
      <c r="CU74" s="3"/>
      <c r="CV74" s="3"/>
      <c r="CW74" s="3"/>
      <c r="CX74" s="3"/>
      <c r="CY74" s="3"/>
      <c r="CZ74" s="3"/>
      <c r="DC74" s="9"/>
      <c r="DD74" s="9"/>
      <c r="DE74" s="9"/>
      <c r="DF74" s="9"/>
      <c r="DG74" s="10"/>
      <c r="DH74" s="10"/>
    </row>
    <row r="75" spans="5:112" ht="7.5" customHeight="1" x14ac:dyDescent="0.2">
      <c r="E75" s="241"/>
      <c r="F75" s="242"/>
      <c r="G75" s="184"/>
      <c r="H75" s="122"/>
      <c r="I75" s="122"/>
      <c r="J75" s="122"/>
      <c r="K75" s="122"/>
      <c r="L75" s="185"/>
      <c r="M75" s="192"/>
      <c r="N75" s="193"/>
      <c r="O75" s="193"/>
      <c r="P75" s="193"/>
      <c r="Q75" s="193"/>
      <c r="R75" s="193"/>
      <c r="S75" s="193"/>
      <c r="T75" s="193"/>
      <c r="U75" s="193"/>
      <c r="V75" s="193"/>
      <c r="W75" s="194"/>
      <c r="X75" s="192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4"/>
      <c r="AK75" s="83"/>
      <c r="AL75" s="158"/>
      <c r="AM75" s="158"/>
      <c r="AN75" s="158"/>
      <c r="AO75" s="158"/>
      <c r="AP75" s="343"/>
      <c r="AQ75" s="343"/>
      <c r="AR75" s="343"/>
      <c r="AS75" s="343"/>
      <c r="AT75" s="343"/>
      <c r="AU75" s="343"/>
      <c r="AV75" s="343"/>
      <c r="AW75" s="343"/>
      <c r="AX75" s="343"/>
      <c r="AY75" s="343"/>
      <c r="AZ75" s="343"/>
      <c r="BA75" s="343"/>
      <c r="BB75" s="343"/>
      <c r="BC75" s="40"/>
      <c r="BD75" s="40"/>
      <c r="BE75" s="40"/>
      <c r="BF75" s="40"/>
      <c r="BG75" s="45"/>
      <c r="BH75" s="44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33"/>
      <c r="BW75" s="330"/>
      <c r="BX75" s="204"/>
      <c r="BY75" s="204"/>
      <c r="BZ75" s="204"/>
      <c r="CA75" s="205"/>
      <c r="CB75" s="141"/>
      <c r="CC75" s="142"/>
      <c r="CD75" s="142"/>
      <c r="CE75" s="142"/>
      <c r="CF75" s="143"/>
      <c r="CG75" s="206"/>
      <c r="CH75" s="204"/>
      <c r="CI75" s="204"/>
      <c r="CJ75" s="204"/>
      <c r="CK75" s="334"/>
      <c r="CL75" s="192"/>
      <c r="CM75" s="193"/>
      <c r="CN75" s="193"/>
      <c r="CO75" s="194"/>
      <c r="CP75" s="33"/>
      <c r="CQ75" s="3"/>
      <c r="CR75" s="3"/>
      <c r="CS75" s="3"/>
      <c r="CT75" s="3"/>
      <c r="CU75" s="3"/>
      <c r="CV75" s="3"/>
      <c r="CW75" s="3"/>
      <c r="CX75" s="3"/>
      <c r="CY75" s="3"/>
      <c r="CZ75" s="3"/>
      <c r="DC75" s="9"/>
      <c r="DD75" s="9"/>
      <c r="DE75" s="9"/>
      <c r="DF75" s="9"/>
      <c r="DG75" s="11"/>
      <c r="DH75" s="11"/>
    </row>
    <row r="76" spans="5:112" ht="3" customHeight="1" x14ac:dyDescent="0.2">
      <c r="E76" s="241"/>
      <c r="F76" s="242"/>
      <c r="G76" s="184"/>
      <c r="H76" s="122"/>
      <c r="I76" s="122"/>
      <c r="J76" s="122"/>
      <c r="K76" s="122"/>
      <c r="L76" s="185"/>
      <c r="M76" s="227"/>
      <c r="N76" s="228"/>
      <c r="O76" s="228"/>
      <c r="P76" s="228"/>
      <c r="Q76" s="228"/>
      <c r="R76" s="228"/>
      <c r="S76" s="228"/>
      <c r="T76" s="228"/>
      <c r="U76" s="228"/>
      <c r="V76" s="228"/>
      <c r="W76" s="229"/>
      <c r="X76" s="227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9"/>
      <c r="AK76" s="83"/>
      <c r="AL76" s="85"/>
      <c r="AM76" s="85"/>
      <c r="AN76" s="85"/>
      <c r="AO76" s="85"/>
      <c r="AP76" s="85"/>
      <c r="AQ76" s="18"/>
      <c r="AR76" s="18"/>
      <c r="AS76" s="18"/>
      <c r="AT76" s="18"/>
      <c r="AU76" s="18"/>
      <c r="AV76" s="18"/>
      <c r="AW76" s="18"/>
      <c r="AX76" s="40"/>
      <c r="AY76" s="40"/>
      <c r="AZ76" s="40"/>
      <c r="BA76" s="40"/>
      <c r="BB76" s="40"/>
      <c r="BC76" s="40"/>
      <c r="BD76" s="40"/>
      <c r="BE76" s="40"/>
      <c r="BF76" s="40"/>
      <c r="BG76" s="45"/>
      <c r="BH76" s="44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W76" s="335"/>
      <c r="BX76" s="208"/>
      <c r="BY76" s="208"/>
      <c r="BZ76" s="208"/>
      <c r="CA76" s="209"/>
      <c r="CB76" s="144"/>
      <c r="CC76" s="145"/>
      <c r="CD76" s="145"/>
      <c r="CE76" s="145"/>
      <c r="CF76" s="146"/>
      <c r="CG76" s="207"/>
      <c r="CH76" s="208"/>
      <c r="CI76" s="208"/>
      <c r="CJ76" s="208"/>
      <c r="CK76" s="336"/>
      <c r="CL76" s="227"/>
      <c r="CM76" s="228"/>
      <c r="CN76" s="228"/>
      <c r="CO76" s="229"/>
      <c r="CP76" s="33"/>
      <c r="CQ76" s="3"/>
      <c r="CR76" s="3"/>
      <c r="CS76" s="3"/>
      <c r="CT76" s="3"/>
      <c r="CU76" s="3"/>
      <c r="CV76" s="3"/>
      <c r="CW76" s="3"/>
      <c r="CX76" s="3"/>
      <c r="CY76" s="3"/>
      <c r="CZ76" s="3"/>
      <c r="DC76" s="9"/>
      <c r="DD76" s="9"/>
      <c r="DE76" s="9"/>
      <c r="DF76" s="9"/>
      <c r="DG76" s="10"/>
      <c r="DH76" s="10"/>
    </row>
    <row r="77" spans="5:112" ht="7.5" customHeight="1" x14ac:dyDescent="0.2">
      <c r="E77" s="241"/>
      <c r="F77" s="242"/>
      <c r="G77" s="184"/>
      <c r="H77" s="122"/>
      <c r="I77" s="122"/>
      <c r="J77" s="122"/>
      <c r="K77" s="122"/>
      <c r="L77" s="185"/>
      <c r="M77" s="147" t="s">
        <v>176</v>
      </c>
      <c r="N77" s="148"/>
      <c r="O77" s="148"/>
      <c r="P77" s="148"/>
      <c r="Q77" s="148"/>
      <c r="R77" s="148"/>
      <c r="S77" s="148"/>
      <c r="T77" s="148"/>
      <c r="U77" s="148"/>
      <c r="V77" s="148"/>
      <c r="W77" s="149"/>
      <c r="X77" s="299" t="s">
        <v>158</v>
      </c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  <c r="AJ77" s="301"/>
      <c r="AK77" s="159" t="s">
        <v>177</v>
      </c>
      <c r="AL77" s="160"/>
      <c r="AM77" s="160"/>
      <c r="AN77" s="160"/>
      <c r="AO77" s="160"/>
      <c r="AP77" s="160"/>
      <c r="AQ77" s="160"/>
      <c r="AR77" s="160"/>
      <c r="AS77" s="160"/>
      <c r="AT77" s="160"/>
      <c r="AU77" s="160"/>
      <c r="AV77" s="160"/>
      <c r="AW77" s="160"/>
      <c r="AX77" s="160"/>
      <c r="AY77" s="160"/>
      <c r="AZ77" s="160"/>
      <c r="BA77" s="160"/>
      <c r="BB77" s="160"/>
      <c r="BC77" s="160"/>
      <c r="BD77" s="160"/>
      <c r="BE77" s="160"/>
      <c r="BF77" s="160"/>
      <c r="BG77" s="161"/>
      <c r="BH77" s="256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257"/>
      <c r="BW77" s="389"/>
      <c r="BX77" s="390"/>
      <c r="BY77" s="390"/>
      <c r="BZ77" s="390"/>
      <c r="CA77" s="391"/>
      <c r="CB77" s="138" t="s">
        <v>121</v>
      </c>
      <c r="CC77" s="139"/>
      <c r="CD77" s="139"/>
      <c r="CE77" s="139"/>
      <c r="CF77" s="140"/>
      <c r="CG77" s="449"/>
      <c r="CH77" s="390"/>
      <c r="CI77" s="390"/>
      <c r="CJ77" s="390"/>
      <c r="CK77" s="450"/>
      <c r="CL77" s="325" t="s">
        <v>130</v>
      </c>
      <c r="CM77" s="326"/>
      <c r="CN77" s="326"/>
      <c r="CO77" s="327"/>
      <c r="CP77" s="33"/>
      <c r="CQ77" s="3"/>
      <c r="CR77" s="3"/>
      <c r="CS77" s="3"/>
      <c r="CT77" s="3"/>
      <c r="CU77" s="3"/>
      <c r="CV77" s="3"/>
      <c r="CW77" s="3"/>
      <c r="CX77" s="3"/>
      <c r="CY77" s="3"/>
      <c r="CZ77" s="3"/>
      <c r="DC77" s="9"/>
      <c r="DD77" s="9"/>
      <c r="DE77" s="9"/>
      <c r="DF77" s="9"/>
      <c r="DG77" s="10"/>
      <c r="DH77" s="10"/>
    </row>
    <row r="78" spans="5:112" ht="7.5" customHeight="1" x14ac:dyDescent="0.2">
      <c r="E78" s="241"/>
      <c r="F78" s="242"/>
      <c r="G78" s="184"/>
      <c r="H78" s="122"/>
      <c r="I78" s="122"/>
      <c r="J78" s="122"/>
      <c r="K78" s="122"/>
      <c r="L78" s="185"/>
      <c r="M78" s="150"/>
      <c r="N78" s="151"/>
      <c r="O78" s="151"/>
      <c r="P78" s="151"/>
      <c r="Q78" s="151"/>
      <c r="R78" s="151"/>
      <c r="S78" s="151"/>
      <c r="T78" s="151"/>
      <c r="U78" s="151"/>
      <c r="V78" s="151"/>
      <c r="W78" s="152"/>
      <c r="X78" s="184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85"/>
      <c r="AK78" s="162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4"/>
      <c r="BH78" s="258"/>
      <c r="BI78" s="158"/>
      <c r="BJ78" s="158"/>
      <c r="BK78" s="158"/>
      <c r="BL78" s="158"/>
      <c r="BM78" s="158"/>
      <c r="BN78" s="158"/>
      <c r="BO78" s="158"/>
      <c r="BP78" s="158"/>
      <c r="BQ78" s="158"/>
      <c r="BR78" s="158"/>
      <c r="BS78" s="158"/>
      <c r="BT78" s="158"/>
      <c r="BU78" s="158"/>
      <c r="BV78" s="259"/>
      <c r="BW78" s="198"/>
      <c r="BX78" s="199"/>
      <c r="BY78" s="199"/>
      <c r="BZ78" s="199"/>
      <c r="CA78" s="200"/>
      <c r="CB78" s="141"/>
      <c r="CC78" s="142"/>
      <c r="CD78" s="142"/>
      <c r="CE78" s="142"/>
      <c r="CF78" s="143"/>
      <c r="CG78" s="422"/>
      <c r="CH78" s="199"/>
      <c r="CI78" s="199"/>
      <c r="CJ78" s="199"/>
      <c r="CK78" s="423"/>
      <c r="CL78" s="192"/>
      <c r="CM78" s="193"/>
      <c r="CN78" s="193"/>
      <c r="CO78" s="194"/>
      <c r="CP78" s="33"/>
      <c r="CQ78" s="3"/>
      <c r="CR78" s="3"/>
      <c r="CS78" s="3"/>
      <c r="CT78" s="3"/>
      <c r="CU78" s="3"/>
      <c r="CV78" s="3"/>
      <c r="CW78" s="3"/>
      <c r="CX78" s="3"/>
      <c r="CY78" s="3"/>
      <c r="CZ78" s="3"/>
      <c r="DC78" s="8"/>
      <c r="DD78" s="9"/>
      <c r="DE78" s="9"/>
      <c r="DF78" s="9"/>
      <c r="DG78" s="9"/>
      <c r="DH78" s="9"/>
    </row>
    <row r="79" spans="5:112" ht="7.5" customHeight="1" x14ac:dyDescent="0.2">
      <c r="E79" s="241"/>
      <c r="F79" s="242"/>
      <c r="G79" s="184"/>
      <c r="H79" s="122"/>
      <c r="I79" s="122"/>
      <c r="J79" s="122"/>
      <c r="K79" s="122"/>
      <c r="L79" s="185"/>
      <c r="M79" s="303"/>
      <c r="N79" s="304"/>
      <c r="O79" s="304"/>
      <c r="P79" s="304"/>
      <c r="Q79" s="304"/>
      <c r="R79" s="304"/>
      <c r="S79" s="304"/>
      <c r="T79" s="304"/>
      <c r="U79" s="304"/>
      <c r="V79" s="304"/>
      <c r="W79" s="305"/>
      <c r="X79" s="184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85"/>
      <c r="AK79" s="251"/>
      <c r="AL79" s="252"/>
      <c r="AM79" s="252"/>
      <c r="AN79" s="252"/>
      <c r="AO79" s="252"/>
      <c r="AP79" s="252"/>
      <c r="AQ79" s="252"/>
      <c r="AR79" s="252"/>
      <c r="AS79" s="252"/>
      <c r="AT79" s="252"/>
      <c r="AU79" s="252"/>
      <c r="AV79" s="252"/>
      <c r="AW79" s="252"/>
      <c r="AX79" s="252"/>
      <c r="AY79" s="252"/>
      <c r="AZ79" s="252"/>
      <c r="BA79" s="252"/>
      <c r="BB79" s="252"/>
      <c r="BC79" s="252"/>
      <c r="BD79" s="252"/>
      <c r="BE79" s="252"/>
      <c r="BF79" s="252"/>
      <c r="BG79" s="254"/>
      <c r="BH79" s="296"/>
      <c r="BI79" s="297"/>
      <c r="BJ79" s="297"/>
      <c r="BK79" s="297"/>
      <c r="BL79" s="297"/>
      <c r="BM79" s="297"/>
      <c r="BN79" s="297"/>
      <c r="BO79" s="297"/>
      <c r="BP79" s="297"/>
      <c r="BQ79" s="297"/>
      <c r="BR79" s="297"/>
      <c r="BS79" s="297"/>
      <c r="BT79" s="297"/>
      <c r="BU79" s="297"/>
      <c r="BV79" s="298"/>
      <c r="BW79" s="269"/>
      <c r="BX79" s="270"/>
      <c r="BY79" s="270"/>
      <c r="BZ79" s="270"/>
      <c r="CA79" s="271"/>
      <c r="CB79" s="377"/>
      <c r="CC79" s="359"/>
      <c r="CD79" s="359"/>
      <c r="CE79" s="359"/>
      <c r="CF79" s="360"/>
      <c r="CG79" s="428"/>
      <c r="CH79" s="270"/>
      <c r="CI79" s="270"/>
      <c r="CJ79" s="270"/>
      <c r="CK79" s="429"/>
      <c r="CL79" s="227"/>
      <c r="CM79" s="228"/>
      <c r="CN79" s="228"/>
      <c r="CO79" s="229"/>
      <c r="CP79" s="33"/>
      <c r="CQ79" s="3"/>
      <c r="CR79" s="3"/>
      <c r="CS79" s="3"/>
      <c r="CT79" s="3"/>
      <c r="CU79" s="3"/>
      <c r="CV79" s="3"/>
      <c r="CW79" s="3"/>
      <c r="CX79" s="3"/>
      <c r="CY79" s="3"/>
      <c r="CZ79" s="3"/>
    </row>
    <row r="80" spans="5:112" ht="7.5" customHeight="1" x14ac:dyDescent="0.2">
      <c r="E80" s="241"/>
      <c r="F80" s="242"/>
      <c r="G80" s="184"/>
      <c r="H80" s="122"/>
      <c r="I80" s="122"/>
      <c r="J80" s="122"/>
      <c r="K80" s="122"/>
      <c r="L80" s="185"/>
      <c r="M80" s="150" t="s">
        <v>178</v>
      </c>
      <c r="N80" s="151"/>
      <c r="O80" s="151"/>
      <c r="P80" s="151"/>
      <c r="Q80" s="151"/>
      <c r="R80" s="151"/>
      <c r="S80" s="151"/>
      <c r="T80" s="151"/>
      <c r="U80" s="151"/>
      <c r="V80" s="151"/>
      <c r="W80" s="152"/>
      <c r="X80" s="184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85"/>
      <c r="AK80" s="162" t="s">
        <v>179</v>
      </c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4"/>
      <c r="BH80" s="258"/>
      <c r="BI80" s="158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  <c r="BV80" s="259"/>
      <c r="BW80" s="198"/>
      <c r="BX80" s="199"/>
      <c r="BY80" s="199"/>
      <c r="BZ80" s="199"/>
      <c r="CA80" s="200"/>
      <c r="CB80" s="141" t="s">
        <v>121</v>
      </c>
      <c r="CC80" s="204"/>
      <c r="CD80" s="204"/>
      <c r="CE80" s="204"/>
      <c r="CF80" s="205"/>
      <c r="CG80" s="422"/>
      <c r="CH80" s="199"/>
      <c r="CI80" s="199"/>
      <c r="CJ80" s="199"/>
      <c r="CK80" s="423"/>
      <c r="CL80" s="325" t="s">
        <v>130</v>
      </c>
      <c r="CM80" s="326"/>
      <c r="CN80" s="326"/>
      <c r="CO80" s="327"/>
      <c r="CP80" s="33"/>
      <c r="CQ80" s="3"/>
      <c r="CR80" s="3"/>
      <c r="CS80" s="3"/>
      <c r="CT80" s="3"/>
      <c r="CU80" s="3"/>
      <c r="CV80" s="3"/>
      <c r="CW80" s="3"/>
      <c r="CX80" s="3"/>
      <c r="CY80" s="3"/>
      <c r="CZ80" s="3"/>
    </row>
    <row r="81" spans="5:111" ht="7.5" customHeight="1" x14ac:dyDescent="0.2">
      <c r="E81" s="241"/>
      <c r="F81" s="242"/>
      <c r="G81" s="184"/>
      <c r="H81" s="122"/>
      <c r="I81" s="122"/>
      <c r="J81" s="122"/>
      <c r="K81" s="122"/>
      <c r="L81" s="185"/>
      <c r="M81" s="150"/>
      <c r="N81" s="151"/>
      <c r="O81" s="151"/>
      <c r="P81" s="151"/>
      <c r="Q81" s="151"/>
      <c r="R81" s="151"/>
      <c r="S81" s="151"/>
      <c r="T81" s="151"/>
      <c r="U81" s="151"/>
      <c r="V81" s="151"/>
      <c r="W81" s="152"/>
      <c r="X81" s="184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85"/>
      <c r="AK81" s="162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4"/>
      <c r="BH81" s="258"/>
      <c r="BI81" s="158"/>
      <c r="BJ81" s="158"/>
      <c r="BK81" s="158"/>
      <c r="BL81" s="158"/>
      <c r="BM81" s="158"/>
      <c r="BN81" s="158"/>
      <c r="BO81" s="158"/>
      <c r="BP81" s="158"/>
      <c r="BQ81" s="158"/>
      <c r="BR81" s="158"/>
      <c r="BS81" s="158"/>
      <c r="BT81" s="158"/>
      <c r="BU81" s="158"/>
      <c r="BV81" s="259"/>
      <c r="BW81" s="198"/>
      <c r="BX81" s="199"/>
      <c r="BY81" s="199"/>
      <c r="BZ81" s="199"/>
      <c r="CA81" s="200"/>
      <c r="CB81" s="206"/>
      <c r="CC81" s="204"/>
      <c r="CD81" s="204"/>
      <c r="CE81" s="204"/>
      <c r="CF81" s="205"/>
      <c r="CG81" s="422"/>
      <c r="CH81" s="199"/>
      <c r="CI81" s="199"/>
      <c r="CJ81" s="199"/>
      <c r="CK81" s="423"/>
      <c r="CL81" s="192"/>
      <c r="CM81" s="193"/>
      <c r="CN81" s="193"/>
      <c r="CO81" s="194"/>
      <c r="CP81" s="33"/>
      <c r="CQ81" s="3"/>
      <c r="CR81" s="3"/>
      <c r="CS81" s="3"/>
      <c r="CT81" s="3"/>
      <c r="CU81" s="3"/>
      <c r="CV81" s="3"/>
      <c r="CW81" s="3"/>
      <c r="CX81" s="3"/>
      <c r="CY81" s="3"/>
      <c r="CZ81" s="3"/>
      <c r="DC81" t="s">
        <v>89</v>
      </c>
    </row>
    <row r="82" spans="5:111" ht="7.5" customHeight="1" x14ac:dyDescent="0.2">
      <c r="E82" s="243"/>
      <c r="F82" s="244"/>
      <c r="G82" s="308"/>
      <c r="H82" s="123"/>
      <c r="I82" s="123"/>
      <c r="J82" s="123"/>
      <c r="K82" s="123"/>
      <c r="L82" s="309"/>
      <c r="M82" s="153"/>
      <c r="N82" s="154"/>
      <c r="O82" s="154"/>
      <c r="P82" s="154"/>
      <c r="Q82" s="154"/>
      <c r="R82" s="154"/>
      <c r="S82" s="154"/>
      <c r="T82" s="154"/>
      <c r="U82" s="154"/>
      <c r="V82" s="154"/>
      <c r="W82" s="155"/>
      <c r="X82" s="308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309"/>
      <c r="AK82" s="165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7"/>
      <c r="BH82" s="212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260"/>
      <c r="BW82" s="201"/>
      <c r="BX82" s="202"/>
      <c r="BY82" s="202"/>
      <c r="BZ82" s="202"/>
      <c r="CA82" s="203"/>
      <c r="CB82" s="207"/>
      <c r="CC82" s="208"/>
      <c r="CD82" s="208"/>
      <c r="CE82" s="208"/>
      <c r="CF82" s="209"/>
      <c r="CG82" s="424"/>
      <c r="CH82" s="202"/>
      <c r="CI82" s="202"/>
      <c r="CJ82" s="202"/>
      <c r="CK82" s="425"/>
      <c r="CL82" s="227"/>
      <c r="CM82" s="228"/>
      <c r="CN82" s="228"/>
      <c r="CO82" s="229"/>
      <c r="CP82" s="33"/>
      <c r="CQ82" s="3"/>
      <c r="CR82" s="3"/>
      <c r="CS82" s="3"/>
      <c r="CT82" s="3"/>
      <c r="CU82" s="3"/>
      <c r="CV82" s="3"/>
      <c r="CW82" s="3"/>
      <c r="CX82" s="3"/>
      <c r="CY82" s="3"/>
      <c r="CZ82" s="3"/>
      <c r="DC82" s="8"/>
      <c r="DD82" s="8">
        <v>45</v>
      </c>
      <c r="DE82" s="8">
        <v>60</v>
      </c>
      <c r="DF82" s="9">
        <v>90</v>
      </c>
      <c r="DG82" s="9">
        <v>105</v>
      </c>
    </row>
    <row r="83" spans="5:111" ht="7.5" customHeight="1" x14ac:dyDescent="0.2">
      <c r="E83" s="239" t="s">
        <v>180</v>
      </c>
      <c r="F83" s="240"/>
      <c r="G83" s="159" t="s">
        <v>77</v>
      </c>
      <c r="H83" s="160"/>
      <c r="I83" s="160"/>
      <c r="J83" s="160"/>
      <c r="K83" s="160"/>
      <c r="L83" s="161"/>
      <c r="M83" s="159" t="s">
        <v>181</v>
      </c>
      <c r="N83" s="160"/>
      <c r="O83" s="160"/>
      <c r="P83" s="160"/>
      <c r="Q83" s="160"/>
      <c r="R83" s="160"/>
      <c r="S83" s="160"/>
      <c r="T83" s="160"/>
      <c r="U83" s="160"/>
      <c r="V83" s="160"/>
      <c r="W83" s="161"/>
      <c r="X83" s="147" t="s">
        <v>182</v>
      </c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9"/>
      <c r="AK83" s="452" t="s">
        <v>214</v>
      </c>
      <c r="AL83" s="453"/>
      <c r="AM83" s="453"/>
      <c r="AN83" s="453"/>
      <c r="AO83" s="453"/>
      <c r="AP83" s="453"/>
      <c r="AQ83" s="453"/>
      <c r="AR83" s="453"/>
      <c r="AS83" s="453"/>
      <c r="AT83" s="453"/>
      <c r="AU83" s="453"/>
      <c r="AV83" s="453"/>
      <c r="AW83" s="453"/>
      <c r="AX83" s="453"/>
      <c r="AY83" s="453"/>
      <c r="AZ83" s="453"/>
      <c r="BA83" s="453"/>
      <c r="BB83" s="453"/>
      <c r="BC83" s="453"/>
      <c r="BD83" s="453"/>
      <c r="BE83" s="453"/>
      <c r="BF83" s="453"/>
      <c r="BG83" s="454"/>
      <c r="BH83" s="86"/>
      <c r="BI83" s="67"/>
      <c r="BK83" s="67"/>
      <c r="BL83" s="67"/>
      <c r="BM83" s="67"/>
      <c r="BN83" s="67"/>
      <c r="BO83" s="67"/>
      <c r="BP83" s="67"/>
      <c r="BQ83" s="67"/>
      <c r="BR83" s="68"/>
      <c r="BS83" s="68"/>
      <c r="BT83" s="68"/>
      <c r="BU83" s="87"/>
      <c r="BV83" s="88"/>
      <c r="BW83" s="356" t="str">
        <f>IF(BJ85="","",IF(BJ85&lt;=0.4,"○",""))</f>
        <v/>
      </c>
      <c r="BX83" s="139"/>
      <c r="BY83" s="139"/>
      <c r="BZ83" s="139"/>
      <c r="CA83" s="140"/>
      <c r="CB83" s="138" t="str">
        <f>IF(BJ85="","",IF(AND(BJ85&lt;=0.45,BJ85&gt;0.4),"○",""))</f>
        <v/>
      </c>
      <c r="CC83" s="139"/>
      <c r="CD83" s="139"/>
      <c r="CE83" s="139"/>
      <c r="CF83" s="140"/>
      <c r="CG83" s="138" t="str">
        <f>IF(BJ85="","",IF(BJ85&gt;0.45,"○",""))</f>
        <v/>
      </c>
      <c r="CH83" s="139"/>
      <c r="CI83" s="139"/>
      <c r="CJ83" s="139"/>
      <c r="CK83" s="248"/>
      <c r="CL83" s="147" t="s">
        <v>141</v>
      </c>
      <c r="CM83" s="148"/>
      <c r="CN83" s="148"/>
      <c r="CO83" s="149"/>
      <c r="CP83" s="33"/>
      <c r="CQ83" s="3"/>
      <c r="CR83" s="3"/>
      <c r="CS83" s="3"/>
      <c r="CT83" s="3"/>
      <c r="CU83" s="3"/>
      <c r="CV83" s="3"/>
      <c r="CW83" s="3"/>
      <c r="CX83" s="3"/>
      <c r="CY83" s="3"/>
      <c r="CZ83" s="3"/>
      <c r="DC83" s="9">
        <v>750</v>
      </c>
      <c r="DD83" s="9"/>
      <c r="DE83" s="11"/>
      <c r="DF83" s="9"/>
      <c r="DG83" s="9"/>
    </row>
    <row r="84" spans="5:111" ht="7.5" customHeight="1" x14ac:dyDescent="0.2">
      <c r="E84" s="241"/>
      <c r="F84" s="242"/>
      <c r="G84" s="162"/>
      <c r="H84" s="163"/>
      <c r="I84" s="163"/>
      <c r="J84" s="163"/>
      <c r="K84" s="163"/>
      <c r="L84" s="164"/>
      <c r="M84" s="162"/>
      <c r="N84" s="163"/>
      <c r="O84" s="163"/>
      <c r="P84" s="163"/>
      <c r="Q84" s="163"/>
      <c r="R84" s="163"/>
      <c r="S84" s="163"/>
      <c r="T84" s="163"/>
      <c r="U84" s="163"/>
      <c r="V84" s="163"/>
      <c r="W84" s="164"/>
      <c r="X84" s="150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2"/>
      <c r="AK84" s="455"/>
      <c r="AL84" s="456"/>
      <c r="AM84" s="456"/>
      <c r="AN84" s="456"/>
      <c r="AO84" s="456"/>
      <c r="AP84" s="456"/>
      <c r="AQ84" s="456"/>
      <c r="AR84" s="456"/>
      <c r="AS84" s="456"/>
      <c r="AT84" s="456"/>
      <c r="AU84" s="456"/>
      <c r="AV84" s="456"/>
      <c r="AW84" s="456"/>
      <c r="AX84" s="456"/>
      <c r="AY84" s="456"/>
      <c r="AZ84" s="456"/>
      <c r="BA84" s="456"/>
      <c r="BB84" s="456"/>
      <c r="BC84" s="456"/>
      <c r="BD84" s="456"/>
      <c r="BE84" s="456"/>
      <c r="BF84" s="456"/>
      <c r="BG84" s="457"/>
      <c r="BH84" s="89"/>
      <c r="BI84" s="31"/>
      <c r="BK84" s="31"/>
      <c r="BL84" s="31"/>
      <c r="BM84" s="31"/>
      <c r="BN84" s="31"/>
      <c r="BO84" s="31"/>
      <c r="BP84" s="31"/>
      <c r="BQ84" s="31"/>
      <c r="BR84" s="90"/>
      <c r="BS84" s="90"/>
      <c r="BT84" s="90"/>
      <c r="BU84" s="91"/>
      <c r="BV84" s="92"/>
      <c r="BW84" s="357"/>
      <c r="BX84" s="142"/>
      <c r="BY84" s="142"/>
      <c r="BZ84" s="142"/>
      <c r="CA84" s="143"/>
      <c r="CB84" s="141"/>
      <c r="CC84" s="142"/>
      <c r="CD84" s="142"/>
      <c r="CE84" s="142"/>
      <c r="CF84" s="143"/>
      <c r="CG84" s="141"/>
      <c r="CH84" s="142"/>
      <c r="CI84" s="142"/>
      <c r="CJ84" s="142"/>
      <c r="CK84" s="249"/>
      <c r="CL84" s="150"/>
      <c r="CM84" s="151"/>
      <c r="CN84" s="151"/>
      <c r="CO84" s="152"/>
      <c r="CP84" s="33"/>
      <c r="CQ84" s="3"/>
      <c r="CR84" s="3"/>
      <c r="CS84" s="3"/>
      <c r="CT84" s="3"/>
      <c r="CU84" s="3"/>
      <c r="CV84" s="3"/>
      <c r="CW84" s="3"/>
      <c r="CX84" s="3"/>
      <c r="CY84" s="3"/>
      <c r="CZ84" s="3"/>
      <c r="DC84" s="9">
        <v>1000</v>
      </c>
      <c r="DD84" s="9"/>
      <c r="DE84" s="11"/>
      <c r="DF84" s="9"/>
      <c r="DG84" s="9"/>
    </row>
    <row r="85" spans="5:111" ht="7.5" customHeight="1" x14ac:dyDescent="0.2">
      <c r="E85" s="241"/>
      <c r="F85" s="242"/>
      <c r="G85" s="162"/>
      <c r="H85" s="163"/>
      <c r="I85" s="163"/>
      <c r="J85" s="163"/>
      <c r="K85" s="163"/>
      <c r="L85" s="164"/>
      <c r="M85" s="162"/>
      <c r="N85" s="163"/>
      <c r="O85" s="163"/>
      <c r="P85" s="163"/>
      <c r="Q85" s="163"/>
      <c r="R85" s="163"/>
      <c r="S85" s="163"/>
      <c r="T85" s="163"/>
      <c r="U85" s="163"/>
      <c r="V85" s="163"/>
      <c r="W85" s="164"/>
      <c r="X85" s="150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2"/>
      <c r="AK85" s="455"/>
      <c r="AL85" s="456"/>
      <c r="AM85" s="456"/>
      <c r="AN85" s="456"/>
      <c r="AO85" s="456"/>
      <c r="AP85" s="456"/>
      <c r="AQ85" s="456"/>
      <c r="AR85" s="456"/>
      <c r="AS85" s="456"/>
      <c r="AT85" s="456"/>
      <c r="AU85" s="456"/>
      <c r="AV85" s="456"/>
      <c r="AW85" s="456"/>
      <c r="AX85" s="456"/>
      <c r="AY85" s="456"/>
      <c r="AZ85" s="456"/>
      <c r="BA85" s="456"/>
      <c r="BB85" s="456"/>
      <c r="BC85" s="456"/>
      <c r="BD85" s="456"/>
      <c r="BE85" s="456"/>
      <c r="BF85" s="456"/>
      <c r="BG85" s="457"/>
      <c r="BH85" s="89"/>
      <c r="BI85" s="31"/>
      <c r="BJ85" s="461"/>
      <c r="BK85" s="461"/>
      <c r="BL85" s="461"/>
      <c r="BM85" s="461"/>
      <c r="BN85" s="461"/>
      <c r="BO85" s="461"/>
      <c r="BP85" s="461"/>
      <c r="BQ85" s="461"/>
      <c r="BR85" s="451" t="s">
        <v>144</v>
      </c>
      <c r="BS85" s="451"/>
      <c r="BT85" s="451"/>
      <c r="BU85" s="91"/>
      <c r="BV85" s="92"/>
      <c r="BW85" s="357"/>
      <c r="BX85" s="142"/>
      <c r="BY85" s="142"/>
      <c r="BZ85" s="142"/>
      <c r="CA85" s="143"/>
      <c r="CB85" s="141"/>
      <c r="CC85" s="142"/>
      <c r="CD85" s="142"/>
      <c r="CE85" s="142"/>
      <c r="CF85" s="143"/>
      <c r="CG85" s="141"/>
      <c r="CH85" s="142"/>
      <c r="CI85" s="142"/>
      <c r="CJ85" s="142"/>
      <c r="CK85" s="249"/>
      <c r="CL85" s="150"/>
      <c r="CM85" s="151"/>
      <c r="CN85" s="151"/>
      <c r="CO85" s="152"/>
      <c r="CP85" s="33"/>
      <c r="CQ85" s="3"/>
      <c r="CR85" s="3"/>
      <c r="CS85" s="3"/>
      <c r="CT85" s="3"/>
      <c r="CU85" s="3"/>
      <c r="CV85" s="3"/>
      <c r="CW85" s="3"/>
      <c r="CX85" s="3"/>
      <c r="CY85" s="3"/>
      <c r="CZ85" s="3"/>
    </row>
    <row r="86" spans="5:111" ht="7.5" customHeight="1" x14ac:dyDescent="0.2">
      <c r="E86" s="241"/>
      <c r="F86" s="242"/>
      <c r="G86" s="162"/>
      <c r="H86" s="163"/>
      <c r="I86" s="163"/>
      <c r="J86" s="163"/>
      <c r="K86" s="163"/>
      <c r="L86" s="164"/>
      <c r="M86" s="162"/>
      <c r="N86" s="163"/>
      <c r="O86" s="163"/>
      <c r="P86" s="163"/>
      <c r="Q86" s="163"/>
      <c r="R86" s="163"/>
      <c r="S86" s="163"/>
      <c r="T86" s="163"/>
      <c r="U86" s="163"/>
      <c r="V86" s="163"/>
      <c r="W86" s="164"/>
      <c r="X86" s="150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2"/>
      <c r="AK86" s="455" t="s">
        <v>183</v>
      </c>
      <c r="AL86" s="456"/>
      <c r="AM86" s="456"/>
      <c r="AN86" s="456"/>
      <c r="AO86" s="456"/>
      <c r="AP86" s="456"/>
      <c r="AQ86" s="456"/>
      <c r="AR86" s="456"/>
      <c r="AS86" s="456"/>
      <c r="AT86" s="456"/>
      <c r="AU86" s="456"/>
      <c r="AV86" s="456"/>
      <c r="AW86" s="456"/>
      <c r="AX86" s="456"/>
      <c r="AY86" s="456"/>
      <c r="AZ86" s="456"/>
      <c r="BA86" s="456"/>
      <c r="BB86" s="456"/>
      <c r="BC86" s="456"/>
      <c r="BD86" s="456"/>
      <c r="BE86" s="456"/>
      <c r="BF86" s="456"/>
      <c r="BG86" s="457"/>
      <c r="BH86" s="89"/>
      <c r="BI86" s="31"/>
      <c r="BJ86" s="462"/>
      <c r="BK86" s="462"/>
      <c r="BL86" s="462"/>
      <c r="BM86" s="462"/>
      <c r="BN86" s="462"/>
      <c r="BO86" s="462"/>
      <c r="BP86" s="462"/>
      <c r="BQ86" s="462"/>
      <c r="BR86" s="451"/>
      <c r="BS86" s="451"/>
      <c r="BT86" s="451"/>
      <c r="BU86" s="91"/>
      <c r="BV86" s="92"/>
      <c r="BW86" s="357"/>
      <c r="BX86" s="142"/>
      <c r="BY86" s="142"/>
      <c r="BZ86" s="142"/>
      <c r="CA86" s="143"/>
      <c r="CB86" s="141"/>
      <c r="CC86" s="142"/>
      <c r="CD86" s="142"/>
      <c r="CE86" s="142"/>
      <c r="CF86" s="143"/>
      <c r="CG86" s="141"/>
      <c r="CH86" s="142"/>
      <c r="CI86" s="142"/>
      <c r="CJ86" s="142"/>
      <c r="CK86" s="249"/>
      <c r="CL86" s="150"/>
      <c r="CM86" s="151"/>
      <c r="CN86" s="151"/>
      <c r="CO86" s="152"/>
      <c r="CP86" s="33"/>
      <c r="CQ86" s="3"/>
      <c r="CR86" s="3"/>
      <c r="CS86" s="3"/>
      <c r="CT86" s="3"/>
      <c r="CU86" s="3"/>
      <c r="CV86" s="3"/>
      <c r="CW86" s="3"/>
      <c r="CX86" s="3"/>
      <c r="CY86" s="3"/>
      <c r="CZ86" s="3"/>
    </row>
    <row r="87" spans="5:111" ht="7.5" customHeight="1" x14ac:dyDescent="0.2">
      <c r="E87" s="241"/>
      <c r="F87" s="242"/>
      <c r="G87" s="162"/>
      <c r="H87" s="163"/>
      <c r="I87" s="163"/>
      <c r="J87" s="163"/>
      <c r="K87" s="163"/>
      <c r="L87" s="164"/>
      <c r="M87" s="162"/>
      <c r="N87" s="163"/>
      <c r="O87" s="163"/>
      <c r="P87" s="163"/>
      <c r="Q87" s="163"/>
      <c r="R87" s="163"/>
      <c r="S87" s="163"/>
      <c r="T87" s="163"/>
      <c r="U87" s="163"/>
      <c r="V87" s="163"/>
      <c r="W87" s="164"/>
      <c r="X87" s="150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2"/>
      <c r="AK87" s="455"/>
      <c r="AL87" s="456"/>
      <c r="AM87" s="456"/>
      <c r="AN87" s="456"/>
      <c r="AO87" s="456"/>
      <c r="AP87" s="456"/>
      <c r="AQ87" s="456"/>
      <c r="AR87" s="456"/>
      <c r="AS87" s="456"/>
      <c r="AT87" s="456"/>
      <c r="AU87" s="456"/>
      <c r="AV87" s="456"/>
      <c r="AW87" s="456"/>
      <c r="AX87" s="456"/>
      <c r="AY87" s="456"/>
      <c r="AZ87" s="456"/>
      <c r="BA87" s="456"/>
      <c r="BB87" s="456"/>
      <c r="BC87" s="456"/>
      <c r="BD87" s="456"/>
      <c r="BE87" s="456"/>
      <c r="BF87" s="456"/>
      <c r="BG87" s="457"/>
      <c r="BH87" s="89"/>
      <c r="BI87" s="31"/>
      <c r="BJ87" s="31"/>
      <c r="BK87" s="31"/>
      <c r="BL87" s="31"/>
      <c r="BM87" s="31"/>
      <c r="BN87" s="31"/>
      <c r="BO87" s="31"/>
      <c r="BP87" s="31"/>
      <c r="BQ87" s="31"/>
      <c r="BR87" s="90"/>
      <c r="BS87" s="90"/>
      <c r="BT87" s="90"/>
      <c r="BU87" s="91"/>
      <c r="BV87" s="92"/>
      <c r="BW87" s="357"/>
      <c r="BX87" s="142"/>
      <c r="BY87" s="142"/>
      <c r="BZ87" s="142"/>
      <c r="CA87" s="143"/>
      <c r="CB87" s="141"/>
      <c r="CC87" s="142"/>
      <c r="CD87" s="142"/>
      <c r="CE87" s="142"/>
      <c r="CF87" s="143"/>
      <c r="CG87" s="141"/>
      <c r="CH87" s="142"/>
      <c r="CI87" s="142"/>
      <c r="CJ87" s="142"/>
      <c r="CK87" s="249"/>
      <c r="CL87" s="150"/>
      <c r="CM87" s="151"/>
      <c r="CN87" s="151"/>
      <c r="CO87" s="152"/>
      <c r="CP87" s="33"/>
      <c r="CQ87" s="3"/>
      <c r="CR87" s="3"/>
      <c r="CS87" s="3"/>
      <c r="CT87" s="3"/>
      <c r="CU87" s="3"/>
      <c r="CV87" s="3"/>
      <c r="CW87" s="3"/>
      <c r="CX87" s="3"/>
      <c r="CY87" s="3"/>
      <c r="CZ87" s="3"/>
      <c r="DC87" t="s">
        <v>184</v>
      </c>
    </row>
    <row r="88" spans="5:111" ht="7.5" customHeight="1" x14ac:dyDescent="0.2">
      <c r="E88" s="241"/>
      <c r="F88" s="242"/>
      <c r="G88" s="162"/>
      <c r="H88" s="163"/>
      <c r="I88" s="163"/>
      <c r="J88" s="163"/>
      <c r="K88" s="163"/>
      <c r="L88" s="164"/>
      <c r="M88" s="251"/>
      <c r="N88" s="252"/>
      <c r="O88" s="252"/>
      <c r="P88" s="252"/>
      <c r="Q88" s="252"/>
      <c r="R88" s="252"/>
      <c r="S88" s="252"/>
      <c r="T88" s="252"/>
      <c r="U88" s="252"/>
      <c r="V88" s="252"/>
      <c r="W88" s="254"/>
      <c r="X88" s="303"/>
      <c r="Y88" s="304"/>
      <c r="Z88" s="304"/>
      <c r="AA88" s="304"/>
      <c r="AB88" s="304"/>
      <c r="AC88" s="304"/>
      <c r="AD88" s="304"/>
      <c r="AE88" s="304"/>
      <c r="AF88" s="304"/>
      <c r="AG88" s="304"/>
      <c r="AH88" s="304"/>
      <c r="AI88" s="304"/>
      <c r="AJ88" s="305"/>
      <c r="AK88" s="458"/>
      <c r="AL88" s="459"/>
      <c r="AM88" s="459"/>
      <c r="AN88" s="459"/>
      <c r="AO88" s="459"/>
      <c r="AP88" s="459"/>
      <c r="AQ88" s="459"/>
      <c r="AR88" s="459"/>
      <c r="AS88" s="459"/>
      <c r="AT88" s="459"/>
      <c r="AU88" s="459"/>
      <c r="AV88" s="459"/>
      <c r="AW88" s="459"/>
      <c r="AX88" s="459"/>
      <c r="AY88" s="459"/>
      <c r="AZ88" s="459"/>
      <c r="BA88" s="459"/>
      <c r="BB88" s="459"/>
      <c r="BC88" s="459"/>
      <c r="BD88" s="459"/>
      <c r="BE88" s="459"/>
      <c r="BF88" s="459"/>
      <c r="BG88" s="460"/>
      <c r="BH88" s="93"/>
      <c r="BI88" s="94"/>
      <c r="BJ88" s="94"/>
      <c r="BK88" s="94"/>
      <c r="BL88" s="94"/>
      <c r="BM88" s="94"/>
      <c r="BN88" s="94"/>
      <c r="BO88" s="94"/>
      <c r="BP88" s="94"/>
      <c r="BQ88" s="94"/>
      <c r="BR88" s="94"/>
      <c r="BS88" s="94"/>
      <c r="BT88" s="94"/>
      <c r="BU88" s="94"/>
      <c r="BV88" s="95"/>
      <c r="BW88" s="358"/>
      <c r="BX88" s="359"/>
      <c r="BY88" s="359"/>
      <c r="BZ88" s="359"/>
      <c r="CA88" s="360"/>
      <c r="CB88" s="377"/>
      <c r="CC88" s="359"/>
      <c r="CD88" s="359"/>
      <c r="CE88" s="359"/>
      <c r="CF88" s="360"/>
      <c r="CG88" s="377"/>
      <c r="CH88" s="359"/>
      <c r="CI88" s="359"/>
      <c r="CJ88" s="359"/>
      <c r="CK88" s="406"/>
      <c r="CL88" s="153"/>
      <c r="CM88" s="154"/>
      <c r="CN88" s="154"/>
      <c r="CO88" s="155"/>
      <c r="CP88" s="33"/>
      <c r="CQ88" s="3"/>
      <c r="CR88" s="3"/>
      <c r="CS88" s="3"/>
      <c r="CT88" s="3"/>
      <c r="CU88" s="3"/>
      <c r="CV88" s="3"/>
      <c r="CW88" s="3"/>
      <c r="CX88" s="3"/>
      <c r="CY88" s="3"/>
      <c r="CZ88" s="3"/>
      <c r="DC88" s="8"/>
      <c r="DD88" s="8">
        <v>45</v>
      </c>
      <c r="DE88" s="8">
        <v>60</v>
      </c>
      <c r="DF88" s="8">
        <v>90</v>
      </c>
      <c r="DG88" s="9">
        <v>105</v>
      </c>
    </row>
    <row r="89" spans="5:111" ht="7.5" customHeight="1" x14ac:dyDescent="0.2">
      <c r="E89" s="241"/>
      <c r="F89" s="242"/>
      <c r="G89" s="162"/>
      <c r="H89" s="163"/>
      <c r="I89" s="163"/>
      <c r="J89" s="163"/>
      <c r="K89" s="163"/>
      <c r="L89" s="164"/>
      <c r="M89" s="291" t="s">
        <v>185</v>
      </c>
      <c r="N89" s="292"/>
      <c r="O89" s="292"/>
      <c r="P89" s="292"/>
      <c r="Q89" s="292"/>
      <c r="R89" s="292"/>
      <c r="S89" s="292"/>
      <c r="T89" s="292"/>
      <c r="U89" s="292"/>
      <c r="V89" s="292"/>
      <c r="W89" s="293"/>
      <c r="X89" s="181" t="s">
        <v>158</v>
      </c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3"/>
      <c r="AK89" s="253" t="s">
        <v>186</v>
      </c>
      <c r="AL89" s="246"/>
      <c r="AM89" s="246"/>
      <c r="AN89" s="246"/>
      <c r="AO89" s="246"/>
      <c r="AP89" s="246"/>
      <c r="AQ89" s="246"/>
      <c r="AR89" s="246"/>
      <c r="AS89" s="246"/>
      <c r="AT89" s="246"/>
      <c r="AU89" s="246"/>
      <c r="AV89" s="246"/>
      <c r="AW89" s="246"/>
      <c r="AX89" s="246"/>
      <c r="AY89" s="246"/>
      <c r="AZ89" s="246"/>
      <c r="BA89" s="246"/>
      <c r="BB89" s="246"/>
      <c r="BC89" s="246"/>
      <c r="BD89" s="246"/>
      <c r="BE89" s="246"/>
      <c r="BF89" s="246"/>
      <c r="BG89" s="247"/>
      <c r="BH89" s="245"/>
      <c r="BI89" s="246"/>
      <c r="BJ89" s="246"/>
      <c r="BK89" s="246"/>
      <c r="BL89" s="246"/>
      <c r="BM89" s="246"/>
      <c r="BN89" s="246"/>
      <c r="BO89" s="246"/>
      <c r="BP89" s="246"/>
      <c r="BQ89" s="246"/>
      <c r="BR89" s="246"/>
      <c r="BS89" s="246"/>
      <c r="BT89" s="246"/>
      <c r="BU89" s="246"/>
      <c r="BV89" s="96"/>
      <c r="BW89" s="266"/>
      <c r="BX89" s="267"/>
      <c r="BY89" s="267"/>
      <c r="BZ89" s="267"/>
      <c r="CA89" s="268"/>
      <c r="CB89" s="233" t="s">
        <v>121</v>
      </c>
      <c r="CC89" s="261"/>
      <c r="CD89" s="261"/>
      <c r="CE89" s="261"/>
      <c r="CF89" s="262"/>
      <c r="CG89" s="440"/>
      <c r="CH89" s="440"/>
      <c r="CI89" s="440"/>
      <c r="CJ89" s="440"/>
      <c r="CK89" s="441"/>
      <c r="CL89" s="325" t="s">
        <v>130</v>
      </c>
      <c r="CM89" s="326"/>
      <c r="CN89" s="326"/>
      <c r="CO89" s="327"/>
      <c r="CP89" s="33"/>
      <c r="CQ89" s="3"/>
      <c r="CR89" s="3"/>
      <c r="CS89" s="3"/>
      <c r="CT89" s="3"/>
      <c r="CU89" s="3"/>
      <c r="CV89" s="3"/>
      <c r="CW89" s="3"/>
      <c r="CX89" s="3"/>
      <c r="CY89" s="3"/>
      <c r="CZ89" s="3"/>
      <c r="DC89" s="9">
        <v>750</v>
      </c>
      <c r="DD89" s="9"/>
      <c r="DE89" s="11"/>
      <c r="DF89" s="8"/>
      <c r="DG89" s="8"/>
    </row>
    <row r="90" spans="5:111" ht="7.5" customHeight="1" x14ac:dyDescent="0.2">
      <c r="E90" s="241"/>
      <c r="F90" s="242"/>
      <c r="G90" s="162"/>
      <c r="H90" s="163"/>
      <c r="I90" s="163"/>
      <c r="J90" s="163"/>
      <c r="K90" s="163"/>
      <c r="L90" s="164"/>
      <c r="M90" s="291"/>
      <c r="N90" s="292"/>
      <c r="O90" s="292"/>
      <c r="P90" s="292"/>
      <c r="Q90" s="292"/>
      <c r="R90" s="292"/>
      <c r="S90" s="292"/>
      <c r="T90" s="292"/>
      <c r="U90" s="292"/>
      <c r="V90" s="292"/>
      <c r="W90" s="293"/>
      <c r="X90" s="184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85"/>
      <c r="AK90" s="150"/>
      <c r="AL90" s="163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4"/>
      <c r="BH90" s="162"/>
      <c r="BI90" s="163"/>
      <c r="BJ90" s="163"/>
      <c r="BK90" s="163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97"/>
      <c r="BW90" s="198"/>
      <c r="BX90" s="199"/>
      <c r="BY90" s="199"/>
      <c r="BZ90" s="199"/>
      <c r="CA90" s="200"/>
      <c r="CB90" s="206"/>
      <c r="CC90" s="204"/>
      <c r="CD90" s="204"/>
      <c r="CE90" s="204"/>
      <c r="CF90" s="205"/>
      <c r="CG90" s="437"/>
      <c r="CH90" s="437"/>
      <c r="CI90" s="437"/>
      <c r="CJ90" s="437"/>
      <c r="CK90" s="366"/>
      <c r="CL90" s="192"/>
      <c r="CM90" s="193"/>
      <c r="CN90" s="193"/>
      <c r="CO90" s="194"/>
      <c r="CP90" s="33"/>
      <c r="CQ90" s="3"/>
      <c r="CR90" s="3"/>
      <c r="CS90" s="3"/>
      <c r="CT90" s="3"/>
      <c r="CU90" s="3"/>
      <c r="CV90" s="3"/>
      <c r="CW90" s="3"/>
      <c r="CX90" s="3"/>
      <c r="CY90" s="3"/>
      <c r="CZ90" s="3"/>
      <c r="DC90" s="9">
        <v>1000</v>
      </c>
      <c r="DD90" s="9"/>
      <c r="DE90" s="11"/>
      <c r="DF90" s="8"/>
      <c r="DG90" s="8"/>
    </row>
    <row r="91" spans="5:111" ht="7.5" customHeight="1" x14ac:dyDescent="0.2">
      <c r="E91" s="241"/>
      <c r="F91" s="242"/>
      <c r="G91" s="162"/>
      <c r="H91" s="163"/>
      <c r="I91" s="163"/>
      <c r="J91" s="163"/>
      <c r="K91" s="163"/>
      <c r="L91" s="164"/>
      <c r="M91" s="291"/>
      <c r="N91" s="292"/>
      <c r="O91" s="292"/>
      <c r="P91" s="292"/>
      <c r="Q91" s="292"/>
      <c r="R91" s="292"/>
      <c r="S91" s="292"/>
      <c r="T91" s="292"/>
      <c r="U91" s="292"/>
      <c r="V91" s="292"/>
      <c r="W91" s="293"/>
      <c r="X91" s="184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85"/>
      <c r="AK91" s="162"/>
      <c r="AL91" s="163"/>
      <c r="AM91" s="163"/>
      <c r="AN91" s="163"/>
      <c r="AO91" s="163"/>
      <c r="AP91" s="163"/>
      <c r="AQ91" s="163"/>
      <c r="AR91" s="163"/>
      <c r="AS91" s="163"/>
      <c r="AT91" s="163"/>
      <c r="AU91" s="163"/>
      <c r="AV91" s="163"/>
      <c r="AW91" s="163"/>
      <c r="AX91" s="163"/>
      <c r="AY91" s="163"/>
      <c r="AZ91" s="163"/>
      <c r="BA91" s="163"/>
      <c r="BB91" s="163"/>
      <c r="BC91" s="163"/>
      <c r="BD91" s="163"/>
      <c r="BE91" s="163"/>
      <c r="BF91" s="163"/>
      <c r="BG91" s="164"/>
      <c r="BH91" s="162"/>
      <c r="BI91" s="163"/>
      <c r="BJ91" s="163"/>
      <c r="BK91" s="163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97"/>
      <c r="BW91" s="198"/>
      <c r="BX91" s="199"/>
      <c r="BY91" s="199"/>
      <c r="BZ91" s="199"/>
      <c r="CA91" s="200"/>
      <c r="CB91" s="206"/>
      <c r="CC91" s="204"/>
      <c r="CD91" s="204"/>
      <c r="CE91" s="204"/>
      <c r="CF91" s="205"/>
      <c r="CG91" s="437"/>
      <c r="CH91" s="437"/>
      <c r="CI91" s="437"/>
      <c r="CJ91" s="437"/>
      <c r="CK91" s="366"/>
      <c r="CL91" s="192"/>
      <c r="CM91" s="193"/>
      <c r="CN91" s="193"/>
      <c r="CO91" s="194"/>
      <c r="CP91" s="33"/>
      <c r="CQ91" s="3"/>
      <c r="CR91" s="3"/>
      <c r="CS91" s="3"/>
      <c r="CT91" s="3"/>
      <c r="CU91" s="3"/>
      <c r="CV91" s="3"/>
      <c r="CW91" s="3"/>
      <c r="CX91" s="3"/>
      <c r="CY91" s="3"/>
      <c r="CZ91" s="3"/>
    </row>
    <row r="92" spans="5:111" ht="7.5" customHeight="1" x14ac:dyDescent="0.2">
      <c r="E92" s="241"/>
      <c r="F92" s="242"/>
      <c r="G92" s="162"/>
      <c r="H92" s="163"/>
      <c r="I92" s="163"/>
      <c r="J92" s="163"/>
      <c r="K92" s="163"/>
      <c r="L92" s="164"/>
      <c r="M92" s="291"/>
      <c r="N92" s="292"/>
      <c r="O92" s="292"/>
      <c r="P92" s="292"/>
      <c r="Q92" s="292"/>
      <c r="R92" s="292"/>
      <c r="S92" s="292"/>
      <c r="T92" s="292"/>
      <c r="U92" s="292"/>
      <c r="V92" s="292"/>
      <c r="W92" s="293"/>
      <c r="X92" s="186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8"/>
      <c r="AK92" s="251"/>
      <c r="AL92" s="252"/>
      <c r="AM92" s="252"/>
      <c r="AN92" s="252"/>
      <c r="AO92" s="252"/>
      <c r="AP92" s="252"/>
      <c r="AQ92" s="252"/>
      <c r="AR92" s="252"/>
      <c r="AS92" s="252"/>
      <c r="AT92" s="252"/>
      <c r="AU92" s="252"/>
      <c r="AV92" s="252"/>
      <c r="AW92" s="252"/>
      <c r="AX92" s="252"/>
      <c r="AY92" s="252"/>
      <c r="AZ92" s="252"/>
      <c r="BA92" s="252"/>
      <c r="BB92" s="252"/>
      <c r="BC92" s="252"/>
      <c r="BD92" s="252"/>
      <c r="BE92" s="252"/>
      <c r="BF92" s="252"/>
      <c r="BG92" s="254"/>
      <c r="BH92" s="251"/>
      <c r="BI92" s="252"/>
      <c r="BJ92" s="252"/>
      <c r="BK92" s="252"/>
      <c r="BL92" s="252"/>
      <c r="BM92" s="252"/>
      <c r="BN92" s="252"/>
      <c r="BO92" s="252"/>
      <c r="BP92" s="252"/>
      <c r="BQ92" s="252"/>
      <c r="BR92" s="252"/>
      <c r="BS92" s="252"/>
      <c r="BT92" s="252"/>
      <c r="BU92" s="252"/>
      <c r="BV92" s="98"/>
      <c r="BW92" s="269"/>
      <c r="BX92" s="270"/>
      <c r="BY92" s="270"/>
      <c r="BZ92" s="270"/>
      <c r="CA92" s="271"/>
      <c r="CB92" s="263"/>
      <c r="CC92" s="264"/>
      <c r="CD92" s="264"/>
      <c r="CE92" s="264"/>
      <c r="CF92" s="265"/>
      <c r="CG92" s="438"/>
      <c r="CH92" s="438"/>
      <c r="CI92" s="438"/>
      <c r="CJ92" s="438"/>
      <c r="CK92" s="442"/>
      <c r="CL92" s="227"/>
      <c r="CM92" s="228"/>
      <c r="CN92" s="228"/>
      <c r="CO92" s="229"/>
      <c r="CP92" s="33"/>
      <c r="CQ92" s="3"/>
      <c r="CR92" s="3"/>
      <c r="CS92" s="3"/>
      <c r="CT92" s="3"/>
      <c r="CU92" s="3"/>
      <c r="CV92" s="3"/>
      <c r="CW92" s="3"/>
      <c r="CX92" s="3"/>
      <c r="CY92" s="3"/>
      <c r="CZ92" s="3"/>
    </row>
    <row r="93" spans="5:111" ht="7.5" customHeight="1" x14ac:dyDescent="0.2">
      <c r="E93" s="241"/>
      <c r="F93" s="242"/>
      <c r="G93" s="162"/>
      <c r="H93" s="163"/>
      <c r="I93" s="163"/>
      <c r="J93" s="163"/>
      <c r="K93" s="163"/>
      <c r="L93" s="164"/>
      <c r="M93" s="189" t="s">
        <v>187</v>
      </c>
      <c r="N93" s="190"/>
      <c r="O93" s="190"/>
      <c r="P93" s="190"/>
      <c r="Q93" s="190"/>
      <c r="R93" s="190"/>
      <c r="S93" s="190"/>
      <c r="T93" s="190"/>
      <c r="U93" s="190"/>
      <c r="V93" s="190"/>
      <c r="W93" s="191"/>
      <c r="X93" s="189" t="s">
        <v>188</v>
      </c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1"/>
      <c r="AK93" s="189" t="s">
        <v>189</v>
      </c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1"/>
      <c r="BH93" s="218"/>
      <c r="BI93" s="219"/>
      <c r="BJ93" s="219"/>
      <c r="BK93" s="219"/>
      <c r="BL93" s="219"/>
      <c r="BM93" s="219"/>
      <c r="BN93" s="219"/>
      <c r="BO93" s="219"/>
      <c r="BP93" s="219"/>
      <c r="BQ93" s="219"/>
      <c r="BR93" s="219"/>
      <c r="BS93" s="219"/>
      <c r="BT93" s="219"/>
      <c r="BU93" s="219"/>
      <c r="BV93" s="220"/>
      <c r="BW93" s="266"/>
      <c r="BX93" s="267"/>
      <c r="BY93" s="267"/>
      <c r="BZ93" s="267"/>
      <c r="CA93" s="268"/>
      <c r="CB93" s="443" t="s">
        <v>121</v>
      </c>
      <c r="CC93" s="345"/>
      <c r="CD93" s="345"/>
      <c r="CE93" s="345"/>
      <c r="CF93" s="444"/>
      <c r="CG93" s="267"/>
      <c r="CH93" s="267"/>
      <c r="CI93" s="267"/>
      <c r="CJ93" s="267"/>
      <c r="CK93" s="421"/>
      <c r="CL93" s="325" t="s">
        <v>130</v>
      </c>
      <c r="CM93" s="326"/>
      <c r="CN93" s="326"/>
      <c r="CO93" s="327"/>
      <c r="CP93" s="33"/>
      <c r="CQ93" s="3"/>
      <c r="CR93" s="3"/>
      <c r="CS93" s="3"/>
      <c r="CT93" s="3"/>
      <c r="CU93" s="3"/>
      <c r="CV93" s="3"/>
      <c r="CW93" s="3"/>
      <c r="CX93" s="3"/>
      <c r="CY93" s="3"/>
      <c r="CZ93" s="3"/>
    </row>
    <row r="94" spans="5:111" ht="7.5" customHeight="1" x14ac:dyDescent="0.2">
      <c r="E94" s="241"/>
      <c r="F94" s="242"/>
      <c r="G94" s="162"/>
      <c r="H94" s="163"/>
      <c r="I94" s="163"/>
      <c r="J94" s="163"/>
      <c r="K94" s="163"/>
      <c r="L94" s="164"/>
      <c r="M94" s="192"/>
      <c r="N94" s="193"/>
      <c r="O94" s="193"/>
      <c r="P94" s="193"/>
      <c r="Q94" s="193"/>
      <c r="R94" s="193"/>
      <c r="S94" s="193"/>
      <c r="T94" s="193"/>
      <c r="U94" s="193"/>
      <c r="V94" s="193"/>
      <c r="W94" s="194"/>
      <c r="X94" s="192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4"/>
      <c r="AK94" s="192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4"/>
      <c r="BH94" s="221"/>
      <c r="BI94" s="222"/>
      <c r="BJ94" s="222"/>
      <c r="BK94" s="222"/>
      <c r="BL94" s="222"/>
      <c r="BM94" s="222"/>
      <c r="BN94" s="222"/>
      <c r="BO94" s="222"/>
      <c r="BP94" s="222"/>
      <c r="BQ94" s="222"/>
      <c r="BR94" s="222"/>
      <c r="BS94" s="222"/>
      <c r="BT94" s="222"/>
      <c r="BU94" s="222"/>
      <c r="BV94" s="223"/>
      <c r="BW94" s="198"/>
      <c r="BX94" s="199"/>
      <c r="BY94" s="199"/>
      <c r="BZ94" s="199"/>
      <c r="CA94" s="200"/>
      <c r="CB94" s="445"/>
      <c r="CC94" s="158"/>
      <c r="CD94" s="158"/>
      <c r="CE94" s="158"/>
      <c r="CF94" s="446"/>
      <c r="CG94" s="199"/>
      <c r="CH94" s="199"/>
      <c r="CI94" s="199"/>
      <c r="CJ94" s="199"/>
      <c r="CK94" s="423"/>
      <c r="CL94" s="192"/>
      <c r="CM94" s="193"/>
      <c r="CN94" s="193"/>
      <c r="CO94" s="194"/>
      <c r="CP94" s="33"/>
      <c r="CQ94" s="3"/>
      <c r="CR94" s="3"/>
      <c r="CS94" s="3"/>
      <c r="CT94" s="3"/>
      <c r="CU94" s="3"/>
      <c r="CV94" s="3"/>
      <c r="CW94" s="3"/>
      <c r="CX94" s="3"/>
      <c r="CY94" s="3"/>
      <c r="CZ94" s="3"/>
    </row>
    <row r="95" spans="5:111" ht="7.5" customHeight="1" x14ac:dyDescent="0.2">
      <c r="E95" s="241"/>
      <c r="F95" s="242"/>
      <c r="G95" s="162"/>
      <c r="H95" s="163"/>
      <c r="I95" s="163"/>
      <c r="J95" s="163"/>
      <c r="K95" s="163"/>
      <c r="L95" s="164"/>
      <c r="M95" s="192"/>
      <c r="N95" s="193"/>
      <c r="O95" s="193"/>
      <c r="P95" s="193"/>
      <c r="Q95" s="193"/>
      <c r="R95" s="193"/>
      <c r="S95" s="193"/>
      <c r="T95" s="193"/>
      <c r="U95" s="193"/>
      <c r="V95" s="193"/>
      <c r="W95" s="194"/>
      <c r="X95" s="192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4"/>
      <c r="AK95" s="192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4"/>
      <c r="BH95" s="221"/>
      <c r="BI95" s="222"/>
      <c r="BJ95" s="222"/>
      <c r="BK95" s="222"/>
      <c r="BL95" s="222"/>
      <c r="BM95" s="222"/>
      <c r="BN95" s="222"/>
      <c r="BO95" s="222"/>
      <c r="BP95" s="222"/>
      <c r="BQ95" s="222"/>
      <c r="BR95" s="222"/>
      <c r="BS95" s="222"/>
      <c r="BT95" s="222"/>
      <c r="BU95" s="222"/>
      <c r="BV95" s="223"/>
      <c r="BW95" s="198"/>
      <c r="BX95" s="199"/>
      <c r="BY95" s="199"/>
      <c r="BZ95" s="199"/>
      <c r="CA95" s="200"/>
      <c r="CB95" s="445"/>
      <c r="CC95" s="158"/>
      <c r="CD95" s="158"/>
      <c r="CE95" s="158"/>
      <c r="CF95" s="446"/>
      <c r="CG95" s="199"/>
      <c r="CH95" s="199"/>
      <c r="CI95" s="199"/>
      <c r="CJ95" s="199"/>
      <c r="CK95" s="423"/>
      <c r="CL95" s="192"/>
      <c r="CM95" s="193"/>
      <c r="CN95" s="193"/>
      <c r="CO95" s="194"/>
      <c r="CP95" s="33"/>
      <c r="CQ95" s="3"/>
      <c r="CR95" s="3"/>
      <c r="CS95" s="3"/>
      <c r="CT95" s="3"/>
      <c r="CU95" s="3"/>
      <c r="CV95" s="3"/>
      <c r="CW95" s="3"/>
      <c r="CX95" s="3"/>
      <c r="CY95" s="3"/>
      <c r="CZ95" s="3"/>
    </row>
    <row r="96" spans="5:111" ht="7.5" customHeight="1" x14ac:dyDescent="0.2">
      <c r="E96" s="241"/>
      <c r="F96" s="242"/>
      <c r="G96" s="162"/>
      <c r="H96" s="163"/>
      <c r="I96" s="163"/>
      <c r="J96" s="163"/>
      <c r="K96" s="163"/>
      <c r="L96" s="164"/>
      <c r="M96" s="192"/>
      <c r="N96" s="193"/>
      <c r="O96" s="193"/>
      <c r="P96" s="193"/>
      <c r="Q96" s="193"/>
      <c r="R96" s="193"/>
      <c r="S96" s="193"/>
      <c r="T96" s="193"/>
      <c r="U96" s="193"/>
      <c r="V96" s="193"/>
      <c r="W96" s="194"/>
      <c r="X96" s="192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4"/>
      <c r="AK96" s="192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4"/>
      <c r="BH96" s="221"/>
      <c r="BI96" s="222"/>
      <c r="BJ96" s="222"/>
      <c r="BK96" s="222"/>
      <c r="BL96" s="222"/>
      <c r="BM96" s="222"/>
      <c r="BN96" s="222"/>
      <c r="BO96" s="222"/>
      <c r="BP96" s="222"/>
      <c r="BQ96" s="222"/>
      <c r="BR96" s="222"/>
      <c r="BS96" s="222"/>
      <c r="BT96" s="222"/>
      <c r="BU96" s="222"/>
      <c r="BV96" s="223"/>
      <c r="BW96" s="198"/>
      <c r="BX96" s="199"/>
      <c r="BY96" s="199"/>
      <c r="BZ96" s="199"/>
      <c r="CA96" s="200"/>
      <c r="CB96" s="445"/>
      <c r="CC96" s="158"/>
      <c r="CD96" s="158"/>
      <c r="CE96" s="158"/>
      <c r="CF96" s="446"/>
      <c r="CG96" s="199"/>
      <c r="CH96" s="199"/>
      <c r="CI96" s="199"/>
      <c r="CJ96" s="199"/>
      <c r="CK96" s="423"/>
      <c r="CL96" s="192"/>
      <c r="CM96" s="193"/>
      <c r="CN96" s="193"/>
      <c r="CO96" s="194"/>
      <c r="CP96" s="33"/>
      <c r="CQ96" s="3"/>
      <c r="CR96" s="3"/>
      <c r="CS96" s="3"/>
      <c r="CT96" s="3"/>
      <c r="CU96" s="3"/>
      <c r="CV96" s="3"/>
      <c r="CW96" s="3"/>
      <c r="CX96" s="3"/>
      <c r="CY96" s="3"/>
      <c r="CZ96" s="3"/>
    </row>
    <row r="97" spans="5:104" ht="7.5" customHeight="1" x14ac:dyDescent="0.2">
      <c r="E97" s="241"/>
      <c r="F97" s="242"/>
      <c r="G97" s="162"/>
      <c r="H97" s="163"/>
      <c r="I97" s="163"/>
      <c r="J97" s="163"/>
      <c r="K97" s="163"/>
      <c r="L97" s="164"/>
      <c r="M97" s="195"/>
      <c r="N97" s="196"/>
      <c r="O97" s="196"/>
      <c r="P97" s="196"/>
      <c r="Q97" s="196"/>
      <c r="R97" s="196"/>
      <c r="S97" s="196"/>
      <c r="T97" s="196"/>
      <c r="U97" s="196"/>
      <c r="V97" s="196"/>
      <c r="W97" s="197"/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7"/>
      <c r="AK97" s="195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7"/>
      <c r="BH97" s="224"/>
      <c r="BI97" s="225"/>
      <c r="BJ97" s="225"/>
      <c r="BK97" s="225"/>
      <c r="BL97" s="225"/>
      <c r="BM97" s="225"/>
      <c r="BN97" s="225"/>
      <c r="BO97" s="225"/>
      <c r="BP97" s="225"/>
      <c r="BQ97" s="225"/>
      <c r="BR97" s="225"/>
      <c r="BS97" s="225"/>
      <c r="BT97" s="225"/>
      <c r="BU97" s="225"/>
      <c r="BV97" s="226"/>
      <c r="BW97" s="269"/>
      <c r="BX97" s="270"/>
      <c r="BY97" s="270"/>
      <c r="BZ97" s="270"/>
      <c r="CA97" s="271"/>
      <c r="CB97" s="447"/>
      <c r="CC97" s="297"/>
      <c r="CD97" s="297"/>
      <c r="CE97" s="297"/>
      <c r="CF97" s="448"/>
      <c r="CG97" s="270"/>
      <c r="CH97" s="270"/>
      <c r="CI97" s="270"/>
      <c r="CJ97" s="270"/>
      <c r="CK97" s="429"/>
      <c r="CL97" s="227"/>
      <c r="CM97" s="228"/>
      <c r="CN97" s="228"/>
      <c r="CO97" s="229"/>
      <c r="CP97" s="33"/>
      <c r="CQ97" s="3"/>
      <c r="CR97" s="3"/>
      <c r="CS97" s="3"/>
      <c r="CT97" s="3"/>
      <c r="CU97" s="3"/>
      <c r="CV97" s="3"/>
      <c r="CW97" s="3"/>
      <c r="CX97" s="3"/>
      <c r="CY97" s="3"/>
      <c r="CZ97" s="3"/>
    </row>
    <row r="98" spans="5:104" ht="3" customHeight="1" x14ac:dyDescent="0.2">
      <c r="E98" s="241"/>
      <c r="F98" s="242"/>
      <c r="G98" s="162"/>
      <c r="H98" s="163"/>
      <c r="I98" s="163"/>
      <c r="J98" s="163"/>
      <c r="K98" s="163"/>
      <c r="L98" s="164"/>
      <c r="M98" s="245" t="s">
        <v>190</v>
      </c>
      <c r="N98" s="246"/>
      <c r="O98" s="246"/>
      <c r="P98" s="246"/>
      <c r="Q98" s="246"/>
      <c r="R98" s="246"/>
      <c r="S98" s="246"/>
      <c r="T98" s="246"/>
      <c r="U98" s="246"/>
      <c r="V98" s="246"/>
      <c r="W98" s="247"/>
      <c r="X98" s="253" t="s">
        <v>191</v>
      </c>
      <c r="Y98" s="294"/>
      <c r="Z98" s="294"/>
      <c r="AA98" s="294"/>
      <c r="AB98" s="294"/>
      <c r="AC98" s="294"/>
      <c r="AD98" s="294"/>
      <c r="AE98" s="294"/>
      <c r="AF98" s="294"/>
      <c r="AG98" s="294"/>
      <c r="AH98" s="294"/>
      <c r="AI98" s="294"/>
      <c r="AJ98" s="295"/>
      <c r="AK98" s="285" t="s">
        <v>192</v>
      </c>
      <c r="AL98" s="286"/>
      <c r="AM98" s="286"/>
      <c r="AN98" s="286"/>
      <c r="AO98" s="286"/>
      <c r="AP98" s="286"/>
      <c r="AQ98" s="286"/>
      <c r="AR98" s="286"/>
      <c r="AS98" s="286"/>
      <c r="AT98" s="286"/>
      <c r="AU98" s="286"/>
      <c r="AV98" s="286"/>
      <c r="AW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7"/>
      <c r="BH98" s="58"/>
      <c r="BI98" s="99"/>
      <c r="BJ98" s="99"/>
      <c r="BK98" s="99"/>
      <c r="BL98" s="99"/>
      <c r="BM98" s="99"/>
      <c r="BN98" s="217"/>
      <c r="BO98" s="217"/>
      <c r="BP98" s="217"/>
      <c r="BQ98" s="217"/>
      <c r="BR98" s="217"/>
      <c r="BS98" s="99"/>
      <c r="BT98" s="99"/>
      <c r="BU98" s="99"/>
      <c r="BV98" s="100"/>
      <c r="BW98" s="236" t="str">
        <f>IF(BN99="","",IF(BN99&lt;=AU101,"○",""))</f>
        <v/>
      </c>
      <c r="BX98" s="237"/>
      <c r="BY98" s="237"/>
      <c r="BZ98" s="237"/>
      <c r="CA98" s="238"/>
      <c r="CB98" s="233" t="s">
        <v>121</v>
      </c>
      <c r="CC98" s="234"/>
      <c r="CD98" s="234"/>
      <c r="CE98" s="234"/>
      <c r="CF98" s="235"/>
      <c r="CG98" s="233" t="str">
        <f>IF(BN99="","",IF(BN99&gt;AU101,"○",""))</f>
        <v/>
      </c>
      <c r="CH98" s="234"/>
      <c r="CI98" s="234"/>
      <c r="CJ98" s="234"/>
      <c r="CK98" s="432"/>
      <c r="CL98" s="325" t="s">
        <v>193</v>
      </c>
      <c r="CM98" s="326"/>
      <c r="CN98" s="326"/>
      <c r="CO98" s="327"/>
      <c r="CP98" s="33"/>
      <c r="CQ98" s="3"/>
      <c r="CR98" s="3"/>
      <c r="CS98" s="3"/>
      <c r="CT98" s="3"/>
      <c r="CU98" s="3"/>
      <c r="CV98" s="3"/>
      <c r="CW98" s="3"/>
      <c r="CX98" s="3"/>
      <c r="CY98" s="3"/>
      <c r="CZ98" s="3"/>
    </row>
    <row r="99" spans="5:104" ht="7.5" customHeight="1" x14ac:dyDescent="0.2">
      <c r="E99" s="241"/>
      <c r="F99" s="242"/>
      <c r="G99" s="162"/>
      <c r="H99" s="163"/>
      <c r="I99" s="163"/>
      <c r="J99" s="163"/>
      <c r="K99" s="163"/>
      <c r="L99" s="164"/>
      <c r="M99" s="162"/>
      <c r="N99" s="163"/>
      <c r="O99" s="163"/>
      <c r="P99" s="163"/>
      <c r="Q99" s="163"/>
      <c r="R99" s="163"/>
      <c r="S99" s="163"/>
      <c r="T99" s="163"/>
      <c r="U99" s="163"/>
      <c r="V99" s="163"/>
      <c r="W99" s="164"/>
      <c r="X99" s="150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2"/>
      <c r="AK99" s="285"/>
      <c r="AL99" s="286"/>
      <c r="AM99" s="286"/>
      <c r="AN99" s="286"/>
      <c r="AO99" s="286"/>
      <c r="AP99" s="286"/>
      <c r="AQ99" s="286"/>
      <c r="AR99" s="286"/>
      <c r="AS99" s="286"/>
      <c r="AT99" s="286"/>
      <c r="AU99" s="286"/>
      <c r="AV99" s="286"/>
      <c r="AW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7"/>
      <c r="BH99" s="339" t="s">
        <v>194</v>
      </c>
      <c r="BI99" s="113"/>
      <c r="BJ99" s="113"/>
      <c r="BK99" s="113"/>
      <c r="BL99" s="113"/>
      <c r="BM99" s="113"/>
      <c r="BN99" s="231"/>
      <c r="BO99" s="231"/>
      <c r="BP99" s="231"/>
      <c r="BQ99" s="231"/>
      <c r="BR99" s="231"/>
      <c r="BS99" s="210" t="s">
        <v>144</v>
      </c>
      <c r="BT99" s="210"/>
      <c r="BU99" s="210"/>
      <c r="BV99" s="40"/>
      <c r="BW99" s="175"/>
      <c r="BX99" s="176"/>
      <c r="BY99" s="176"/>
      <c r="BZ99" s="176"/>
      <c r="CA99" s="177"/>
      <c r="CB99" s="141"/>
      <c r="CC99" s="142"/>
      <c r="CD99" s="142"/>
      <c r="CE99" s="142"/>
      <c r="CF99" s="143"/>
      <c r="CG99" s="141"/>
      <c r="CH99" s="142"/>
      <c r="CI99" s="142"/>
      <c r="CJ99" s="142"/>
      <c r="CK99" s="249"/>
      <c r="CL99" s="192"/>
      <c r="CM99" s="193"/>
      <c r="CN99" s="193"/>
      <c r="CO99" s="194"/>
      <c r="CP99" s="33"/>
      <c r="CQ99" s="3"/>
      <c r="CR99" s="3"/>
      <c r="CS99" s="3"/>
      <c r="CT99" s="3"/>
      <c r="CU99" s="3"/>
      <c r="CV99" s="3"/>
      <c r="CW99" s="3"/>
      <c r="CX99" s="3"/>
      <c r="CY99" s="3"/>
      <c r="CZ99" s="3"/>
    </row>
    <row r="100" spans="5:104" ht="7.5" customHeight="1" x14ac:dyDescent="0.2">
      <c r="E100" s="241"/>
      <c r="F100" s="242"/>
      <c r="G100" s="162"/>
      <c r="H100" s="163"/>
      <c r="I100" s="163"/>
      <c r="J100" s="163"/>
      <c r="K100" s="163"/>
      <c r="L100" s="164"/>
      <c r="M100" s="162"/>
      <c r="N100" s="163"/>
      <c r="O100" s="163"/>
      <c r="P100" s="163"/>
      <c r="Q100" s="163"/>
      <c r="R100" s="163"/>
      <c r="S100" s="163"/>
      <c r="T100" s="163"/>
      <c r="U100" s="163"/>
      <c r="V100" s="163"/>
      <c r="W100" s="164"/>
      <c r="X100" s="150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2"/>
      <c r="AK100" s="288"/>
      <c r="AL100" s="289"/>
      <c r="AM100" s="289"/>
      <c r="AN100" s="289"/>
      <c r="AO100" s="289"/>
      <c r="AP100" s="289"/>
      <c r="AQ100" s="289"/>
      <c r="AR100" s="289"/>
      <c r="AS100" s="289"/>
      <c r="AT100" s="289"/>
      <c r="AU100" s="289"/>
      <c r="AV100" s="289"/>
      <c r="AW100" s="289"/>
      <c r="AX100" s="289"/>
      <c r="AY100" s="289"/>
      <c r="AZ100" s="289"/>
      <c r="BA100" s="289"/>
      <c r="BB100" s="289"/>
      <c r="BC100" s="289"/>
      <c r="BD100" s="289"/>
      <c r="BE100" s="289"/>
      <c r="BF100" s="289"/>
      <c r="BG100" s="290"/>
      <c r="BH100" s="339"/>
      <c r="BI100" s="113"/>
      <c r="BJ100" s="113"/>
      <c r="BK100" s="113"/>
      <c r="BL100" s="113"/>
      <c r="BM100" s="113"/>
      <c r="BN100" s="232"/>
      <c r="BO100" s="232"/>
      <c r="BP100" s="232"/>
      <c r="BQ100" s="232"/>
      <c r="BR100" s="232"/>
      <c r="BS100" s="210"/>
      <c r="BT100" s="210"/>
      <c r="BU100" s="210"/>
      <c r="BV100" s="40"/>
      <c r="BW100" s="175"/>
      <c r="BX100" s="176"/>
      <c r="BY100" s="176"/>
      <c r="BZ100" s="176"/>
      <c r="CA100" s="177"/>
      <c r="CB100" s="141"/>
      <c r="CC100" s="142"/>
      <c r="CD100" s="142"/>
      <c r="CE100" s="142"/>
      <c r="CF100" s="143"/>
      <c r="CG100" s="141"/>
      <c r="CH100" s="142"/>
      <c r="CI100" s="142"/>
      <c r="CJ100" s="142"/>
      <c r="CK100" s="249"/>
      <c r="CL100" s="192"/>
      <c r="CM100" s="193"/>
      <c r="CN100" s="193"/>
      <c r="CO100" s="194"/>
      <c r="CP100" s="33"/>
      <c r="CQ100" s="3"/>
      <c r="CR100" s="3"/>
      <c r="CS100" s="3"/>
      <c r="CT100" s="3"/>
      <c r="CU100" s="3"/>
      <c r="CV100" s="3"/>
      <c r="CW100" s="3"/>
      <c r="CX100" s="3"/>
      <c r="CY100" s="3"/>
      <c r="CZ100" s="3"/>
    </row>
    <row r="101" spans="5:104" ht="3" customHeight="1" x14ac:dyDescent="0.2">
      <c r="E101" s="241"/>
      <c r="F101" s="242"/>
      <c r="G101" s="162"/>
      <c r="H101" s="163"/>
      <c r="I101" s="163"/>
      <c r="J101" s="163"/>
      <c r="K101" s="163"/>
      <c r="L101" s="164"/>
      <c r="M101" s="162"/>
      <c r="N101" s="163"/>
      <c r="O101" s="163"/>
      <c r="P101" s="163"/>
      <c r="Q101" s="163"/>
      <c r="R101" s="163"/>
      <c r="S101" s="163"/>
      <c r="T101" s="163"/>
      <c r="U101" s="163"/>
      <c r="V101" s="163"/>
      <c r="W101" s="164"/>
      <c r="X101" s="150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2"/>
      <c r="AK101" s="46"/>
      <c r="AM101" s="30"/>
      <c r="AN101" s="30"/>
      <c r="AO101" s="30"/>
      <c r="AP101" s="113" t="s">
        <v>195</v>
      </c>
      <c r="AQ101" s="163"/>
      <c r="AR101" s="163"/>
      <c r="AS101" s="163"/>
      <c r="AT101" s="163"/>
      <c r="AU101" s="282" t="str">
        <f>IF(OR(AW12="機種",AW12=""),"?",VLOOKUP(AW12,CS51:CT55,2,FALSE))</f>
        <v>?</v>
      </c>
      <c r="AV101" s="283"/>
      <c r="AW101" s="283"/>
      <c r="AX101" s="283"/>
      <c r="AY101" s="283"/>
      <c r="AZ101" s="283"/>
      <c r="BA101" s="156" t="s">
        <v>144</v>
      </c>
      <c r="BB101" s="156"/>
      <c r="BC101" s="156"/>
      <c r="BE101" s="32"/>
      <c r="BF101" s="32"/>
      <c r="BG101" s="47"/>
      <c r="BH101" s="83"/>
      <c r="BI101" s="40"/>
      <c r="BJ101" s="40"/>
      <c r="BK101" s="40"/>
      <c r="BL101" s="40"/>
      <c r="BM101" s="40"/>
      <c r="BN101" s="158"/>
      <c r="BO101" s="158"/>
      <c r="BP101" s="158"/>
      <c r="BQ101" s="158"/>
      <c r="BR101" s="158"/>
      <c r="BS101" s="40"/>
      <c r="BT101" s="40"/>
      <c r="BU101" s="40"/>
      <c r="BV101" s="40"/>
      <c r="BW101" s="175"/>
      <c r="BX101" s="176"/>
      <c r="BY101" s="176"/>
      <c r="BZ101" s="176"/>
      <c r="CA101" s="177"/>
      <c r="CB101" s="141"/>
      <c r="CC101" s="142"/>
      <c r="CD101" s="142"/>
      <c r="CE101" s="142"/>
      <c r="CF101" s="143"/>
      <c r="CG101" s="141"/>
      <c r="CH101" s="142"/>
      <c r="CI101" s="142"/>
      <c r="CJ101" s="142"/>
      <c r="CK101" s="249"/>
      <c r="CL101" s="192"/>
      <c r="CM101" s="193"/>
      <c r="CN101" s="193"/>
      <c r="CO101" s="194"/>
      <c r="CP101" s="33"/>
      <c r="CQ101" s="3"/>
      <c r="CR101" s="3"/>
      <c r="CS101" s="3"/>
      <c r="CT101" s="3"/>
      <c r="CU101" s="3"/>
      <c r="CV101" s="3"/>
      <c r="CW101" s="3"/>
      <c r="CX101" s="3"/>
      <c r="CY101" s="3"/>
      <c r="CZ101" s="3"/>
    </row>
    <row r="102" spans="5:104" ht="7.5" customHeight="1" x14ac:dyDescent="0.2">
      <c r="E102" s="241"/>
      <c r="F102" s="242"/>
      <c r="G102" s="162"/>
      <c r="H102" s="163"/>
      <c r="I102" s="163"/>
      <c r="J102" s="163"/>
      <c r="K102" s="163"/>
      <c r="L102" s="164"/>
      <c r="M102" s="162"/>
      <c r="N102" s="163"/>
      <c r="O102" s="163"/>
      <c r="P102" s="163"/>
      <c r="Q102" s="163"/>
      <c r="R102" s="163"/>
      <c r="S102" s="163"/>
      <c r="T102" s="163"/>
      <c r="U102" s="163"/>
      <c r="V102" s="163"/>
      <c r="W102" s="164"/>
      <c r="X102" s="150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2"/>
      <c r="AK102" s="46"/>
      <c r="AL102" s="30"/>
      <c r="AM102" s="30"/>
      <c r="AN102" s="30"/>
      <c r="AO102" s="30"/>
      <c r="AP102" s="166"/>
      <c r="AQ102" s="166"/>
      <c r="AR102" s="166"/>
      <c r="AS102" s="166"/>
      <c r="AT102" s="166"/>
      <c r="AU102" s="284"/>
      <c r="AV102" s="284"/>
      <c r="AW102" s="284"/>
      <c r="AX102" s="284"/>
      <c r="AY102" s="284"/>
      <c r="AZ102" s="284"/>
      <c r="BA102" s="157"/>
      <c r="BB102" s="157"/>
      <c r="BC102" s="157"/>
      <c r="BD102" s="32"/>
      <c r="BE102" s="32"/>
      <c r="BF102" s="32"/>
      <c r="BG102" s="47"/>
      <c r="BH102" s="339" t="s">
        <v>196</v>
      </c>
      <c r="BI102" s="113"/>
      <c r="BJ102" s="113"/>
      <c r="BK102" s="113"/>
      <c r="BL102" s="113"/>
      <c r="BM102" s="113"/>
      <c r="BN102" s="231"/>
      <c r="BO102" s="231"/>
      <c r="BP102" s="231"/>
      <c r="BQ102" s="231"/>
      <c r="BR102" s="231"/>
      <c r="BS102" s="255" t="s">
        <v>144</v>
      </c>
      <c r="BT102" s="210"/>
      <c r="BU102" s="210"/>
      <c r="BV102" s="84"/>
      <c r="BW102" s="175"/>
      <c r="BX102" s="176"/>
      <c r="BY102" s="176"/>
      <c r="BZ102" s="176"/>
      <c r="CA102" s="177"/>
      <c r="CB102" s="141"/>
      <c r="CC102" s="142"/>
      <c r="CD102" s="142"/>
      <c r="CE102" s="142"/>
      <c r="CF102" s="143"/>
      <c r="CG102" s="141"/>
      <c r="CH102" s="142"/>
      <c r="CI102" s="142"/>
      <c r="CJ102" s="142"/>
      <c r="CK102" s="249"/>
      <c r="CL102" s="192"/>
      <c r="CM102" s="193"/>
      <c r="CN102" s="193"/>
      <c r="CO102" s="194"/>
      <c r="CP102" s="33"/>
      <c r="CQ102" s="3"/>
      <c r="CR102" s="3"/>
      <c r="CS102" s="3"/>
      <c r="CT102" s="3"/>
      <c r="CU102" s="3"/>
      <c r="CV102" s="3"/>
      <c r="CW102" s="3"/>
      <c r="CX102" s="3"/>
      <c r="CY102" s="3"/>
      <c r="CZ102" s="3"/>
    </row>
    <row r="103" spans="5:104" ht="7.5" customHeight="1" x14ac:dyDescent="0.2">
      <c r="E103" s="241"/>
      <c r="F103" s="242"/>
      <c r="G103" s="162"/>
      <c r="H103" s="163"/>
      <c r="I103" s="163"/>
      <c r="J103" s="163"/>
      <c r="K103" s="163"/>
      <c r="L103" s="164"/>
      <c r="M103" s="162"/>
      <c r="N103" s="163"/>
      <c r="O103" s="163"/>
      <c r="P103" s="163"/>
      <c r="Q103" s="163"/>
      <c r="R103" s="163"/>
      <c r="S103" s="163"/>
      <c r="T103" s="163"/>
      <c r="U103" s="163"/>
      <c r="V103" s="163"/>
      <c r="W103" s="164"/>
      <c r="X103" s="150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2"/>
      <c r="AK103" s="44"/>
      <c r="AL103" s="33"/>
      <c r="AQ103" s="101"/>
      <c r="AR103" s="101"/>
      <c r="AS103" s="101"/>
      <c r="AT103" s="101"/>
      <c r="AU103" s="101"/>
      <c r="AV103" s="101"/>
      <c r="AW103" s="102"/>
      <c r="AX103" s="102"/>
      <c r="AY103" s="102"/>
      <c r="AZ103" s="102"/>
      <c r="BA103" s="33"/>
      <c r="BB103" s="33"/>
      <c r="BC103" s="33"/>
      <c r="BD103" s="33"/>
      <c r="BE103" s="33"/>
      <c r="BF103" s="33"/>
      <c r="BG103" s="45"/>
      <c r="BH103" s="339"/>
      <c r="BI103" s="113"/>
      <c r="BJ103" s="113"/>
      <c r="BK103" s="113"/>
      <c r="BL103" s="113"/>
      <c r="BM103" s="113"/>
      <c r="BN103" s="232"/>
      <c r="BO103" s="232"/>
      <c r="BP103" s="232"/>
      <c r="BQ103" s="232"/>
      <c r="BR103" s="232"/>
      <c r="BS103" s="210"/>
      <c r="BT103" s="210"/>
      <c r="BU103" s="210"/>
      <c r="BV103" s="84"/>
      <c r="BW103" s="175"/>
      <c r="BX103" s="176"/>
      <c r="BY103" s="176"/>
      <c r="BZ103" s="176"/>
      <c r="CA103" s="177"/>
      <c r="CB103" s="141"/>
      <c r="CC103" s="142"/>
      <c r="CD103" s="142"/>
      <c r="CE103" s="142"/>
      <c r="CF103" s="143"/>
      <c r="CG103" s="141"/>
      <c r="CH103" s="142"/>
      <c r="CI103" s="142"/>
      <c r="CJ103" s="142"/>
      <c r="CK103" s="249"/>
      <c r="CL103" s="192"/>
      <c r="CM103" s="193"/>
      <c r="CN103" s="193"/>
      <c r="CO103" s="194"/>
      <c r="CP103" s="33"/>
      <c r="CQ103" s="3"/>
      <c r="CR103" s="3"/>
      <c r="CS103" s="3"/>
      <c r="CT103" s="3"/>
      <c r="CU103" s="3"/>
      <c r="CV103" s="3"/>
      <c r="CW103" s="3"/>
      <c r="CX103" s="3"/>
      <c r="CY103" s="3"/>
      <c r="CZ103" s="3"/>
    </row>
    <row r="104" spans="5:104" ht="3" customHeight="1" x14ac:dyDescent="0.2">
      <c r="E104" s="243"/>
      <c r="F104" s="244"/>
      <c r="G104" s="165"/>
      <c r="H104" s="166"/>
      <c r="I104" s="166"/>
      <c r="J104" s="166"/>
      <c r="K104" s="166"/>
      <c r="L104" s="167"/>
      <c r="M104" s="162"/>
      <c r="N104" s="163"/>
      <c r="O104" s="163"/>
      <c r="P104" s="163"/>
      <c r="Q104" s="163"/>
      <c r="R104" s="163"/>
      <c r="S104" s="163"/>
      <c r="T104" s="163"/>
      <c r="U104" s="163"/>
      <c r="V104" s="163"/>
      <c r="W104" s="164"/>
      <c r="X104" s="150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2"/>
      <c r="AK104" s="46"/>
      <c r="BG104" s="47"/>
      <c r="BH104" s="83"/>
      <c r="BI104" s="40"/>
      <c r="BJ104" s="40"/>
      <c r="BK104" s="40"/>
      <c r="BL104" s="40"/>
      <c r="BM104" s="40"/>
      <c r="BN104" s="158"/>
      <c r="BO104" s="158"/>
      <c r="BP104" s="158"/>
      <c r="BQ104" s="158"/>
      <c r="BR104" s="158"/>
      <c r="BS104" s="40"/>
      <c r="BT104" s="40"/>
      <c r="BU104" s="40"/>
      <c r="BV104" s="40"/>
      <c r="BW104" s="175"/>
      <c r="BX104" s="176"/>
      <c r="BY104" s="176"/>
      <c r="BZ104" s="176"/>
      <c r="CA104" s="177"/>
      <c r="CB104" s="141"/>
      <c r="CC104" s="142"/>
      <c r="CD104" s="142"/>
      <c r="CE104" s="142"/>
      <c r="CF104" s="143"/>
      <c r="CG104" s="141"/>
      <c r="CH104" s="142"/>
      <c r="CI104" s="142"/>
      <c r="CJ104" s="142"/>
      <c r="CK104" s="249"/>
      <c r="CL104" s="192"/>
      <c r="CM104" s="193"/>
      <c r="CN104" s="193"/>
      <c r="CO104" s="194"/>
      <c r="CP104" s="33"/>
      <c r="CQ104" s="3"/>
      <c r="CR104" s="3"/>
      <c r="CS104" s="3"/>
      <c r="CT104" s="3"/>
      <c r="CU104" s="3"/>
      <c r="CV104" s="3"/>
      <c r="CW104" s="3"/>
      <c r="CX104" s="3"/>
      <c r="CY104" s="3"/>
      <c r="CZ104" s="3"/>
    </row>
    <row r="105" spans="5:104" ht="7.15" customHeight="1" x14ac:dyDescent="0.2">
      <c r="E105" s="239" t="s">
        <v>197</v>
      </c>
      <c r="F105" s="240"/>
      <c r="G105" s="147" t="s">
        <v>198</v>
      </c>
      <c r="H105" s="148"/>
      <c r="I105" s="148"/>
      <c r="J105" s="148"/>
      <c r="K105" s="148"/>
      <c r="L105" s="149"/>
      <c r="M105" s="159" t="s">
        <v>127</v>
      </c>
      <c r="N105" s="160"/>
      <c r="O105" s="160"/>
      <c r="P105" s="160"/>
      <c r="Q105" s="160"/>
      <c r="R105" s="160"/>
      <c r="S105" s="160"/>
      <c r="T105" s="160"/>
      <c r="U105" s="160"/>
      <c r="V105" s="160"/>
      <c r="W105" s="161"/>
      <c r="X105" s="147" t="s">
        <v>199</v>
      </c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9"/>
      <c r="AK105" s="147" t="s">
        <v>200</v>
      </c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9"/>
      <c r="BH105" s="159" t="s">
        <v>201</v>
      </c>
      <c r="BI105" s="160"/>
      <c r="BJ105" s="160"/>
      <c r="BK105" s="160"/>
      <c r="BL105" s="160"/>
      <c r="BM105" s="160"/>
      <c r="BN105" s="160"/>
      <c r="BO105" s="160"/>
      <c r="BP105" s="160"/>
      <c r="BQ105" s="160"/>
      <c r="BR105" s="160"/>
      <c r="BS105" s="160"/>
      <c r="BT105" s="160"/>
      <c r="BU105" s="160"/>
      <c r="BV105" s="161"/>
      <c r="BW105" s="172" t="str">
        <f>IF(BJ107="","",IF(BJ107&lt;=25,"〇",""))</f>
        <v/>
      </c>
      <c r="BX105" s="173"/>
      <c r="BY105" s="173"/>
      <c r="BZ105" s="173"/>
      <c r="CA105" s="174"/>
      <c r="CB105" s="138" t="s">
        <v>121</v>
      </c>
      <c r="CC105" s="139"/>
      <c r="CD105" s="139"/>
      <c r="CE105" s="139"/>
      <c r="CF105" s="140"/>
      <c r="CG105" s="139" t="str">
        <f>IF(BJ107="","",IF(BJ107&gt;25,"〇",""))</f>
        <v/>
      </c>
      <c r="CH105" s="139"/>
      <c r="CI105" s="139"/>
      <c r="CJ105" s="139"/>
      <c r="CK105" s="248"/>
      <c r="CL105" s="147" t="s">
        <v>141</v>
      </c>
      <c r="CM105" s="148"/>
      <c r="CN105" s="148"/>
      <c r="CO105" s="149"/>
      <c r="CP105" s="33"/>
      <c r="CQ105" s="3"/>
      <c r="CR105" s="3"/>
      <c r="CS105" s="3"/>
      <c r="CT105" s="3"/>
      <c r="CU105" s="3"/>
      <c r="CV105" s="3"/>
      <c r="CW105" s="3"/>
      <c r="CX105" s="3"/>
      <c r="CY105" s="3"/>
      <c r="CZ105" s="3"/>
    </row>
    <row r="106" spans="5:104" ht="7.15" customHeight="1" x14ac:dyDescent="0.2">
      <c r="E106" s="241"/>
      <c r="F106" s="242"/>
      <c r="G106" s="150"/>
      <c r="H106" s="151"/>
      <c r="I106" s="151"/>
      <c r="J106" s="151"/>
      <c r="K106" s="151"/>
      <c r="L106" s="152"/>
      <c r="M106" s="162"/>
      <c r="N106" s="163"/>
      <c r="O106" s="163"/>
      <c r="P106" s="163"/>
      <c r="Q106" s="163"/>
      <c r="R106" s="163"/>
      <c r="S106" s="163"/>
      <c r="T106" s="163"/>
      <c r="U106" s="163"/>
      <c r="V106" s="163"/>
      <c r="W106" s="164"/>
      <c r="X106" s="150"/>
      <c r="Y106" s="151"/>
      <c r="Z106" s="151"/>
      <c r="AA106" s="151"/>
      <c r="AB106" s="151"/>
      <c r="AC106" s="151"/>
      <c r="AD106" s="151"/>
      <c r="AE106" s="151"/>
      <c r="AF106" s="151"/>
      <c r="AG106" s="151"/>
      <c r="AH106" s="151"/>
      <c r="AI106" s="151"/>
      <c r="AJ106" s="152"/>
      <c r="AK106" s="150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2"/>
      <c r="BH106" s="162"/>
      <c r="BI106" s="163"/>
      <c r="BJ106" s="163"/>
      <c r="BK106" s="163"/>
      <c r="BL106" s="163"/>
      <c r="BM106" s="163"/>
      <c r="BN106" s="163"/>
      <c r="BO106" s="163"/>
      <c r="BP106" s="163"/>
      <c r="BQ106" s="163"/>
      <c r="BR106" s="163"/>
      <c r="BS106" s="163"/>
      <c r="BT106" s="163"/>
      <c r="BU106" s="163"/>
      <c r="BV106" s="164"/>
      <c r="BW106" s="175"/>
      <c r="BX106" s="176"/>
      <c r="BY106" s="176"/>
      <c r="BZ106" s="176"/>
      <c r="CA106" s="177"/>
      <c r="CB106" s="141"/>
      <c r="CC106" s="142"/>
      <c r="CD106" s="142"/>
      <c r="CE106" s="142"/>
      <c r="CF106" s="143"/>
      <c r="CG106" s="142"/>
      <c r="CH106" s="142"/>
      <c r="CI106" s="142"/>
      <c r="CJ106" s="142"/>
      <c r="CK106" s="249"/>
      <c r="CL106" s="150"/>
      <c r="CM106" s="151"/>
      <c r="CN106" s="151"/>
      <c r="CO106" s="152"/>
      <c r="CP106" s="33"/>
      <c r="CQ106" s="3"/>
      <c r="CR106" s="3"/>
      <c r="CS106" s="3"/>
      <c r="CT106" s="3"/>
      <c r="CU106" s="3"/>
      <c r="CV106" s="3"/>
      <c r="CW106" s="3"/>
      <c r="CX106" s="3"/>
      <c r="CY106" s="3"/>
      <c r="CZ106" s="3"/>
    </row>
    <row r="107" spans="5:104" ht="7.15" customHeight="1" x14ac:dyDescent="0.2">
      <c r="E107" s="241"/>
      <c r="F107" s="242"/>
      <c r="G107" s="150"/>
      <c r="H107" s="151"/>
      <c r="I107" s="151"/>
      <c r="J107" s="151"/>
      <c r="K107" s="151"/>
      <c r="L107" s="152"/>
      <c r="M107" s="162"/>
      <c r="N107" s="163"/>
      <c r="O107" s="163"/>
      <c r="P107" s="163"/>
      <c r="Q107" s="163"/>
      <c r="R107" s="163"/>
      <c r="S107" s="163"/>
      <c r="T107" s="163"/>
      <c r="U107" s="163"/>
      <c r="V107" s="163"/>
      <c r="W107" s="164"/>
      <c r="X107" s="150"/>
      <c r="Y107" s="151"/>
      <c r="Z107" s="151"/>
      <c r="AA107" s="151"/>
      <c r="AB107" s="151"/>
      <c r="AC107" s="151"/>
      <c r="AD107" s="151"/>
      <c r="AE107" s="151"/>
      <c r="AF107" s="151"/>
      <c r="AG107" s="151"/>
      <c r="AH107" s="151"/>
      <c r="AI107" s="151"/>
      <c r="AJ107" s="152"/>
      <c r="AK107" s="150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2"/>
      <c r="BH107" s="44"/>
      <c r="BI107" s="33"/>
      <c r="BJ107" s="116"/>
      <c r="BK107" s="116"/>
      <c r="BL107" s="116"/>
      <c r="BM107" s="116"/>
      <c r="BN107" s="116"/>
      <c r="BO107" s="116"/>
      <c r="BP107" s="116"/>
      <c r="BQ107" s="116"/>
      <c r="BR107" s="158" t="s">
        <v>144</v>
      </c>
      <c r="BS107" s="158"/>
      <c r="BT107" s="158"/>
      <c r="BU107" s="33"/>
      <c r="BV107" s="45"/>
      <c r="BW107" s="175"/>
      <c r="BX107" s="176"/>
      <c r="BY107" s="176"/>
      <c r="BZ107" s="176"/>
      <c r="CA107" s="177"/>
      <c r="CB107" s="141"/>
      <c r="CC107" s="142"/>
      <c r="CD107" s="142"/>
      <c r="CE107" s="142"/>
      <c r="CF107" s="143"/>
      <c r="CG107" s="142"/>
      <c r="CH107" s="142"/>
      <c r="CI107" s="142"/>
      <c r="CJ107" s="142"/>
      <c r="CK107" s="249"/>
      <c r="CL107" s="150"/>
      <c r="CM107" s="151"/>
      <c r="CN107" s="151"/>
      <c r="CO107" s="152"/>
      <c r="CP107" s="33"/>
      <c r="CQ107" s="3"/>
      <c r="CR107" s="3"/>
      <c r="CS107" s="3"/>
      <c r="CT107" s="3"/>
      <c r="CU107" s="3"/>
      <c r="CV107" s="3"/>
      <c r="CW107" s="3"/>
      <c r="CX107" s="3"/>
      <c r="CY107" s="3"/>
      <c r="CZ107" s="3"/>
    </row>
    <row r="108" spans="5:104" ht="7.15" customHeight="1" x14ac:dyDescent="0.2">
      <c r="E108" s="241"/>
      <c r="F108" s="242"/>
      <c r="G108" s="150"/>
      <c r="H108" s="151"/>
      <c r="I108" s="151"/>
      <c r="J108" s="151"/>
      <c r="K108" s="151"/>
      <c r="L108" s="152"/>
      <c r="M108" s="162"/>
      <c r="N108" s="163"/>
      <c r="O108" s="163"/>
      <c r="P108" s="163"/>
      <c r="Q108" s="163"/>
      <c r="R108" s="163"/>
      <c r="S108" s="163"/>
      <c r="T108" s="163"/>
      <c r="U108" s="163"/>
      <c r="V108" s="163"/>
      <c r="W108" s="164"/>
      <c r="X108" s="150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2"/>
      <c r="AK108" s="150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2"/>
      <c r="BH108" s="44"/>
      <c r="BI108" s="33"/>
      <c r="BJ108" s="117"/>
      <c r="BK108" s="117"/>
      <c r="BL108" s="117"/>
      <c r="BM108" s="117"/>
      <c r="BN108" s="117"/>
      <c r="BO108" s="117"/>
      <c r="BP108" s="117"/>
      <c r="BQ108" s="117"/>
      <c r="BR108" s="158"/>
      <c r="BS108" s="158"/>
      <c r="BT108" s="158"/>
      <c r="BU108" s="33"/>
      <c r="BV108" s="45"/>
      <c r="BW108" s="175"/>
      <c r="BX108" s="176"/>
      <c r="BY108" s="176"/>
      <c r="BZ108" s="176"/>
      <c r="CA108" s="177"/>
      <c r="CB108" s="141"/>
      <c r="CC108" s="142"/>
      <c r="CD108" s="142"/>
      <c r="CE108" s="142"/>
      <c r="CF108" s="143"/>
      <c r="CG108" s="142"/>
      <c r="CH108" s="142"/>
      <c r="CI108" s="142"/>
      <c r="CJ108" s="142"/>
      <c r="CK108" s="249"/>
      <c r="CL108" s="150"/>
      <c r="CM108" s="151"/>
      <c r="CN108" s="151"/>
      <c r="CO108" s="152"/>
      <c r="CP108" s="33"/>
      <c r="CQ108" s="3"/>
      <c r="CR108" s="3"/>
      <c r="CS108" s="3"/>
      <c r="CT108" s="3"/>
      <c r="CU108" s="3"/>
      <c r="CV108" s="3"/>
      <c r="CW108" s="3"/>
      <c r="CX108" s="3"/>
      <c r="CY108" s="3"/>
      <c r="CZ108" s="3"/>
    </row>
    <row r="109" spans="5:104" ht="7.15" customHeight="1" x14ac:dyDescent="0.2">
      <c r="E109" s="243"/>
      <c r="F109" s="244"/>
      <c r="G109" s="153"/>
      <c r="H109" s="154"/>
      <c r="I109" s="154"/>
      <c r="J109" s="154"/>
      <c r="K109" s="154"/>
      <c r="L109" s="155"/>
      <c r="M109" s="165"/>
      <c r="N109" s="166"/>
      <c r="O109" s="166"/>
      <c r="P109" s="166"/>
      <c r="Q109" s="166"/>
      <c r="R109" s="166"/>
      <c r="S109" s="166"/>
      <c r="T109" s="166"/>
      <c r="U109" s="166"/>
      <c r="V109" s="166"/>
      <c r="W109" s="167"/>
      <c r="X109" s="153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5"/>
      <c r="AK109" s="153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5"/>
      <c r="BH109" s="79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78"/>
      <c r="BW109" s="178"/>
      <c r="BX109" s="179"/>
      <c r="BY109" s="179"/>
      <c r="BZ109" s="179"/>
      <c r="CA109" s="180"/>
      <c r="CB109" s="144"/>
      <c r="CC109" s="145"/>
      <c r="CD109" s="145"/>
      <c r="CE109" s="145"/>
      <c r="CF109" s="146"/>
      <c r="CG109" s="145"/>
      <c r="CH109" s="145"/>
      <c r="CI109" s="145"/>
      <c r="CJ109" s="145"/>
      <c r="CK109" s="250"/>
      <c r="CL109" s="153"/>
      <c r="CM109" s="154"/>
      <c r="CN109" s="154"/>
      <c r="CO109" s="155"/>
      <c r="CP109" s="33"/>
      <c r="CQ109" s="3"/>
      <c r="CR109" s="3"/>
      <c r="CS109" s="3"/>
      <c r="CT109" s="3"/>
      <c r="CU109" s="3"/>
      <c r="CV109" s="3"/>
      <c r="CW109" s="3"/>
      <c r="CX109" s="3"/>
      <c r="CY109" s="3"/>
      <c r="CZ109" s="3"/>
    </row>
    <row r="110" spans="5:104" ht="7.15" customHeight="1" x14ac:dyDescent="0.2">
      <c r="E110" s="239" t="s">
        <v>202</v>
      </c>
      <c r="F110" s="240"/>
      <c r="G110" s="147" t="s">
        <v>203</v>
      </c>
      <c r="H110" s="148"/>
      <c r="I110" s="148"/>
      <c r="J110" s="148"/>
      <c r="K110" s="148"/>
      <c r="L110" s="149"/>
      <c r="M110" s="159" t="s">
        <v>127</v>
      </c>
      <c r="N110" s="160"/>
      <c r="O110" s="160"/>
      <c r="P110" s="160"/>
      <c r="Q110" s="160"/>
      <c r="R110" s="160"/>
      <c r="S110" s="160"/>
      <c r="T110" s="160"/>
      <c r="U110" s="160"/>
      <c r="V110" s="160"/>
      <c r="W110" s="161"/>
      <c r="X110" s="147" t="s">
        <v>204</v>
      </c>
      <c r="Y110" s="148"/>
      <c r="Z110" s="148"/>
      <c r="AA110" s="148"/>
      <c r="AB110" s="148"/>
      <c r="AC110" s="148"/>
      <c r="AD110" s="148"/>
      <c r="AE110" s="148"/>
      <c r="AF110" s="148"/>
      <c r="AG110" s="148"/>
      <c r="AH110" s="148"/>
      <c r="AI110" s="148"/>
      <c r="AJ110" s="149"/>
      <c r="AK110" s="147" t="s">
        <v>200</v>
      </c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9"/>
      <c r="BH110" s="159" t="s">
        <v>201</v>
      </c>
      <c r="BI110" s="160"/>
      <c r="BJ110" s="160"/>
      <c r="BK110" s="160"/>
      <c r="BL110" s="160"/>
      <c r="BM110" s="160"/>
      <c r="BN110" s="160"/>
      <c r="BO110" s="160"/>
      <c r="BP110" s="160"/>
      <c r="BQ110" s="160"/>
      <c r="BR110" s="160"/>
      <c r="BS110" s="160"/>
      <c r="BT110" s="160"/>
      <c r="BU110" s="160"/>
      <c r="BV110" s="161"/>
      <c r="BW110" s="172" t="str">
        <f>IF(BJ112="","",IF(BJ112&lt;=25,"〇",""))</f>
        <v/>
      </c>
      <c r="BX110" s="173"/>
      <c r="BY110" s="173"/>
      <c r="BZ110" s="173"/>
      <c r="CA110" s="174"/>
      <c r="CB110" s="138" t="s">
        <v>121</v>
      </c>
      <c r="CC110" s="139"/>
      <c r="CD110" s="139"/>
      <c r="CE110" s="139"/>
      <c r="CF110" s="140"/>
      <c r="CG110" s="139" t="str">
        <f>IF(BJ112="","",IF(BJ112&gt;25,"〇",""))</f>
        <v/>
      </c>
      <c r="CH110" s="139"/>
      <c r="CI110" s="139"/>
      <c r="CJ110" s="139"/>
      <c r="CK110" s="248"/>
      <c r="CL110" s="147" t="s">
        <v>205</v>
      </c>
      <c r="CM110" s="148"/>
      <c r="CN110" s="148"/>
      <c r="CO110" s="149"/>
      <c r="CP110" s="33"/>
      <c r="CQ110" s="3"/>
      <c r="CR110" s="3"/>
      <c r="CS110" s="3"/>
      <c r="CT110" s="3"/>
      <c r="CU110" s="3"/>
      <c r="CV110" s="3"/>
      <c r="CW110" s="3"/>
      <c r="CX110" s="3"/>
      <c r="CY110" s="3"/>
      <c r="CZ110" s="3"/>
    </row>
    <row r="111" spans="5:104" ht="7.15" customHeight="1" x14ac:dyDescent="0.2">
      <c r="E111" s="241"/>
      <c r="F111" s="242"/>
      <c r="G111" s="150"/>
      <c r="H111" s="151"/>
      <c r="I111" s="151"/>
      <c r="J111" s="151"/>
      <c r="K111" s="151"/>
      <c r="L111" s="152"/>
      <c r="M111" s="162"/>
      <c r="N111" s="163"/>
      <c r="O111" s="163"/>
      <c r="P111" s="163"/>
      <c r="Q111" s="163"/>
      <c r="R111" s="163"/>
      <c r="S111" s="163"/>
      <c r="T111" s="163"/>
      <c r="U111" s="163"/>
      <c r="V111" s="163"/>
      <c r="W111" s="164"/>
      <c r="X111" s="150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  <c r="AI111" s="151"/>
      <c r="AJ111" s="152"/>
      <c r="AK111" s="150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2"/>
      <c r="BH111" s="162"/>
      <c r="BI111" s="163"/>
      <c r="BJ111" s="163"/>
      <c r="BK111" s="163"/>
      <c r="BL111" s="163"/>
      <c r="BM111" s="163"/>
      <c r="BN111" s="163"/>
      <c r="BO111" s="163"/>
      <c r="BP111" s="163"/>
      <c r="BQ111" s="163"/>
      <c r="BR111" s="163"/>
      <c r="BS111" s="163"/>
      <c r="BT111" s="163"/>
      <c r="BU111" s="163"/>
      <c r="BV111" s="164"/>
      <c r="BW111" s="175"/>
      <c r="BX111" s="176"/>
      <c r="BY111" s="176"/>
      <c r="BZ111" s="176"/>
      <c r="CA111" s="177"/>
      <c r="CB111" s="141"/>
      <c r="CC111" s="142"/>
      <c r="CD111" s="142"/>
      <c r="CE111" s="142"/>
      <c r="CF111" s="143"/>
      <c r="CG111" s="142"/>
      <c r="CH111" s="142"/>
      <c r="CI111" s="142"/>
      <c r="CJ111" s="142"/>
      <c r="CK111" s="249"/>
      <c r="CL111" s="150"/>
      <c r="CM111" s="151"/>
      <c r="CN111" s="151"/>
      <c r="CO111" s="152"/>
      <c r="CP111" s="33"/>
      <c r="CQ111" s="3"/>
      <c r="CR111" s="3"/>
      <c r="CS111" s="3"/>
      <c r="CT111" s="3"/>
      <c r="CU111" s="3"/>
      <c r="CV111" s="3"/>
      <c r="CW111" s="3"/>
      <c r="CX111" s="3"/>
      <c r="CY111" s="3"/>
      <c r="CZ111" s="3"/>
    </row>
    <row r="112" spans="5:104" ht="7.15" customHeight="1" x14ac:dyDescent="0.2">
      <c r="E112" s="241"/>
      <c r="F112" s="242"/>
      <c r="G112" s="150"/>
      <c r="H112" s="151"/>
      <c r="I112" s="151"/>
      <c r="J112" s="151"/>
      <c r="K112" s="151"/>
      <c r="L112" s="152"/>
      <c r="M112" s="162"/>
      <c r="N112" s="163"/>
      <c r="O112" s="163"/>
      <c r="P112" s="163"/>
      <c r="Q112" s="163"/>
      <c r="R112" s="163"/>
      <c r="S112" s="163"/>
      <c r="T112" s="163"/>
      <c r="U112" s="163"/>
      <c r="V112" s="163"/>
      <c r="W112" s="164"/>
      <c r="X112" s="150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  <c r="AI112" s="151"/>
      <c r="AJ112" s="152"/>
      <c r="AK112" s="150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2"/>
      <c r="BH112" s="44"/>
      <c r="BI112" s="33"/>
      <c r="BJ112" s="116"/>
      <c r="BK112" s="116"/>
      <c r="BL112" s="116"/>
      <c r="BM112" s="116"/>
      <c r="BN112" s="116"/>
      <c r="BO112" s="116"/>
      <c r="BP112" s="116"/>
      <c r="BQ112" s="116"/>
      <c r="BR112" s="158" t="s">
        <v>144</v>
      </c>
      <c r="BS112" s="158"/>
      <c r="BT112" s="158"/>
      <c r="BU112" s="33"/>
      <c r="BV112" s="45"/>
      <c r="BW112" s="175"/>
      <c r="BX112" s="176"/>
      <c r="BY112" s="176"/>
      <c r="BZ112" s="176"/>
      <c r="CA112" s="177"/>
      <c r="CB112" s="141"/>
      <c r="CC112" s="142"/>
      <c r="CD112" s="142"/>
      <c r="CE112" s="142"/>
      <c r="CF112" s="143"/>
      <c r="CG112" s="142"/>
      <c r="CH112" s="142"/>
      <c r="CI112" s="142"/>
      <c r="CJ112" s="142"/>
      <c r="CK112" s="249"/>
      <c r="CL112" s="150"/>
      <c r="CM112" s="151"/>
      <c r="CN112" s="151"/>
      <c r="CO112" s="152"/>
      <c r="CP112" s="33"/>
      <c r="CQ112" s="3"/>
      <c r="CR112" s="3"/>
      <c r="CS112" s="3"/>
      <c r="CT112" s="3"/>
      <c r="CU112" s="3"/>
      <c r="CV112" s="3"/>
      <c r="CW112" s="3"/>
      <c r="CX112" s="3"/>
      <c r="CY112" s="3"/>
      <c r="CZ112" s="3"/>
    </row>
    <row r="113" spans="5:104" ht="7.15" customHeight="1" x14ac:dyDescent="0.2">
      <c r="E113" s="241"/>
      <c r="F113" s="242"/>
      <c r="G113" s="150"/>
      <c r="H113" s="151"/>
      <c r="I113" s="151"/>
      <c r="J113" s="151"/>
      <c r="K113" s="151"/>
      <c r="L113" s="152"/>
      <c r="M113" s="162"/>
      <c r="N113" s="163"/>
      <c r="O113" s="163"/>
      <c r="P113" s="163"/>
      <c r="Q113" s="163"/>
      <c r="R113" s="163"/>
      <c r="S113" s="163"/>
      <c r="T113" s="163"/>
      <c r="U113" s="163"/>
      <c r="V113" s="163"/>
      <c r="W113" s="164"/>
      <c r="X113" s="150"/>
      <c r="Y113" s="151"/>
      <c r="Z113" s="151"/>
      <c r="AA113" s="151"/>
      <c r="AB113" s="151"/>
      <c r="AC113" s="151"/>
      <c r="AD113" s="151"/>
      <c r="AE113" s="151"/>
      <c r="AF113" s="151"/>
      <c r="AG113" s="151"/>
      <c r="AH113" s="151"/>
      <c r="AI113" s="151"/>
      <c r="AJ113" s="152"/>
      <c r="AK113" s="150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2"/>
      <c r="BH113" s="44"/>
      <c r="BI113" s="33"/>
      <c r="BJ113" s="117"/>
      <c r="BK113" s="117"/>
      <c r="BL113" s="117"/>
      <c r="BM113" s="117"/>
      <c r="BN113" s="117"/>
      <c r="BO113" s="117"/>
      <c r="BP113" s="117"/>
      <c r="BQ113" s="117"/>
      <c r="BR113" s="158"/>
      <c r="BS113" s="158"/>
      <c r="BT113" s="158"/>
      <c r="BU113" s="33"/>
      <c r="BV113" s="45"/>
      <c r="BW113" s="175"/>
      <c r="BX113" s="176"/>
      <c r="BY113" s="176"/>
      <c r="BZ113" s="176"/>
      <c r="CA113" s="177"/>
      <c r="CB113" s="141"/>
      <c r="CC113" s="142"/>
      <c r="CD113" s="142"/>
      <c r="CE113" s="142"/>
      <c r="CF113" s="143"/>
      <c r="CG113" s="142"/>
      <c r="CH113" s="142"/>
      <c r="CI113" s="142"/>
      <c r="CJ113" s="142"/>
      <c r="CK113" s="249"/>
      <c r="CL113" s="150"/>
      <c r="CM113" s="151"/>
      <c r="CN113" s="151"/>
      <c r="CO113" s="152"/>
      <c r="CP113" s="33"/>
      <c r="CQ113" s="3"/>
      <c r="CR113" s="3"/>
      <c r="CS113" s="3"/>
      <c r="CT113" s="3"/>
      <c r="CU113" s="3"/>
      <c r="CV113" s="3"/>
      <c r="CW113" s="3"/>
      <c r="CX113" s="3"/>
      <c r="CY113" s="3"/>
      <c r="CZ113" s="3"/>
    </row>
    <row r="114" spans="5:104" ht="7.15" customHeight="1" x14ac:dyDescent="0.2">
      <c r="E114" s="243"/>
      <c r="F114" s="244"/>
      <c r="G114" s="153"/>
      <c r="H114" s="154"/>
      <c r="I114" s="154"/>
      <c r="J114" s="154"/>
      <c r="K114" s="154"/>
      <c r="L114" s="155"/>
      <c r="M114" s="165"/>
      <c r="N114" s="166"/>
      <c r="O114" s="166"/>
      <c r="P114" s="166"/>
      <c r="Q114" s="166"/>
      <c r="R114" s="166"/>
      <c r="S114" s="166"/>
      <c r="T114" s="166"/>
      <c r="U114" s="166"/>
      <c r="V114" s="166"/>
      <c r="W114" s="167"/>
      <c r="X114" s="153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5"/>
      <c r="AK114" s="153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5"/>
      <c r="BH114" s="79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78"/>
      <c r="BW114" s="178"/>
      <c r="BX114" s="179"/>
      <c r="BY114" s="179"/>
      <c r="BZ114" s="179"/>
      <c r="CA114" s="180"/>
      <c r="CB114" s="144"/>
      <c r="CC114" s="145"/>
      <c r="CD114" s="145"/>
      <c r="CE114" s="145"/>
      <c r="CF114" s="146"/>
      <c r="CG114" s="145"/>
      <c r="CH114" s="145"/>
      <c r="CI114" s="145"/>
      <c r="CJ114" s="145"/>
      <c r="CK114" s="250"/>
      <c r="CL114" s="153"/>
      <c r="CM114" s="154"/>
      <c r="CN114" s="154"/>
      <c r="CO114" s="155"/>
      <c r="CP114" s="33"/>
      <c r="CQ114" s="3"/>
      <c r="CR114" s="3"/>
      <c r="CS114" s="3"/>
      <c r="CT114" s="3"/>
      <c r="CU114" s="3"/>
      <c r="CV114" s="3"/>
      <c r="CW114" s="3"/>
      <c r="CX114" s="3"/>
      <c r="CY114" s="3"/>
      <c r="CZ114" s="3"/>
    </row>
    <row r="115" spans="5:104" ht="9" customHeight="1" x14ac:dyDescent="0.2">
      <c r="E115" s="192" t="s">
        <v>206</v>
      </c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3"/>
      <c r="BN115" s="193"/>
      <c r="BO115" s="193"/>
      <c r="BP115" s="193"/>
      <c r="BQ115" s="193"/>
      <c r="BR115" s="193"/>
      <c r="BS115" s="193"/>
      <c r="BT115" s="193"/>
      <c r="BU115" s="193"/>
      <c r="BV115" s="193"/>
      <c r="BW115" s="193"/>
      <c r="BX115" s="193"/>
      <c r="BY115" s="193"/>
      <c r="BZ115" s="193"/>
      <c r="CA115" s="193"/>
      <c r="CB115" s="193"/>
      <c r="CC115" s="193"/>
      <c r="CD115" s="193"/>
      <c r="CE115" s="193"/>
      <c r="CF115" s="193"/>
      <c r="CG115" s="193"/>
      <c r="CH115" s="193"/>
      <c r="CI115" s="193"/>
      <c r="CJ115" s="193"/>
      <c r="CK115" s="194"/>
      <c r="CL115" s="44"/>
      <c r="CM115" s="33"/>
      <c r="CN115" s="33"/>
      <c r="CO115" s="33"/>
      <c r="CP115" s="33"/>
      <c r="CQ115" s="3"/>
      <c r="CR115" s="3"/>
      <c r="CS115" s="3"/>
      <c r="CT115" s="3"/>
      <c r="CU115" s="3"/>
      <c r="CV115" s="3"/>
      <c r="CW115" s="3"/>
      <c r="CX115" s="3"/>
      <c r="CY115" s="3"/>
      <c r="CZ115" s="3"/>
    </row>
    <row r="116" spans="5:104" ht="9" customHeight="1" x14ac:dyDescent="0.2">
      <c r="E116" s="192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  <c r="AH116" s="193"/>
      <c r="AI116" s="193"/>
      <c r="AJ116" s="193"/>
      <c r="AK116" s="193"/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  <c r="BI116" s="193"/>
      <c r="BJ116" s="193"/>
      <c r="BK116" s="193"/>
      <c r="BL116" s="193"/>
      <c r="BM116" s="193"/>
      <c r="BN116" s="193"/>
      <c r="BO116" s="193"/>
      <c r="BP116" s="193"/>
      <c r="BQ116" s="193"/>
      <c r="BR116" s="193"/>
      <c r="BS116" s="193"/>
      <c r="BT116" s="193"/>
      <c r="BU116" s="193"/>
      <c r="BV116" s="193"/>
      <c r="BW116" s="193"/>
      <c r="BX116" s="193"/>
      <c r="BY116" s="193"/>
      <c r="BZ116" s="193"/>
      <c r="CA116" s="193"/>
      <c r="CB116" s="193"/>
      <c r="CC116" s="193"/>
      <c r="CD116" s="193"/>
      <c r="CE116" s="193"/>
      <c r="CF116" s="193"/>
      <c r="CG116" s="193"/>
      <c r="CH116" s="193"/>
      <c r="CI116" s="193"/>
      <c r="CJ116" s="193"/>
      <c r="CK116" s="194"/>
      <c r="CL116" s="103"/>
      <c r="CM116" s="103"/>
      <c r="CN116" s="103"/>
      <c r="CO116" s="33"/>
      <c r="CP116" s="33"/>
      <c r="CQ116" s="3"/>
      <c r="CR116" s="3"/>
      <c r="CS116" s="3"/>
      <c r="CT116" s="3"/>
      <c r="CU116" s="3"/>
      <c r="CV116" s="3"/>
      <c r="CW116" s="3"/>
      <c r="CX116" s="3"/>
      <c r="CY116" s="3"/>
      <c r="CZ116" s="3"/>
    </row>
    <row r="117" spans="5:104" ht="9" customHeight="1" x14ac:dyDescent="0.2">
      <c r="E117" s="192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3"/>
      <c r="BN117" s="193"/>
      <c r="BO117" s="193"/>
      <c r="BP117" s="193"/>
      <c r="BQ117" s="193"/>
      <c r="BR117" s="193"/>
      <c r="BS117" s="193"/>
      <c r="BT117" s="193"/>
      <c r="BU117" s="193"/>
      <c r="BV117" s="193"/>
      <c r="BW117" s="193"/>
      <c r="BX117" s="193"/>
      <c r="BY117" s="193"/>
      <c r="BZ117" s="193"/>
      <c r="CA117" s="193"/>
      <c r="CB117" s="193"/>
      <c r="CC117" s="193"/>
      <c r="CD117" s="193"/>
      <c r="CE117" s="193"/>
      <c r="CF117" s="193"/>
      <c r="CG117" s="193"/>
      <c r="CH117" s="193"/>
      <c r="CI117" s="193"/>
      <c r="CJ117" s="193"/>
      <c r="CK117" s="194"/>
      <c r="CL117" s="33"/>
      <c r="CM117" s="33"/>
      <c r="CN117" s="33"/>
      <c r="CO117" s="33"/>
      <c r="CP117" s="33"/>
      <c r="CQ117" s="3"/>
      <c r="CR117" s="3"/>
      <c r="CS117" s="3"/>
      <c r="CT117" s="3"/>
      <c r="CU117" s="3"/>
      <c r="CV117" s="3"/>
      <c r="CW117" s="3"/>
      <c r="CX117" s="3"/>
      <c r="CY117" s="3"/>
      <c r="CZ117" s="3"/>
    </row>
    <row r="118" spans="5:104" ht="9" customHeight="1" x14ac:dyDescent="0.2">
      <c r="E118" s="227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8"/>
      <c r="BN118" s="228"/>
      <c r="BO118" s="228"/>
      <c r="BP118" s="228"/>
      <c r="BQ118" s="228"/>
      <c r="BR118" s="228"/>
      <c r="BS118" s="228"/>
      <c r="BT118" s="228"/>
      <c r="BU118" s="228"/>
      <c r="BV118" s="228"/>
      <c r="BW118" s="228"/>
      <c r="BX118" s="228"/>
      <c r="BY118" s="228"/>
      <c r="BZ118" s="228"/>
      <c r="CA118" s="228"/>
      <c r="CB118" s="228"/>
      <c r="CC118" s="228"/>
      <c r="CD118" s="228"/>
      <c r="CE118" s="228"/>
      <c r="CF118" s="228"/>
      <c r="CG118" s="228"/>
      <c r="CH118" s="228"/>
      <c r="CI118" s="228"/>
      <c r="CJ118" s="228"/>
      <c r="CK118" s="229"/>
      <c r="CL118" s="33"/>
      <c r="CM118" s="33"/>
      <c r="CN118" s="33"/>
      <c r="CO118" s="33"/>
      <c r="CP118" s="33"/>
      <c r="CQ118" s="3"/>
      <c r="CR118" s="3"/>
      <c r="CS118" s="3"/>
      <c r="CT118" s="3"/>
      <c r="CU118" s="3"/>
      <c r="CV118" s="3"/>
      <c r="CW118" s="3"/>
      <c r="CX118" s="3"/>
      <c r="CY118" s="3"/>
      <c r="CZ118" s="3"/>
    </row>
    <row r="119" spans="5:104" ht="5.65" customHeight="1" x14ac:dyDescent="0.2">
      <c r="E119" s="132" t="s">
        <v>207</v>
      </c>
      <c r="F119" s="132"/>
      <c r="G119" s="132"/>
      <c r="H119" s="132"/>
      <c r="I119" s="132"/>
      <c r="J119" s="132"/>
      <c r="K119" s="132"/>
      <c r="L119" s="132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"/>
      <c r="CR119" s="3"/>
      <c r="CS119" s="3"/>
      <c r="CT119" s="3"/>
      <c r="CU119" s="3"/>
      <c r="CV119" s="3"/>
      <c r="CW119" s="3"/>
      <c r="CX119" s="3"/>
      <c r="CY119" s="3"/>
      <c r="CZ119" s="3"/>
    </row>
    <row r="120" spans="5:104" ht="5.65" customHeight="1" x14ac:dyDescent="0.2">
      <c r="E120" s="158"/>
      <c r="F120" s="158"/>
      <c r="G120" s="158"/>
      <c r="H120" s="158"/>
      <c r="I120" s="158"/>
      <c r="J120" s="158"/>
      <c r="K120" s="158"/>
      <c r="L120" s="158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"/>
      <c r="CR120" s="3"/>
      <c r="CS120" s="3"/>
      <c r="CT120" s="3"/>
      <c r="CU120" s="3"/>
      <c r="CV120" s="3"/>
      <c r="CW120" s="3"/>
      <c r="CX120" s="3"/>
      <c r="CY120" s="3"/>
      <c r="CZ120" s="3"/>
    </row>
    <row r="121" spans="5:104" ht="5.65" customHeight="1" x14ac:dyDescent="0.2">
      <c r="E121" s="158"/>
      <c r="F121" s="158"/>
      <c r="G121" s="158"/>
      <c r="H121" s="158"/>
      <c r="I121" s="158"/>
      <c r="J121" s="158"/>
      <c r="K121" s="158"/>
      <c r="L121" s="158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"/>
      <c r="CR121" s="3"/>
      <c r="CS121" s="3"/>
      <c r="CT121" s="3"/>
      <c r="CU121" s="3"/>
      <c r="CV121" s="3"/>
      <c r="CW121" s="3"/>
      <c r="CX121" s="3"/>
      <c r="CY121" s="3"/>
      <c r="CZ121" s="3"/>
    </row>
    <row r="122" spans="5:104" ht="6" customHeight="1" x14ac:dyDescent="0.2">
      <c r="E122" s="213" t="s">
        <v>208</v>
      </c>
      <c r="F122" s="213"/>
      <c r="G122" s="213"/>
      <c r="H122" s="256" t="s">
        <v>108</v>
      </c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257"/>
      <c r="X122" s="213" t="s">
        <v>109</v>
      </c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 t="s">
        <v>209</v>
      </c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 t="s">
        <v>210</v>
      </c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13"/>
      <c r="CB122" s="213"/>
      <c r="CC122" s="213"/>
      <c r="CD122" s="272" t="s">
        <v>211</v>
      </c>
      <c r="CE122" s="273"/>
      <c r="CF122" s="273"/>
      <c r="CG122" s="273"/>
      <c r="CH122" s="273"/>
      <c r="CI122" s="273"/>
      <c r="CJ122" s="273"/>
      <c r="CK122" s="274"/>
      <c r="CL122" s="33"/>
      <c r="CM122" s="33"/>
      <c r="CN122" s="33"/>
      <c r="CO122" s="33"/>
      <c r="CP122" s="33"/>
      <c r="CQ122" s="3"/>
      <c r="CR122" s="3"/>
      <c r="CS122" s="3"/>
      <c r="CT122" s="3"/>
      <c r="CU122" s="3"/>
      <c r="CV122" s="3"/>
      <c r="CW122" s="3"/>
      <c r="CX122" s="3"/>
      <c r="CY122" s="3"/>
      <c r="CZ122" s="3"/>
    </row>
    <row r="123" spans="5:104" ht="6" customHeight="1" x14ac:dyDescent="0.2">
      <c r="E123" s="213"/>
      <c r="F123" s="213"/>
      <c r="G123" s="213"/>
      <c r="H123" s="2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259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  <c r="BI123" s="213"/>
      <c r="BJ123" s="213"/>
      <c r="BK123" s="213"/>
      <c r="BL123" s="213"/>
      <c r="BM123" s="213"/>
      <c r="BN123" s="213"/>
      <c r="BO123" s="213"/>
      <c r="BP123" s="213"/>
      <c r="BQ123" s="213"/>
      <c r="BR123" s="213"/>
      <c r="BS123" s="213"/>
      <c r="BT123" s="213"/>
      <c r="BU123" s="213"/>
      <c r="BV123" s="213"/>
      <c r="BW123" s="213"/>
      <c r="BX123" s="213"/>
      <c r="BY123" s="213"/>
      <c r="BZ123" s="213"/>
      <c r="CA123" s="213"/>
      <c r="CB123" s="213"/>
      <c r="CC123" s="213"/>
      <c r="CD123" s="275"/>
      <c r="CE123" s="276"/>
      <c r="CF123" s="276"/>
      <c r="CG123" s="276"/>
      <c r="CH123" s="276"/>
      <c r="CI123" s="276"/>
      <c r="CJ123" s="276"/>
      <c r="CK123" s="277"/>
      <c r="CL123" s="33"/>
      <c r="CM123" s="33"/>
      <c r="CN123" s="33"/>
      <c r="CO123" s="33"/>
      <c r="CP123" s="33"/>
      <c r="CQ123" s="3"/>
      <c r="CR123" s="3"/>
      <c r="CS123" s="3"/>
      <c r="CT123" s="3"/>
      <c r="CU123" s="3"/>
      <c r="CV123" s="3"/>
      <c r="CW123" s="3"/>
      <c r="CX123" s="3"/>
      <c r="CY123" s="3"/>
      <c r="CZ123" s="3"/>
    </row>
    <row r="124" spans="5:104" ht="6" customHeight="1" x14ac:dyDescent="0.2">
      <c r="E124" s="213"/>
      <c r="F124" s="213"/>
      <c r="G124" s="213"/>
      <c r="H124" s="2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259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213"/>
      <c r="BN124" s="213"/>
      <c r="BO124" s="213"/>
      <c r="BP124" s="213"/>
      <c r="BQ124" s="213"/>
      <c r="BR124" s="213"/>
      <c r="BS124" s="213"/>
      <c r="BT124" s="213"/>
      <c r="BU124" s="213"/>
      <c r="BV124" s="213"/>
      <c r="BW124" s="213"/>
      <c r="BX124" s="213"/>
      <c r="BY124" s="213"/>
      <c r="BZ124" s="213"/>
      <c r="CA124" s="213"/>
      <c r="CB124" s="213"/>
      <c r="CC124" s="213"/>
      <c r="CD124" s="275" t="s">
        <v>212</v>
      </c>
      <c r="CE124" s="276"/>
      <c r="CF124" s="276"/>
      <c r="CG124" s="276"/>
      <c r="CH124" s="276"/>
      <c r="CI124" s="276"/>
      <c r="CJ124" s="276"/>
      <c r="CK124" s="277"/>
      <c r="CL124" s="33"/>
      <c r="CM124" s="33"/>
      <c r="CN124" s="33"/>
      <c r="CO124" s="33"/>
      <c r="CP124" s="33"/>
      <c r="CQ124" s="3"/>
      <c r="CR124" s="3"/>
      <c r="CZ124" s="3"/>
    </row>
    <row r="125" spans="5:104" ht="6" customHeight="1" x14ac:dyDescent="0.2">
      <c r="E125" s="213"/>
      <c r="F125" s="213"/>
      <c r="G125" s="213"/>
      <c r="H125" s="212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260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  <c r="BI125" s="213"/>
      <c r="BJ125" s="213"/>
      <c r="BK125" s="213"/>
      <c r="BL125" s="213"/>
      <c r="BM125" s="213"/>
      <c r="BN125" s="213"/>
      <c r="BO125" s="213"/>
      <c r="BP125" s="213"/>
      <c r="BQ125" s="213"/>
      <c r="BR125" s="213"/>
      <c r="BS125" s="213"/>
      <c r="BT125" s="213"/>
      <c r="BU125" s="213"/>
      <c r="BV125" s="213"/>
      <c r="BW125" s="213"/>
      <c r="BX125" s="213"/>
      <c r="BY125" s="213"/>
      <c r="BZ125" s="213"/>
      <c r="CA125" s="213"/>
      <c r="CB125" s="213"/>
      <c r="CC125" s="213"/>
      <c r="CD125" s="278"/>
      <c r="CE125" s="279"/>
      <c r="CF125" s="279"/>
      <c r="CG125" s="279"/>
      <c r="CH125" s="279"/>
      <c r="CI125" s="279"/>
      <c r="CJ125" s="279"/>
      <c r="CK125" s="280"/>
      <c r="CL125" s="33"/>
      <c r="CM125" s="33"/>
      <c r="CN125" s="33"/>
      <c r="CO125" s="33"/>
      <c r="CP125" s="33"/>
      <c r="CQ125" s="3"/>
      <c r="CR125" s="3"/>
      <c r="CS125" s="13" t="s">
        <v>43</v>
      </c>
      <c r="CT125" s="14" t="s">
        <v>44</v>
      </c>
      <c r="CU125" s="7" t="s">
        <v>45</v>
      </c>
      <c r="CV125" s="7" t="s">
        <v>46</v>
      </c>
      <c r="CW125" s="7" t="s">
        <v>47</v>
      </c>
      <c r="CX125" s="7" t="s">
        <v>48</v>
      </c>
      <c r="CY125" s="7" t="s">
        <v>49</v>
      </c>
      <c r="CZ125" s="3"/>
    </row>
    <row r="126" spans="5:104" ht="6" customHeight="1" x14ac:dyDescent="0.2">
      <c r="E126" s="230"/>
      <c r="F126" s="230"/>
      <c r="G126" s="230"/>
      <c r="H126" s="159" t="str">
        <f>(IF(OR($E126="■番号■",$E126=""),"",VLOOKUP($E126,CT125:CU133,2,FALSE)))</f>
        <v/>
      </c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  <c r="AV126" s="230"/>
      <c r="AW126" s="230"/>
      <c r="AX126" s="230"/>
      <c r="AY126" s="230"/>
      <c r="AZ126" s="230"/>
      <c r="BA126" s="230"/>
      <c r="BB126" s="230"/>
      <c r="BC126" s="230"/>
      <c r="BD126" s="230"/>
      <c r="BE126" s="230"/>
      <c r="BF126" s="230"/>
      <c r="BG126" s="230"/>
      <c r="BH126" s="230"/>
      <c r="BI126" s="230"/>
      <c r="BJ126" s="230"/>
      <c r="BK126" s="230"/>
      <c r="BL126" s="230"/>
      <c r="BM126" s="230"/>
      <c r="BN126" s="230"/>
      <c r="BO126" s="230"/>
      <c r="BP126" s="230"/>
      <c r="BQ126" s="230"/>
      <c r="BR126" s="230"/>
      <c r="BS126" s="230"/>
      <c r="BT126" s="230"/>
      <c r="BU126" s="230"/>
      <c r="BV126" s="230"/>
      <c r="BW126" s="230"/>
      <c r="BX126" s="230"/>
      <c r="BY126" s="230"/>
      <c r="BZ126" s="230"/>
      <c r="CA126" s="230"/>
      <c r="CB126" s="230"/>
      <c r="CC126" s="230"/>
      <c r="CD126" s="230"/>
      <c r="CE126" s="230"/>
      <c r="CF126" s="230"/>
      <c r="CG126" s="230"/>
      <c r="CH126" s="230"/>
      <c r="CI126" s="230"/>
      <c r="CJ126" s="230"/>
      <c r="CK126" s="230"/>
      <c r="CL126" s="33"/>
      <c r="CM126" s="33"/>
      <c r="CN126" s="33"/>
      <c r="CO126" s="33"/>
      <c r="CP126" s="33"/>
      <c r="CQ126" s="3"/>
      <c r="CR126" s="3"/>
      <c r="CS126" s="104">
        <v>1</v>
      </c>
      <c r="CT126" s="15" t="s">
        <v>53</v>
      </c>
      <c r="CU126" s="7" t="s">
        <v>54</v>
      </c>
      <c r="CV126" s="7" t="s">
        <v>55</v>
      </c>
      <c r="CW126" s="7" t="s">
        <v>56</v>
      </c>
      <c r="CX126" s="7" t="s">
        <v>57</v>
      </c>
      <c r="CY126" s="7" t="s">
        <v>57</v>
      </c>
      <c r="CZ126" s="3"/>
    </row>
    <row r="127" spans="5:104" ht="6" customHeight="1" x14ac:dyDescent="0.2">
      <c r="E127" s="230"/>
      <c r="F127" s="230"/>
      <c r="G127" s="230"/>
      <c r="H127" s="162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4"/>
      <c r="X127" s="281"/>
      <c r="Y127" s="281"/>
      <c r="Z127" s="281"/>
      <c r="AA127" s="281"/>
      <c r="AB127" s="281"/>
      <c r="AC127" s="281"/>
      <c r="AD127" s="281"/>
      <c r="AE127" s="281"/>
      <c r="AF127" s="281"/>
      <c r="AG127" s="281"/>
      <c r="AH127" s="281"/>
      <c r="AI127" s="281"/>
      <c r="AJ127" s="281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  <c r="AV127" s="230"/>
      <c r="AW127" s="230"/>
      <c r="AX127" s="230"/>
      <c r="AY127" s="230"/>
      <c r="AZ127" s="230"/>
      <c r="BA127" s="230"/>
      <c r="BB127" s="230"/>
      <c r="BC127" s="230"/>
      <c r="BD127" s="230"/>
      <c r="BE127" s="230"/>
      <c r="BF127" s="230"/>
      <c r="BG127" s="230"/>
      <c r="BH127" s="230"/>
      <c r="BI127" s="230"/>
      <c r="BJ127" s="230"/>
      <c r="BK127" s="230"/>
      <c r="BL127" s="230"/>
      <c r="BM127" s="230"/>
      <c r="BN127" s="230"/>
      <c r="BO127" s="230"/>
      <c r="BP127" s="230"/>
      <c r="BQ127" s="230"/>
      <c r="BR127" s="230"/>
      <c r="BS127" s="230"/>
      <c r="BT127" s="230"/>
      <c r="BU127" s="230"/>
      <c r="BV127" s="230"/>
      <c r="BW127" s="230"/>
      <c r="BX127" s="230"/>
      <c r="BY127" s="230"/>
      <c r="BZ127" s="230"/>
      <c r="CA127" s="230"/>
      <c r="CB127" s="230"/>
      <c r="CC127" s="230"/>
      <c r="CD127" s="230"/>
      <c r="CE127" s="230"/>
      <c r="CF127" s="230"/>
      <c r="CG127" s="230"/>
      <c r="CH127" s="230"/>
      <c r="CI127" s="230"/>
      <c r="CJ127" s="230"/>
      <c r="CK127" s="230"/>
      <c r="CL127" s="33"/>
      <c r="CM127" s="33"/>
      <c r="CN127" s="33"/>
      <c r="CO127" s="33"/>
      <c r="CP127" s="33"/>
      <c r="CQ127" s="3"/>
      <c r="CR127" s="3"/>
      <c r="CS127" s="104"/>
      <c r="CT127" s="15" t="s">
        <v>59</v>
      </c>
      <c r="CU127" s="7" t="s">
        <v>60</v>
      </c>
      <c r="CV127" s="7" t="s">
        <v>61</v>
      </c>
      <c r="CW127" s="7" t="s">
        <v>62</v>
      </c>
      <c r="CX127" s="7" t="s">
        <v>57</v>
      </c>
      <c r="CY127" s="7" t="s">
        <v>57</v>
      </c>
      <c r="CZ127" s="3"/>
    </row>
    <row r="128" spans="5:104" ht="6" customHeight="1" x14ac:dyDescent="0.2">
      <c r="E128" s="230"/>
      <c r="F128" s="230"/>
      <c r="G128" s="230"/>
      <c r="H128" s="165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7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  <c r="AV128" s="230"/>
      <c r="AW128" s="230"/>
      <c r="AX128" s="230"/>
      <c r="AY128" s="230"/>
      <c r="AZ128" s="230"/>
      <c r="BA128" s="230"/>
      <c r="BB128" s="230"/>
      <c r="BC128" s="230"/>
      <c r="BD128" s="230"/>
      <c r="BE128" s="230"/>
      <c r="BF128" s="230"/>
      <c r="BG128" s="230"/>
      <c r="BH128" s="230"/>
      <c r="BI128" s="230"/>
      <c r="BJ128" s="230"/>
      <c r="BK128" s="230"/>
      <c r="BL128" s="230"/>
      <c r="BM128" s="230"/>
      <c r="BN128" s="230"/>
      <c r="BO128" s="230"/>
      <c r="BP128" s="230"/>
      <c r="BQ128" s="230"/>
      <c r="BR128" s="230"/>
      <c r="BS128" s="230"/>
      <c r="BT128" s="230"/>
      <c r="BU128" s="230"/>
      <c r="BV128" s="230"/>
      <c r="BW128" s="230"/>
      <c r="BX128" s="230"/>
      <c r="BY128" s="230"/>
      <c r="BZ128" s="230"/>
      <c r="CA128" s="230"/>
      <c r="CB128" s="230"/>
      <c r="CC128" s="230"/>
      <c r="CD128" s="230"/>
      <c r="CE128" s="230"/>
      <c r="CF128" s="230"/>
      <c r="CG128" s="230"/>
      <c r="CH128" s="230"/>
      <c r="CI128" s="230"/>
      <c r="CJ128" s="230"/>
      <c r="CK128" s="230"/>
      <c r="CL128" s="33"/>
      <c r="CM128" s="33"/>
      <c r="CN128" s="33"/>
      <c r="CO128" s="33"/>
      <c r="CP128" s="33"/>
      <c r="CQ128" s="3"/>
      <c r="CR128" s="3"/>
      <c r="CS128" s="104"/>
      <c r="CT128" s="15" t="s">
        <v>64</v>
      </c>
      <c r="CU128" s="7" t="s">
        <v>65</v>
      </c>
      <c r="CV128" s="7" t="s">
        <v>61</v>
      </c>
      <c r="CW128" s="7" t="s">
        <v>66</v>
      </c>
      <c r="CX128" s="7" t="s">
        <v>57</v>
      </c>
      <c r="CY128" s="7" t="s">
        <v>57</v>
      </c>
      <c r="CZ128" s="3"/>
    </row>
    <row r="129" spans="5:104" ht="6" customHeight="1" x14ac:dyDescent="0.2">
      <c r="E129" s="230"/>
      <c r="F129" s="230"/>
      <c r="G129" s="230"/>
      <c r="H129" s="159" t="str">
        <f>(IF(OR($E129="■番号■",$E129=""),"",VLOOKUP($E129,CT125:CU133,2,FALSE)))</f>
        <v/>
      </c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1"/>
      <c r="X129" s="281"/>
      <c r="Y129" s="281"/>
      <c r="Z129" s="281"/>
      <c r="AA129" s="281"/>
      <c r="AB129" s="281"/>
      <c r="AC129" s="281"/>
      <c r="AD129" s="281"/>
      <c r="AE129" s="281"/>
      <c r="AF129" s="281"/>
      <c r="AG129" s="281"/>
      <c r="AH129" s="281"/>
      <c r="AI129" s="281"/>
      <c r="AJ129" s="281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  <c r="AV129" s="230"/>
      <c r="AW129" s="230"/>
      <c r="AX129" s="230"/>
      <c r="AY129" s="230"/>
      <c r="AZ129" s="230"/>
      <c r="BA129" s="230"/>
      <c r="BB129" s="230"/>
      <c r="BC129" s="230"/>
      <c r="BD129" s="230"/>
      <c r="BE129" s="230"/>
      <c r="BF129" s="230"/>
      <c r="BG129" s="230"/>
      <c r="BH129" s="230"/>
      <c r="BI129" s="230"/>
      <c r="BJ129" s="230"/>
      <c r="BK129" s="230"/>
      <c r="BL129" s="230"/>
      <c r="BM129" s="230"/>
      <c r="BN129" s="230"/>
      <c r="BO129" s="230"/>
      <c r="BP129" s="230"/>
      <c r="BQ129" s="230"/>
      <c r="BR129" s="230"/>
      <c r="BS129" s="230"/>
      <c r="BT129" s="230"/>
      <c r="BU129" s="230"/>
      <c r="BV129" s="230"/>
      <c r="BW129" s="230"/>
      <c r="BX129" s="230"/>
      <c r="BY129" s="230"/>
      <c r="BZ129" s="230"/>
      <c r="CA129" s="230"/>
      <c r="CB129" s="230"/>
      <c r="CC129" s="230"/>
      <c r="CD129" s="230"/>
      <c r="CE129" s="230"/>
      <c r="CF129" s="230"/>
      <c r="CG129" s="230"/>
      <c r="CH129" s="230"/>
      <c r="CI129" s="230"/>
      <c r="CJ129" s="230"/>
      <c r="CK129" s="230"/>
      <c r="CL129" s="33"/>
      <c r="CM129" s="33"/>
      <c r="CN129" s="33"/>
      <c r="CO129" s="33"/>
      <c r="CP129" s="33"/>
      <c r="CQ129" s="3"/>
      <c r="CR129" s="3"/>
      <c r="CS129" s="105">
        <v>2</v>
      </c>
      <c r="CT129" s="15" t="s">
        <v>68</v>
      </c>
      <c r="CU129" s="7" t="s">
        <v>69</v>
      </c>
      <c r="CV129" s="7" t="s">
        <v>70</v>
      </c>
      <c r="CW129" s="7" t="s">
        <v>71</v>
      </c>
      <c r="CX129" s="7" t="s">
        <v>57</v>
      </c>
      <c r="CY129" s="7" t="s">
        <v>57</v>
      </c>
      <c r="CZ129" s="3"/>
    </row>
    <row r="130" spans="5:104" ht="6" customHeight="1" x14ac:dyDescent="0.2">
      <c r="E130" s="230"/>
      <c r="F130" s="230"/>
      <c r="G130" s="230"/>
      <c r="H130" s="162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4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  <c r="AV130" s="230"/>
      <c r="AW130" s="230"/>
      <c r="AX130" s="230"/>
      <c r="AY130" s="230"/>
      <c r="AZ130" s="230"/>
      <c r="BA130" s="230"/>
      <c r="BB130" s="230"/>
      <c r="BC130" s="230"/>
      <c r="BD130" s="230"/>
      <c r="BE130" s="230"/>
      <c r="BF130" s="230"/>
      <c r="BG130" s="230"/>
      <c r="BH130" s="230"/>
      <c r="BI130" s="230"/>
      <c r="BJ130" s="230"/>
      <c r="BK130" s="230"/>
      <c r="BL130" s="230"/>
      <c r="BM130" s="230"/>
      <c r="BN130" s="230"/>
      <c r="BO130" s="230"/>
      <c r="BP130" s="230"/>
      <c r="BQ130" s="230"/>
      <c r="BR130" s="230"/>
      <c r="BS130" s="230"/>
      <c r="BT130" s="230"/>
      <c r="BU130" s="230"/>
      <c r="BV130" s="230"/>
      <c r="BW130" s="230"/>
      <c r="BX130" s="230"/>
      <c r="BY130" s="230"/>
      <c r="BZ130" s="230"/>
      <c r="CA130" s="230"/>
      <c r="CB130" s="230"/>
      <c r="CC130" s="230"/>
      <c r="CD130" s="230"/>
      <c r="CE130" s="230"/>
      <c r="CF130" s="230"/>
      <c r="CG130" s="230"/>
      <c r="CH130" s="230"/>
      <c r="CI130" s="230"/>
      <c r="CJ130" s="230"/>
      <c r="CK130" s="230"/>
      <c r="CL130" s="33"/>
      <c r="CM130" s="33"/>
      <c r="CN130" s="33"/>
      <c r="CO130" s="33"/>
      <c r="CP130" s="33"/>
      <c r="CQ130" s="3"/>
      <c r="CR130" s="3"/>
      <c r="CS130" s="105"/>
      <c r="CT130" s="15" t="s">
        <v>72</v>
      </c>
      <c r="CU130" s="7" t="s">
        <v>73</v>
      </c>
      <c r="CV130" s="7" t="s">
        <v>74</v>
      </c>
      <c r="CW130" s="7" t="s">
        <v>75</v>
      </c>
      <c r="CX130" s="7" t="s">
        <v>57</v>
      </c>
      <c r="CY130" s="7" t="s">
        <v>57</v>
      </c>
      <c r="CZ130" s="3"/>
    </row>
    <row r="131" spans="5:104" ht="6" customHeight="1" x14ac:dyDescent="0.2">
      <c r="E131" s="230"/>
      <c r="F131" s="230"/>
      <c r="G131" s="230"/>
      <c r="H131" s="165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7"/>
      <c r="X131" s="281"/>
      <c r="Y131" s="281"/>
      <c r="Z131" s="281"/>
      <c r="AA131" s="281"/>
      <c r="AB131" s="281"/>
      <c r="AC131" s="281"/>
      <c r="AD131" s="281"/>
      <c r="AE131" s="281"/>
      <c r="AF131" s="281"/>
      <c r="AG131" s="281"/>
      <c r="AH131" s="281"/>
      <c r="AI131" s="281"/>
      <c r="AJ131" s="281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  <c r="AV131" s="230"/>
      <c r="AW131" s="230"/>
      <c r="AX131" s="230"/>
      <c r="AY131" s="230"/>
      <c r="AZ131" s="230"/>
      <c r="BA131" s="230"/>
      <c r="BB131" s="230"/>
      <c r="BC131" s="230"/>
      <c r="BD131" s="230"/>
      <c r="BE131" s="230"/>
      <c r="BF131" s="230"/>
      <c r="BG131" s="230"/>
      <c r="BH131" s="230"/>
      <c r="BI131" s="230"/>
      <c r="BJ131" s="230"/>
      <c r="BK131" s="230"/>
      <c r="BL131" s="230"/>
      <c r="BM131" s="230"/>
      <c r="BN131" s="230"/>
      <c r="BO131" s="230"/>
      <c r="BP131" s="230"/>
      <c r="BQ131" s="230"/>
      <c r="BR131" s="230"/>
      <c r="BS131" s="230"/>
      <c r="BT131" s="230"/>
      <c r="BU131" s="230"/>
      <c r="BV131" s="230"/>
      <c r="BW131" s="230"/>
      <c r="BX131" s="230"/>
      <c r="BY131" s="230"/>
      <c r="BZ131" s="230"/>
      <c r="CA131" s="230"/>
      <c r="CB131" s="230"/>
      <c r="CC131" s="230"/>
      <c r="CD131" s="230"/>
      <c r="CE131" s="230"/>
      <c r="CF131" s="230"/>
      <c r="CG131" s="230"/>
      <c r="CH131" s="230"/>
      <c r="CI131" s="230"/>
      <c r="CJ131" s="230"/>
      <c r="CK131" s="230"/>
      <c r="CL131" s="33"/>
      <c r="CM131" s="33"/>
      <c r="CN131" s="33"/>
      <c r="CO131" s="33"/>
      <c r="CP131" s="33"/>
      <c r="CQ131" s="3"/>
      <c r="CR131" s="3"/>
      <c r="CS131" s="105"/>
      <c r="CT131" s="15" t="s">
        <v>76</v>
      </c>
      <c r="CU131" s="7" t="s">
        <v>77</v>
      </c>
      <c r="CV131" s="7" t="s">
        <v>78</v>
      </c>
      <c r="CW131" s="7" t="s">
        <v>79</v>
      </c>
      <c r="CX131" s="7" t="s">
        <v>80</v>
      </c>
      <c r="CY131" s="7" t="s">
        <v>81</v>
      </c>
      <c r="CZ131" s="3"/>
    </row>
    <row r="132" spans="5:104" ht="6" customHeight="1" x14ac:dyDescent="0.2">
      <c r="E132" s="230"/>
      <c r="F132" s="230"/>
      <c r="G132" s="230"/>
      <c r="H132" s="159" t="str">
        <f>(IF(OR($E132="■番号■",$E132=""),"",VLOOKUP($E132,CT125:CU133,2,FALSE)))</f>
        <v/>
      </c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  <c r="AV132" s="230"/>
      <c r="AW132" s="230"/>
      <c r="AX132" s="230"/>
      <c r="AY132" s="230"/>
      <c r="AZ132" s="230"/>
      <c r="BA132" s="230"/>
      <c r="BB132" s="230"/>
      <c r="BC132" s="230"/>
      <c r="BD132" s="230"/>
      <c r="BE132" s="230"/>
      <c r="BF132" s="230"/>
      <c r="BG132" s="230"/>
      <c r="BH132" s="230"/>
      <c r="BI132" s="230"/>
      <c r="BJ132" s="230"/>
      <c r="BK132" s="230"/>
      <c r="BL132" s="230"/>
      <c r="BM132" s="230"/>
      <c r="BN132" s="230"/>
      <c r="BO132" s="230"/>
      <c r="BP132" s="230"/>
      <c r="BQ132" s="230"/>
      <c r="BR132" s="230"/>
      <c r="BS132" s="230"/>
      <c r="BT132" s="230"/>
      <c r="BU132" s="230"/>
      <c r="BV132" s="230"/>
      <c r="BW132" s="230"/>
      <c r="BX132" s="230"/>
      <c r="BY132" s="230"/>
      <c r="BZ132" s="230"/>
      <c r="CA132" s="230"/>
      <c r="CB132" s="230"/>
      <c r="CC132" s="230"/>
      <c r="CD132" s="230"/>
      <c r="CE132" s="230"/>
      <c r="CF132" s="230"/>
      <c r="CG132" s="230"/>
      <c r="CH132" s="230"/>
      <c r="CI132" s="230"/>
      <c r="CJ132" s="230"/>
      <c r="CK132" s="230"/>
      <c r="CL132" s="33"/>
      <c r="CM132" s="33"/>
      <c r="CN132" s="33"/>
      <c r="CO132" s="33"/>
      <c r="CP132" s="33"/>
      <c r="CQ132" s="3"/>
      <c r="CR132" s="3"/>
      <c r="CS132" s="104">
        <v>3</v>
      </c>
      <c r="CT132" s="15" t="s">
        <v>82</v>
      </c>
      <c r="CU132" s="7" t="s">
        <v>83</v>
      </c>
      <c r="CV132" s="7" t="s">
        <v>0</v>
      </c>
      <c r="CW132" s="7" t="s">
        <v>57</v>
      </c>
      <c r="CX132" s="7" t="s">
        <v>57</v>
      </c>
      <c r="CY132" s="7" t="s">
        <v>57</v>
      </c>
      <c r="CZ132" s="3"/>
    </row>
    <row r="133" spans="5:104" ht="6" customHeight="1" x14ac:dyDescent="0.2">
      <c r="E133" s="230"/>
      <c r="F133" s="230"/>
      <c r="G133" s="230"/>
      <c r="H133" s="162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4"/>
      <c r="X133" s="281"/>
      <c r="Y133" s="281"/>
      <c r="Z133" s="281"/>
      <c r="AA133" s="281"/>
      <c r="AB133" s="281"/>
      <c r="AC133" s="281"/>
      <c r="AD133" s="281"/>
      <c r="AE133" s="281"/>
      <c r="AF133" s="281"/>
      <c r="AG133" s="281"/>
      <c r="AH133" s="281"/>
      <c r="AI133" s="281"/>
      <c r="AJ133" s="281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  <c r="AV133" s="230"/>
      <c r="AW133" s="230"/>
      <c r="AX133" s="230"/>
      <c r="AY133" s="230"/>
      <c r="AZ133" s="230"/>
      <c r="BA133" s="230"/>
      <c r="BB133" s="230"/>
      <c r="BC133" s="230"/>
      <c r="BD133" s="230"/>
      <c r="BE133" s="230"/>
      <c r="BF133" s="230"/>
      <c r="BG133" s="230"/>
      <c r="BH133" s="230"/>
      <c r="BI133" s="230"/>
      <c r="BJ133" s="230"/>
      <c r="BK133" s="230"/>
      <c r="BL133" s="230"/>
      <c r="BM133" s="230"/>
      <c r="BN133" s="230"/>
      <c r="BO133" s="230"/>
      <c r="BP133" s="230"/>
      <c r="BQ133" s="230"/>
      <c r="BR133" s="230"/>
      <c r="BS133" s="230"/>
      <c r="BT133" s="230"/>
      <c r="BU133" s="230"/>
      <c r="BV133" s="230"/>
      <c r="BW133" s="230"/>
      <c r="BX133" s="230"/>
      <c r="BY133" s="230"/>
      <c r="BZ133" s="230"/>
      <c r="CA133" s="230"/>
      <c r="CB133" s="230"/>
      <c r="CC133" s="230"/>
      <c r="CD133" s="230"/>
      <c r="CE133" s="230"/>
      <c r="CF133" s="230"/>
      <c r="CG133" s="230"/>
      <c r="CH133" s="230"/>
      <c r="CI133" s="230"/>
      <c r="CJ133" s="230"/>
      <c r="CK133" s="230"/>
      <c r="CL133" s="33"/>
      <c r="CM133" s="33"/>
      <c r="CN133" s="33"/>
      <c r="CO133" s="33"/>
      <c r="CP133" s="33"/>
      <c r="CQ133" s="3"/>
      <c r="CR133" s="3"/>
      <c r="CS133" s="104"/>
      <c r="CT133" s="15" t="s">
        <v>84</v>
      </c>
      <c r="CU133" s="7" t="s">
        <v>85</v>
      </c>
      <c r="CV133" s="7" t="s">
        <v>0</v>
      </c>
      <c r="CW133" s="7" t="s">
        <v>57</v>
      </c>
      <c r="CX133" s="7" t="s">
        <v>57</v>
      </c>
      <c r="CY133" s="7" t="s">
        <v>57</v>
      </c>
      <c r="CZ133" s="3"/>
    </row>
    <row r="134" spans="5:104" ht="6" customHeight="1" x14ac:dyDescent="0.2">
      <c r="E134" s="230"/>
      <c r="F134" s="230"/>
      <c r="G134" s="230"/>
      <c r="H134" s="165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7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  <c r="AV134" s="230"/>
      <c r="AW134" s="230"/>
      <c r="AX134" s="230"/>
      <c r="AY134" s="230"/>
      <c r="AZ134" s="230"/>
      <c r="BA134" s="230"/>
      <c r="BB134" s="230"/>
      <c r="BC134" s="230"/>
      <c r="BD134" s="230"/>
      <c r="BE134" s="230"/>
      <c r="BF134" s="230"/>
      <c r="BG134" s="230"/>
      <c r="BH134" s="230"/>
      <c r="BI134" s="230"/>
      <c r="BJ134" s="230"/>
      <c r="BK134" s="230"/>
      <c r="BL134" s="230"/>
      <c r="BM134" s="230"/>
      <c r="BN134" s="230"/>
      <c r="BO134" s="230"/>
      <c r="BP134" s="230"/>
      <c r="BQ134" s="230"/>
      <c r="BR134" s="230"/>
      <c r="BS134" s="230"/>
      <c r="BT134" s="230"/>
      <c r="BU134" s="230"/>
      <c r="BV134" s="230"/>
      <c r="BW134" s="230"/>
      <c r="BX134" s="230"/>
      <c r="BY134" s="230"/>
      <c r="BZ134" s="230"/>
      <c r="CA134" s="230"/>
      <c r="CB134" s="230"/>
      <c r="CC134" s="230"/>
      <c r="CD134" s="230"/>
      <c r="CE134" s="230"/>
      <c r="CF134" s="230"/>
      <c r="CG134" s="230"/>
      <c r="CH134" s="230"/>
      <c r="CI134" s="230"/>
      <c r="CJ134" s="230"/>
      <c r="CK134" s="230"/>
      <c r="CL134" s="33"/>
      <c r="CM134" s="33"/>
      <c r="CN134" s="33"/>
      <c r="CO134" s="33"/>
      <c r="CP134" s="33"/>
      <c r="CQ134" s="3"/>
      <c r="CR134" s="3"/>
      <c r="CS134" s="104"/>
      <c r="CT134" s="16"/>
      <c r="CU134" s="3"/>
      <c r="CV134" s="3"/>
      <c r="CW134" s="3"/>
      <c r="CX134" s="3"/>
      <c r="CY134" s="3"/>
      <c r="CZ134" s="3"/>
    </row>
    <row r="135" spans="5:104" ht="8.15" customHeight="1" x14ac:dyDescent="0.2">
      <c r="CL135" s="33"/>
      <c r="CM135" s="33"/>
      <c r="CN135" s="33"/>
      <c r="CO135" s="33"/>
      <c r="CP135" s="33"/>
      <c r="CQ135" s="3"/>
      <c r="CR135" s="3"/>
      <c r="CS135" s="3"/>
      <c r="CT135" s="16"/>
      <c r="CU135" s="7" t="s">
        <v>86</v>
      </c>
      <c r="CV135" s="7" t="s">
        <v>87</v>
      </c>
      <c r="CW135" s="7" t="s">
        <v>88</v>
      </c>
      <c r="CX135" s="7"/>
      <c r="CY135" s="3"/>
      <c r="CZ135" s="3"/>
    </row>
    <row r="136" spans="5:104" ht="8.15" customHeight="1" x14ac:dyDescent="0.2">
      <c r="CL136" s="33"/>
      <c r="CM136" s="33"/>
      <c r="CN136" s="33"/>
      <c r="CO136" s="33"/>
      <c r="CP136" s="33"/>
      <c r="CQ136" s="3"/>
      <c r="CR136" s="3"/>
      <c r="CS136" s="3"/>
      <c r="CT136" s="16"/>
      <c r="CU136" s="7"/>
      <c r="CV136" s="7"/>
      <c r="CW136" s="7"/>
      <c r="CX136" s="7"/>
      <c r="CY136" s="3"/>
      <c r="CZ136" s="3"/>
    </row>
    <row r="137" spans="5:104" ht="8.15" customHeight="1" x14ac:dyDescent="0.2">
      <c r="CL137" s="33"/>
      <c r="CM137" s="33"/>
      <c r="CN137" s="33"/>
      <c r="CO137" s="33"/>
      <c r="CP137" s="33"/>
      <c r="CQ137" s="3"/>
      <c r="CR137" s="3"/>
      <c r="CS137" s="3"/>
      <c r="CT137" s="16"/>
      <c r="CU137" s="17" t="str">
        <f>IFERROR(IF(VLOOKUP($E126,CT126:CY133,3,0)="なし","",VLOOKUP($E126,CT126:CY133,3,0)),"")</f>
        <v/>
      </c>
      <c r="CV137" s="17" t="str">
        <f>IFERROR(IF(VLOOKUP($E129,CT126:CY133,3,0)="なし","",VLOOKUP($E129,CT126:CY133,3,0)),"")</f>
        <v/>
      </c>
      <c r="CW137" s="17" t="str">
        <f>IFERROR(IF(VLOOKUP($E132,CT126:CY133,3,0)="なし","",VLOOKUP($E132,CT126:CY133,3,0)),"")</f>
        <v/>
      </c>
      <c r="CX137" s="17"/>
      <c r="CY137" s="3"/>
      <c r="CZ137" s="3"/>
    </row>
    <row r="138" spans="5:104" ht="8.15" customHeight="1" x14ac:dyDescent="0.2">
      <c r="CL138" s="33"/>
      <c r="CM138" s="33"/>
      <c r="CN138" s="33"/>
      <c r="CO138" s="33"/>
      <c r="CP138" s="33"/>
      <c r="CQ138" s="3"/>
      <c r="CR138" s="3"/>
      <c r="CS138" s="3"/>
      <c r="CT138" s="16"/>
      <c r="CU138" s="17" t="str">
        <f>IFERROR(IF(VLOOKUP($E126,CT126:CY133,4,0)="なし","",VLOOKUP($E126,CT126:CY133,4,0)),"")</f>
        <v/>
      </c>
      <c r="CV138" s="17" t="str">
        <f>IFERROR(IF(VLOOKUP($E129,CT126:CY133,4,0)="なし","",VLOOKUP($E129,CT126:CY133,4,0)),"")</f>
        <v/>
      </c>
      <c r="CW138" s="17" t="str">
        <f>IFERROR(IF(VLOOKUP($E132,CT126:CY133,4,0)="なし","",VLOOKUP($E132,CT126:CY133,4,0)),"")</f>
        <v/>
      </c>
      <c r="CX138" s="17"/>
      <c r="CY138" s="3"/>
      <c r="CZ138" s="3"/>
    </row>
    <row r="139" spans="5:104" ht="8.15" customHeight="1" x14ac:dyDescent="0.2">
      <c r="CL139" s="33"/>
      <c r="CM139" s="33"/>
      <c r="CN139" s="33"/>
      <c r="CO139" s="33"/>
      <c r="CP139" s="33"/>
      <c r="CQ139" s="3"/>
      <c r="CR139" s="3"/>
      <c r="CS139" s="3"/>
      <c r="CT139" s="16"/>
      <c r="CU139" s="17" t="str">
        <f>IFERROR(IF(VLOOKUP($E126,CT126:CY133,5,0)="なし","",VLOOKUP($E126,CT126:CY133,5,0)),"")</f>
        <v/>
      </c>
      <c r="CV139" s="17" t="str">
        <f>IFERROR(IF(VLOOKUP($E129,CT126:CY133,5,0)="なし","",VLOOKUP($E129,CT126:CY133,5,0)),"")</f>
        <v/>
      </c>
      <c r="CW139" s="17" t="str">
        <f>IFERROR(IF(VLOOKUP($E132,CT126:CY133,5,0)="なし","",VLOOKUP($E132,CT126:CY133,5,0)),"")</f>
        <v/>
      </c>
      <c r="CX139" s="17"/>
      <c r="CY139" s="2"/>
      <c r="CZ139" s="3"/>
    </row>
    <row r="140" spans="5:104" ht="8.15" customHeight="1" x14ac:dyDescent="0.2">
      <c r="CL140" s="33"/>
      <c r="CM140" s="33"/>
      <c r="CN140" s="33"/>
      <c r="CO140" s="33"/>
      <c r="CP140" s="33"/>
      <c r="CQ140" s="3"/>
      <c r="CR140" s="3"/>
      <c r="CS140" s="16"/>
      <c r="CT140" s="16"/>
      <c r="CU140" s="17" t="str">
        <f>IFERROR(IF(VLOOKUP($E126,CT126:CY133,6,0)="なし","",VLOOKUP($E126,CT126:CY133,6,0)),"")</f>
        <v/>
      </c>
      <c r="CV140" s="17" t="str">
        <f>IFERROR(IF(VLOOKUP($E129,CT126:CY133,6,0)="なし","",VLOOKUP($E129,CT126:CY133,6,0)),"")</f>
        <v/>
      </c>
      <c r="CW140" s="17" t="str">
        <f>IFERROR(IF(VLOOKUP($E132,CT126:CY133,6,0)="なし","",VLOOKUP($E132,CT126:CY133,6,0)),"")</f>
        <v/>
      </c>
      <c r="CX140" s="17"/>
      <c r="CY140" s="2"/>
      <c r="CZ140" s="3"/>
    </row>
    <row r="141" spans="5:104" ht="8.15" hidden="1" customHeight="1" x14ac:dyDescent="0.2">
      <c r="CL141" s="103"/>
      <c r="CM141" s="103"/>
      <c r="CN141" s="103"/>
      <c r="CO141" s="33"/>
      <c r="CP141" s="33"/>
      <c r="CQ141" s="3"/>
      <c r="CR141" s="3"/>
      <c r="CS141" s="3"/>
      <c r="CT141" s="3"/>
      <c r="CU141" s="3"/>
      <c r="CV141" s="3"/>
      <c r="CW141" s="3"/>
      <c r="CX141" s="3"/>
      <c r="CY141" s="3"/>
      <c r="CZ141" s="3"/>
    </row>
    <row r="142" spans="5:104" ht="5.65" hidden="1" customHeight="1" x14ac:dyDescent="0.2">
      <c r="CL142" s="33"/>
      <c r="CM142" s="33"/>
      <c r="CN142" s="33"/>
      <c r="CO142" s="33"/>
      <c r="CP142" s="33"/>
      <c r="CQ142" s="3"/>
      <c r="CR142" s="3"/>
      <c r="CS142" s="3"/>
      <c r="CT142" s="3"/>
      <c r="CU142" s="3"/>
      <c r="CV142" s="3"/>
      <c r="CW142" s="3"/>
      <c r="CX142" s="3"/>
      <c r="CY142" s="3"/>
      <c r="CZ142" s="3"/>
    </row>
    <row r="143" spans="5:104" ht="5.65" hidden="1" customHeight="1" x14ac:dyDescent="0.2">
      <c r="CL143" s="33"/>
      <c r="CM143" s="33"/>
      <c r="CN143" s="33"/>
      <c r="CO143" s="33"/>
      <c r="CP143" s="33"/>
      <c r="CQ143" s="3"/>
      <c r="CR143" s="3"/>
      <c r="CS143" s="3"/>
      <c r="CT143" s="3"/>
      <c r="CU143" s="3"/>
      <c r="CV143" s="3"/>
      <c r="CW143" s="3"/>
      <c r="CX143" s="3"/>
      <c r="CY143" s="3"/>
      <c r="CZ143" s="3"/>
    </row>
    <row r="144" spans="5:104" ht="5.65" hidden="1" customHeight="1" x14ac:dyDescent="0.2"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"/>
      <c r="CR144" s="3"/>
      <c r="CS144" s="3"/>
      <c r="CT144" s="3"/>
      <c r="CU144" s="3"/>
      <c r="CV144" s="3"/>
      <c r="CW144" s="3"/>
      <c r="CX144" s="3"/>
      <c r="CY144" s="3"/>
      <c r="CZ144" s="3"/>
    </row>
    <row r="145" spans="5:104" ht="5.65" hidden="1" customHeight="1" x14ac:dyDescent="0.2"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"/>
      <c r="CR145" s="3"/>
      <c r="CS145" s="3"/>
      <c r="CT145" s="3"/>
      <c r="CU145" s="3"/>
      <c r="CV145" s="3"/>
      <c r="CW145" s="3"/>
      <c r="CX145" s="3"/>
      <c r="CY145" s="3"/>
      <c r="CZ145" s="3"/>
    </row>
    <row r="146" spans="5:104" ht="5.65" hidden="1" customHeight="1" x14ac:dyDescent="0.2"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"/>
      <c r="CR146" s="3"/>
      <c r="CS146" s="3"/>
      <c r="CT146" s="3"/>
      <c r="CU146" s="3"/>
      <c r="CV146" s="3"/>
      <c r="CW146" s="3"/>
      <c r="CX146" s="3"/>
      <c r="CY146" s="3"/>
      <c r="CZ146" s="3"/>
    </row>
    <row r="147" spans="5:104" ht="5.65" hidden="1" customHeight="1" x14ac:dyDescent="0.2"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"/>
      <c r="CR147" s="3"/>
      <c r="CS147" s="3"/>
      <c r="CT147" s="3"/>
      <c r="CU147" s="3"/>
      <c r="CV147" s="3"/>
      <c r="CW147" s="3"/>
      <c r="CX147" s="3"/>
      <c r="CY147" s="3"/>
      <c r="CZ147" s="3"/>
    </row>
    <row r="148" spans="5:104" ht="5.65" hidden="1" customHeight="1" x14ac:dyDescent="0.2"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"/>
      <c r="CR148" s="3"/>
      <c r="CS148" s="3"/>
      <c r="CT148" s="3"/>
      <c r="CU148" s="3"/>
      <c r="CV148" s="3"/>
      <c r="CW148" s="3"/>
      <c r="CX148" s="3"/>
      <c r="CY148" s="3"/>
      <c r="CZ148" s="3"/>
    </row>
    <row r="149" spans="5:104" ht="5.65" hidden="1" customHeight="1" x14ac:dyDescent="0.2"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"/>
      <c r="CR149" s="3"/>
      <c r="CS149" s="3"/>
      <c r="CT149" s="3"/>
      <c r="CU149" s="3"/>
      <c r="CV149" s="3"/>
      <c r="CW149" s="3"/>
      <c r="CX149" s="3"/>
      <c r="CY149" s="3"/>
      <c r="CZ149" s="3"/>
    </row>
    <row r="150" spans="5:104" ht="5.65" hidden="1" customHeight="1" x14ac:dyDescent="0.2"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"/>
      <c r="CR150" s="3"/>
      <c r="CS150" s="3"/>
      <c r="CT150" s="3"/>
      <c r="CU150" s="3"/>
      <c r="CV150" s="3"/>
      <c r="CW150" s="3"/>
      <c r="CX150" s="3"/>
      <c r="CY150" s="3"/>
      <c r="CZ150" s="3"/>
    </row>
    <row r="151" spans="5:104" ht="5.65" hidden="1" customHeight="1" x14ac:dyDescent="0.2"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103"/>
      <c r="CM151" s="103"/>
      <c r="CN151" s="103"/>
      <c r="CO151" s="33"/>
      <c r="CP151" s="33"/>
      <c r="CQ151" s="3"/>
      <c r="CR151" s="3"/>
      <c r="CS151" s="3"/>
      <c r="CT151" s="3"/>
      <c r="CU151" s="3"/>
      <c r="CV151" s="3"/>
      <c r="CW151" s="3"/>
      <c r="CX151" s="3"/>
      <c r="CY151" s="3"/>
      <c r="CZ151" s="3"/>
    </row>
    <row r="152" spans="5:104" ht="5.65" hidden="1" customHeight="1" x14ac:dyDescent="0.2"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/>
      <c r="BO152" s="33"/>
      <c r="BP152" s="33"/>
      <c r="BQ152" s="33"/>
      <c r="BR152" s="33"/>
      <c r="BS152" s="33"/>
      <c r="BT152" s="33"/>
      <c r="BU152" s="33"/>
      <c r="BV152" s="33"/>
      <c r="BW152" s="33"/>
      <c r="BX152" s="33"/>
      <c r="BY152" s="33"/>
      <c r="BZ152" s="33"/>
      <c r="CA152" s="33"/>
      <c r="CB152" s="33"/>
      <c r="CC152" s="33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"/>
      <c r="CR152" s="3"/>
      <c r="CS152" s="3"/>
      <c r="CT152" s="3"/>
      <c r="CU152" s="3"/>
      <c r="CV152" s="3"/>
      <c r="CW152" s="3"/>
      <c r="CX152" s="3"/>
      <c r="CY152" s="3"/>
      <c r="CZ152" s="3"/>
    </row>
    <row r="153" spans="5:104" ht="5.65" hidden="1" customHeight="1" x14ac:dyDescent="0.2"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"/>
      <c r="CR153" s="3"/>
      <c r="CS153" s="3"/>
      <c r="CT153" s="3"/>
      <c r="CU153" s="3"/>
      <c r="CV153" s="3"/>
      <c r="CW153" s="3"/>
      <c r="CX153" s="3"/>
      <c r="CY153" s="3"/>
      <c r="CZ153" s="3"/>
    </row>
    <row r="154" spans="5:104" ht="5.65" hidden="1" customHeight="1" x14ac:dyDescent="0.2"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/>
      <c r="CH154" s="33"/>
      <c r="CI154" s="33"/>
      <c r="CJ154" s="33"/>
      <c r="CK154" s="33"/>
      <c r="CL154" s="33"/>
      <c r="CM154" s="33"/>
      <c r="CN154" s="33"/>
      <c r="CO154" s="33"/>
      <c r="CP154" s="33"/>
      <c r="CQ154" s="3"/>
      <c r="CR154" s="3"/>
      <c r="CS154" s="3"/>
      <c r="CT154" s="3"/>
      <c r="CU154" s="3"/>
      <c r="CV154" s="3"/>
      <c r="CW154" s="3"/>
      <c r="CX154" s="3"/>
      <c r="CY154" s="3"/>
      <c r="CZ154" s="3"/>
    </row>
    <row r="155" spans="5:104" ht="5.65" hidden="1" customHeight="1" x14ac:dyDescent="0.2"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/>
      <c r="CN155" s="33"/>
      <c r="CO155" s="33"/>
      <c r="CP155" s="33"/>
      <c r="CQ155" s="3"/>
      <c r="CR155" s="3"/>
      <c r="CS155" s="3"/>
      <c r="CT155" s="3"/>
      <c r="CU155" s="3"/>
      <c r="CV155" s="3"/>
      <c r="CW155" s="3"/>
      <c r="CX155" s="3"/>
      <c r="CY155" s="3"/>
      <c r="CZ155" s="3"/>
    </row>
    <row r="156" spans="5:104" ht="5.65" hidden="1" customHeight="1" x14ac:dyDescent="0.2"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"/>
      <c r="CR156" s="3"/>
      <c r="CS156" s="3"/>
      <c r="CT156" s="3"/>
      <c r="CU156" s="3"/>
      <c r="CV156" s="3"/>
      <c r="CW156" s="3"/>
      <c r="CX156" s="3"/>
      <c r="CY156" s="3"/>
      <c r="CZ156" s="3"/>
    </row>
    <row r="157" spans="5:104" ht="5.65" hidden="1" customHeight="1" x14ac:dyDescent="0.2"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"/>
      <c r="CR157" s="3"/>
      <c r="CS157" s="3"/>
      <c r="CT157" s="3"/>
      <c r="CU157" s="3"/>
      <c r="CV157" s="3"/>
      <c r="CW157" s="3"/>
      <c r="CX157" s="3"/>
      <c r="CY157" s="3"/>
      <c r="CZ157" s="3"/>
    </row>
    <row r="158" spans="5:104" ht="5.65" hidden="1" customHeight="1" x14ac:dyDescent="0.2"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"/>
      <c r="CR158" s="3"/>
      <c r="CS158" s="3"/>
      <c r="CT158" s="3"/>
      <c r="CU158" s="3"/>
      <c r="CV158" s="3"/>
      <c r="CW158" s="3"/>
      <c r="CX158" s="3"/>
      <c r="CY158" s="3"/>
      <c r="CZ158" s="3"/>
    </row>
    <row r="159" spans="5:104" ht="8.15" hidden="1" customHeight="1" x14ac:dyDescent="0.2"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"/>
      <c r="CR159" s="3"/>
      <c r="CS159" s="3"/>
      <c r="CT159" s="3"/>
      <c r="CU159" s="3"/>
      <c r="CV159" s="3"/>
      <c r="CW159" s="3"/>
      <c r="CX159" s="3"/>
      <c r="CY159" s="3"/>
      <c r="CZ159" s="3"/>
    </row>
    <row r="160" spans="5:104" ht="8.15" hidden="1" customHeight="1" x14ac:dyDescent="0.2"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"/>
      <c r="CR160" s="3"/>
      <c r="CT160" s="3"/>
      <c r="CU160" s="3"/>
      <c r="CV160" s="3"/>
      <c r="CW160" s="3"/>
      <c r="CX160" s="3"/>
      <c r="CY160" s="3"/>
      <c r="CZ160" s="3"/>
    </row>
    <row r="161" spans="5:104" ht="8.15" hidden="1" customHeight="1" x14ac:dyDescent="0.2"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"/>
      <c r="CR161" s="3"/>
      <c r="CU161" s="3"/>
      <c r="CV161" s="3"/>
      <c r="CW161" s="3"/>
      <c r="CX161" s="3"/>
      <c r="CY161" s="3"/>
      <c r="CZ161" s="3"/>
    </row>
    <row r="162" spans="5:104" ht="8.15" hidden="1" customHeight="1" x14ac:dyDescent="0.2"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3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"/>
      <c r="CR162" s="3"/>
      <c r="CU162" s="3"/>
      <c r="CV162" s="3"/>
      <c r="CW162" s="3"/>
      <c r="CX162" s="3"/>
      <c r="CY162" s="3"/>
      <c r="CZ162" s="3"/>
    </row>
    <row r="163" spans="5:104" ht="8.15" hidden="1" customHeight="1" x14ac:dyDescent="0.2"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U163" s="3"/>
      <c r="CV163" s="3"/>
      <c r="CW163" s="3"/>
      <c r="CX163" s="3"/>
      <c r="CY163" s="3"/>
      <c r="CZ163" s="3"/>
    </row>
    <row r="164" spans="5:104" ht="8.15" hidden="1" customHeight="1" x14ac:dyDescent="0.2"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U164" s="3"/>
      <c r="CV164" s="3"/>
      <c r="CW164" s="3"/>
      <c r="CX164" s="3"/>
      <c r="CY164" s="3"/>
      <c r="CZ164" s="3"/>
    </row>
    <row r="165" spans="5:104" ht="8.15" hidden="1" customHeight="1" x14ac:dyDescent="0.2"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</row>
    <row r="166" spans="5:104" ht="8.15" hidden="1" customHeight="1" x14ac:dyDescent="0.2"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</row>
    <row r="167" spans="5:104" ht="8.15" hidden="1" customHeight="1" x14ac:dyDescent="0.2"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</row>
    <row r="168" spans="5:104" ht="8.15" hidden="1" customHeight="1" x14ac:dyDescent="0.2"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3"/>
      <c r="CC168" s="33"/>
      <c r="CD168" s="33"/>
      <c r="CE168" s="33"/>
      <c r="CF168" s="33"/>
      <c r="CG168" s="33"/>
      <c r="CH168" s="33"/>
      <c r="CI168" s="33"/>
      <c r="CJ168" s="33"/>
      <c r="CK168" s="33"/>
    </row>
    <row r="169" spans="5:104" ht="8.15" hidden="1" customHeight="1" x14ac:dyDescent="0.2"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</row>
    <row r="170" spans="5:104" ht="8.15" hidden="1" customHeight="1" x14ac:dyDescent="0.2"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</row>
    <row r="171" spans="5:104" ht="8.15" hidden="1" customHeight="1" x14ac:dyDescent="0.2"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</row>
    <row r="172" spans="5:104" ht="8.15" hidden="1" customHeight="1" x14ac:dyDescent="0.2"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33"/>
      <c r="CD172" s="33"/>
      <c r="CE172" s="33"/>
      <c r="CF172" s="33"/>
      <c r="CG172" s="33"/>
      <c r="CH172" s="33"/>
      <c r="CI172" s="33"/>
      <c r="CJ172" s="33"/>
      <c r="CK172" s="33"/>
    </row>
    <row r="173" spans="5:104" ht="8.15" hidden="1" customHeight="1" x14ac:dyDescent="0.2"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33"/>
      <c r="CC173" s="33"/>
      <c r="CD173" s="33"/>
      <c r="CE173" s="33"/>
      <c r="CF173" s="33"/>
      <c r="CG173" s="33"/>
      <c r="CH173" s="33"/>
      <c r="CI173" s="33"/>
      <c r="CJ173" s="33"/>
      <c r="CK173" s="33"/>
    </row>
    <row r="174" spans="5:104" ht="8.15" hidden="1" customHeight="1" x14ac:dyDescent="0.2"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</row>
    <row r="175" spans="5:104" ht="8.15" hidden="1" customHeight="1" x14ac:dyDescent="0.2"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</row>
    <row r="176" spans="5:104" ht="8.15" hidden="1" customHeight="1" x14ac:dyDescent="0.2"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</row>
    <row r="177" spans="5:89" ht="8.15" hidden="1" customHeight="1" x14ac:dyDescent="0.2"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</row>
    <row r="178" spans="5:89" ht="8.15" hidden="1" customHeight="1" x14ac:dyDescent="0.2"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</row>
    <row r="179" spans="5:89" ht="8.15" hidden="1" customHeight="1" x14ac:dyDescent="0.2"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</row>
    <row r="180" spans="5:89" ht="8.15" hidden="1" customHeight="1" x14ac:dyDescent="0.2"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</row>
    <row r="181" spans="5:89" ht="8.15" hidden="1" customHeight="1" x14ac:dyDescent="0.2"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</row>
    <row r="182" spans="5:89" ht="8.15" hidden="1" customHeight="1" x14ac:dyDescent="0.2"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</row>
    <row r="183" spans="5:89" ht="8.15" hidden="1" customHeight="1" x14ac:dyDescent="0.2"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</row>
    <row r="184" spans="5:89" ht="8.15" hidden="1" customHeight="1" x14ac:dyDescent="0.2"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</row>
    <row r="185" spans="5:89" ht="8.15" hidden="1" customHeight="1" x14ac:dyDescent="0.2"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</row>
    <row r="186" spans="5:89" ht="8.15" hidden="1" customHeight="1" x14ac:dyDescent="0.2"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</row>
    <row r="187" spans="5:89" ht="8.15" hidden="1" customHeight="1" x14ac:dyDescent="0.2"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</row>
    <row r="188" spans="5:89" ht="8.15" hidden="1" customHeight="1" x14ac:dyDescent="0.2"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</row>
    <row r="189" spans="5:89" ht="8.15" hidden="1" customHeight="1" x14ac:dyDescent="0.2"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</row>
    <row r="190" spans="5:89" ht="8.15" hidden="1" customHeight="1" x14ac:dyDescent="0.2"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3"/>
      <c r="CC190" s="33"/>
      <c r="CD190" s="33"/>
      <c r="CE190" s="33"/>
      <c r="CF190" s="33"/>
      <c r="CG190" s="33"/>
      <c r="CH190" s="33"/>
      <c r="CI190" s="33"/>
      <c r="CJ190" s="33"/>
      <c r="CK190" s="33"/>
    </row>
    <row r="191" spans="5:89" ht="8.15" hidden="1" customHeight="1" x14ac:dyDescent="0.2"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</row>
    <row r="192" spans="5:89" ht="8.15" hidden="1" customHeight="1" x14ac:dyDescent="0.2"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  <c r="CJ192" s="33"/>
      <c r="CK192" s="33"/>
    </row>
    <row r="193" spans="5:89" ht="8.15" hidden="1" customHeight="1" x14ac:dyDescent="0.2"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33"/>
      <c r="CH193" s="33"/>
      <c r="CI193" s="33"/>
      <c r="CJ193" s="33"/>
      <c r="CK193" s="33"/>
    </row>
    <row r="194" spans="5:89" ht="8.15" hidden="1" customHeight="1" x14ac:dyDescent="0.2"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3"/>
      <c r="CC194" s="33"/>
      <c r="CD194" s="33"/>
      <c r="CE194" s="33"/>
      <c r="CF194" s="33"/>
      <c r="CG194" s="33"/>
      <c r="CH194" s="33"/>
      <c r="CI194" s="33"/>
      <c r="CJ194" s="33"/>
      <c r="CK194" s="33"/>
    </row>
    <row r="195" spans="5:89" ht="8.15" hidden="1" customHeight="1" x14ac:dyDescent="0.2"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</row>
    <row r="196" spans="5:89" ht="8.15" hidden="1" customHeight="1" x14ac:dyDescent="0.2"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</row>
    <row r="197" spans="5:89" ht="8.15" hidden="1" customHeight="1" x14ac:dyDescent="0.2"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</row>
    <row r="198" spans="5:89" ht="8.15" hidden="1" customHeight="1" x14ac:dyDescent="0.2"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</row>
    <row r="199" spans="5:89" ht="8.15" hidden="1" customHeight="1" x14ac:dyDescent="0.2"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33"/>
      <c r="CH199" s="33"/>
      <c r="CI199" s="33"/>
      <c r="CJ199" s="33"/>
      <c r="CK199" s="33"/>
    </row>
    <row r="200" spans="5:89" ht="8.15" hidden="1" customHeight="1" x14ac:dyDescent="0.2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A200" s="33"/>
      <c r="CB200" s="33"/>
      <c r="CC200" s="33"/>
      <c r="CD200" s="33"/>
      <c r="CE200" s="33"/>
      <c r="CF200" s="33"/>
      <c r="CG200" s="33"/>
      <c r="CH200" s="33"/>
      <c r="CI200" s="33"/>
      <c r="CJ200" s="33"/>
      <c r="CK200" s="33"/>
    </row>
    <row r="201" spans="5:89" ht="8.15" hidden="1" customHeight="1" x14ac:dyDescent="0.2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33"/>
      <c r="CH201" s="33"/>
      <c r="CI201" s="33"/>
      <c r="CJ201" s="33"/>
      <c r="CK201" s="33"/>
    </row>
    <row r="202" spans="5:89" ht="8.15" hidden="1" customHeight="1" x14ac:dyDescent="0.2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</row>
    <row r="203" spans="5:89" ht="8.15" hidden="1" customHeight="1" x14ac:dyDescent="0.2"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33"/>
      <c r="CH203" s="33"/>
      <c r="CI203" s="33"/>
      <c r="CJ203" s="33"/>
      <c r="CK203" s="33"/>
    </row>
    <row r="204" spans="5:89" ht="8.15" hidden="1" customHeight="1" x14ac:dyDescent="0.2"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</row>
    <row r="205" spans="5:89" ht="8.15" hidden="1" customHeight="1" x14ac:dyDescent="0.2"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</row>
    <row r="206" spans="5:89" ht="8.15" hidden="1" customHeight="1" x14ac:dyDescent="0.2"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33"/>
      <c r="CD206" s="33"/>
      <c r="CE206" s="33"/>
      <c r="CF206" s="33"/>
      <c r="CG206" s="33"/>
      <c r="CH206" s="33"/>
      <c r="CI206" s="33"/>
      <c r="CJ206" s="33"/>
      <c r="CK206" s="33"/>
    </row>
    <row r="207" spans="5:89" ht="8.15" hidden="1" customHeight="1" x14ac:dyDescent="0.2"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</row>
    <row r="208" spans="5:89" ht="8.15" hidden="1" customHeight="1" x14ac:dyDescent="0.2"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3"/>
      <c r="CC208" s="33"/>
      <c r="CD208" s="33"/>
      <c r="CE208" s="33"/>
      <c r="CF208" s="33"/>
      <c r="CG208" s="33"/>
      <c r="CH208" s="33"/>
      <c r="CI208" s="33"/>
      <c r="CJ208" s="33"/>
      <c r="CK208" s="33"/>
    </row>
    <row r="209" spans="5:89" ht="8.15" hidden="1" customHeight="1" x14ac:dyDescent="0.2"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33"/>
      <c r="CH209" s="33"/>
      <c r="CI209" s="33"/>
      <c r="CJ209" s="33"/>
      <c r="CK209" s="33"/>
    </row>
    <row r="210" spans="5:89" ht="8.15" hidden="1" customHeight="1" x14ac:dyDescent="0.2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A210" s="33"/>
      <c r="CB210" s="33"/>
      <c r="CC210" s="33"/>
      <c r="CD210" s="33"/>
      <c r="CE210" s="33"/>
      <c r="CF210" s="33"/>
      <c r="CG210" s="33"/>
      <c r="CH210" s="33"/>
      <c r="CI210" s="33"/>
      <c r="CJ210" s="33"/>
      <c r="CK210" s="33"/>
    </row>
    <row r="211" spans="5:89" ht="8.15" hidden="1" customHeight="1" x14ac:dyDescent="0.2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33"/>
      <c r="CH211" s="33"/>
      <c r="CI211" s="33"/>
      <c r="CJ211" s="33"/>
      <c r="CK211" s="33"/>
    </row>
    <row r="212" spans="5:89" ht="8.15" hidden="1" customHeight="1" x14ac:dyDescent="0.2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3"/>
      <c r="BY212" s="33"/>
      <c r="BZ212" s="33"/>
      <c r="CA212" s="33"/>
      <c r="CB212" s="33"/>
      <c r="CC212" s="33"/>
      <c r="CD212" s="33"/>
      <c r="CE212" s="33"/>
      <c r="CF212" s="33"/>
      <c r="CG212" s="33"/>
      <c r="CH212" s="33"/>
      <c r="CI212" s="33"/>
      <c r="CJ212" s="33"/>
      <c r="CK212" s="33"/>
    </row>
    <row r="213" spans="5:89" ht="8.15" hidden="1" customHeight="1" x14ac:dyDescent="0.2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33"/>
      <c r="CH213" s="33"/>
      <c r="CI213" s="33"/>
      <c r="CJ213" s="33"/>
      <c r="CK213" s="33"/>
    </row>
    <row r="214" spans="5:89" ht="8.15" hidden="1" customHeight="1" x14ac:dyDescent="0.2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A214" s="33"/>
      <c r="CB214" s="33"/>
      <c r="CC214" s="33"/>
      <c r="CD214" s="33"/>
      <c r="CE214" s="33"/>
      <c r="CF214" s="33"/>
      <c r="CG214" s="33"/>
      <c r="CH214" s="33"/>
      <c r="CI214" s="33"/>
      <c r="CJ214" s="33"/>
      <c r="CK214" s="33"/>
    </row>
    <row r="215" spans="5:89" ht="8.15" hidden="1" customHeight="1" x14ac:dyDescent="0.2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33"/>
      <c r="CH215" s="33"/>
      <c r="CI215" s="33"/>
      <c r="CJ215" s="33"/>
      <c r="CK215" s="33"/>
    </row>
    <row r="216" spans="5:89" ht="8.15" hidden="1" customHeight="1" x14ac:dyDescent="0.2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</row>
    <row r="217" spans="5:89" ht="8.15" hidden="1" customHeight="1" x14ac:dyDescent="0.2"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33"/>
      <c r="CH217" s="33"/>
      <c r="CI217" s="33"/>
      <c r="CJ217" s="33"/>
      <c r="CK217" s="33"/>
    </row>
    <row r="218" spans="5:89" ht="8.15" hidden="1" customHeight="1" x14ac:dyDescent="0.2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</row>
    <row r="219" spans="5:89" ht="8.15" hidden="1" customHeight="1" x14ac:dyDescent="0.2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</row>
    <row r="220" spans="5:89" ht="8.15" hidden="1" customHeight="1" x14ac:dyDescent="0.2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</row>
    <row r="221" spans="5:89" ht="8.15" hidden="1" customHeight="1" x14ac:dyDescent="0.2"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</row>
    <row r="222" spans="5:89" ht="8.15" hidden="1" customHeight="1" x14ac:dyDescent="0.2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A222" s="33"/>
      <c r="CB222" s="33"/>
      <c r="CC222" s="33"/>
      <c r="CD222" s="33"/>
      <c r="CE222" s="33"/>
      <c r="CF222" s="33"/>
      <c r="CG222" s="33"/>
      <c r="CH222" s="33"/>
      <c r="CI222" s="33"/>
      <c r="CJ222" s="33"/>
      <c r="CK222" s="33"/>
    </row>
    <row r="223" spans="5:89" ht="8.15" hidden="1" customHeight="1" x14ac:dyDescent="0.2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33"/>
      <c r="CH223" s="33"/>
      <c r="CI223" s="33"/>
      <c r="CJ223" s="33"/>
      <c r="CK223" s="33"/>
    </row>
    <row r="224" spans="5:89" ht="8.15" hidden="1" customHeight="1" x14ac:dyDescent="0.2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A224" s="33"/>
      <c r="CB224" s="33"/>
      <c r="CC224" s="33"/>
      <c r="CD224" s="33"/>
      <c r="CE224" s="33"/>
      <c r="CF224" s="33"/>
      <c r="CG224" s="33"/>
      <c r="CH224" s="33"/>
      <c r="CI224" s="33"/>
      <c r="CJ224" s="33"/>
      <c r="CK224" s="33"/>
    </row>
    <row r="225" spans="5:89" ht="8.15" hidden="1" customHeight="1" x14ac:dyDescent="0.2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33"/>
      <c r="CH225" s="33"/>
      <c r="CI225" s="33"/>
      <c r="CJ225" s="33"/>
      <c r="CK225" s="33"/>
    </row>
    <row r="226" spans="5:89" ht="8.15" hidden="1" customHeight="1" x14ac:dyDescent="0.2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</row>
    <row r="227" spans="5:89" ht="8.15" hidden="1" customHeight="1" x14ac:dyDescent="0.2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</row>
    <row r="228" spans="5:89" ht="8.15" hidden="1" customHeight="1" x14ac:dyDescent="0.2"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</row>
    <row r="229" spans="5:89" ht="8.15" hidden="1" customHeight="1" x14ac:dyDescent="0.2"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</row>
    <row r="230" spans="5:89" ht="8.15" hidden="1" customHeight="1" x14ac:dyDescent="0.2"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A230" s="33"/>
      <c r="CB230" s="33"/>
      <c r="CC230" s="33"/>
      <c r="CD230" s="33"/>
      <c r="CE230" s="33"/>
      <c r="CF230" s="33"/>
      <c r="CG230" s="33"/>
      <c r="CH230" s="33"/>
      <c r="CI230" s="33"/>
      <c r="CJ230" s="33"/>
      <c r="CK230" s="33"/>
    </row>
    <row r="231" spans="5:89" ht="8.15" hidden="1" customHeight="1" x14ac:dyDescent="0.2"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</row>
    <row r="232" spans="5:89" ht="8.15" hidden="1" customHeight="1" x14ac:dyDescent="0.2"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</row>
    <row r="233" spans="5:89" ht="8.15" hidden="1" customHeight="1" x14ac:dyDescent="0.2"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</row>
    <row r="234" spans="5:89" ht="8.15" hidden="1" customHeight="1" x14ac:dyDescent="0.2"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</row>
    <row r="235" spans="5:89" ht="8.15" hidden="1" customHeight="1" x14ac:dyDescent="0.2"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</row>
    <row r="236" spans="5:89" ht="8.15" hidden="1" customHeight="1" x14ac:dyDescent="0.2"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</row>
    <row r="237" spans="5:89" ht="8.15" hidden="1" customHeight="1" x14ac:dyDescent="0.2"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33"/>
      <c r="CH237" s="33"/>
      <c r="CI237" s="33"/>
      <c r="CJ237" s="33"/>
      <c r="CK237" s="33"/>
    </row>
    <row r="238" spans="5:89" ht="8.15" hidden="1" customHeight="1" x14ac:dyDescent="0.2"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</row>
    <row r="239" spans="5:89" ht="8.15" hidden="1" customHeight="1" x14ac:dyDescent="0.2"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33"/>
      <c r="CH239" s="33"/>
      <c r="CI239" s="33"/>
      <c r="CJ239" s="33"/>
      <c r="CK239" s="33"/>
    </row>
    <row r="240" spans="5:89" ht="8.15" hidden="1" customHeight="1" x14ac:dyDescent="0.2"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</row>
    <row r="241" spans="5:89" ht="8.15" hidden="1" customHeight="1" x14ac:dyDescent="0.2"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</row>
    <row r="242" spans="5:89" ht="8.15" hidden="1" customHeight="1" x14ac:dyDescent="0.2"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</row>
    <row r="243" spans="5:89" ht="8.15" hidden="1" customHeight="1" x14ac:dyDescent="0.2"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</row>
    <row r="244" spans="5:89" ht="8.15" hidden="1" customHeight="1" x14ac:dyDescent="0.2"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</row>
    <row r="245" spans="5:89" ht="8.15" hidden="1" customHeight="1" x14ac:dyDescent="0.2"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33"/>
      <c r="CH245" s="33"/>
      <c r="CI245" s="33"/>
      <c r="CJ245" s="33"/>
      <c r="CK245" s="33"/>
    </row>
    <row r="246" spans="5:89" ht="8.15" hidden="1" customHeight="1" x14ac:dyDescent="0.2"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</row>
    <row r="247" spans="5:89" ht="8.15" hidden="1" customHeight="1" x14ac:dyDescent="0.2"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33"/>
      <c r="CH247" s="33"/>
      <c r="CI247" s="33"/>
      <c r="CJ247" s="33"/>
      <c r="CK247" s="33"/>
    </row>
    <row r="248" spans="5:89" ht="8.15" hidden="1" customHeight="1" x14ac:dyDescent="0.2"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</row>
    <row r="249" spans="5:89" ht="8.15" hidden="1" customHeight="1" x14ac:dyDescent="0.2"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33"/>
      <c r="CH249" s="33"/>
      <c r="CI249" s="33"/>
      <c r="CJ249" s="33"/>
      <c r="CK249" s="33"/>
    </row>
    <row r="250" spans="5:89" ht="8.15" hidden="1" customHeight="1" x14ac:dyDescent="0.2"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</row>
    <row r="251" spans="5:89" ht="8.15" hidden="1" customHeight="1" x14ac:dyDescent="0.2"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33"/>
      <c r="CH251" s="33"/>
      <c r="CI251" s="33"/>
      <c r="CJ251" s="33"/>
      <c r="CK251" s="33"/>
    </row>
    <row r="252" spans="5:89" ht="8.15" hidden="1" customHeight="1" x14ac:dyDescent="0.2"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  <c r="CE252" s="33"/>
      <c r="CF252" s="33"/>
      <c r="CG252" s="33"/>
      <c r="CH252" s="33"/>
      <c r="CI252" s="33"/>
      <c r="CJ252" s="33"/>
      <c r="CK252" s="33"/>
    </row>
    <row r="253" spans="5:89" ht="8.15" hidden="1" customHeight="1" x14ac:dyDescent="0.2"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</row>
    <row r="254" spans="5:89" ht="8.15" hidden="1" customHeight="1" x14ac:dyDescent="0.2"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</row>
    <row r="255" spans="5:89" ht="8.15" hidden="1" customHeight="1" x14ac:dyDescent="0.2"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</row>
    <row r="256" spans="5:89" ht="8.15" hidden="1" customHeight="1" x14ac:dyDescent="0.2"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33"/>
      <c r="CD256" s="33"/>
      <c r="CE256" s="33"/>
      <c r="CF256" s="33"/>
      <c r="CG256" s="33"/>
      <c r="CH256" s="33"/>
      <c r="CI256" s="33"/>
      <c r="CJ256" s="33"/>
      <c r="CK256" s="33"/>
    </row>
    <row r="257" spans="5:89" ht="8.15" hidden="1" customHeight="1" x14ac:dyDescent="0.2"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</row>
    <row r="258" spans="5:89" ht="8.15" hidden="1" customHeight="1" x14ac:dyDescent="0.2"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</row>
    <row r="259" spans="5:89" ht="8.15" hidden="1" customHeight="1" x14ac:dyDescent="0.2"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33"/>
      <c r="CH259" s="33"/>
      <c r="CI259" s="33"/>
      <c r="CJ259" s="33"/>
      <c r="CK259" s="33"/>
    </row>
    <row r="260" spans="5:89" ht="8.15" hidden="1" customHeight="1" x14ac:dyDescent="0.2"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</row>
    <row r="261" spans="5:89" ht="8.15" hidden="1" customHeight="1" x14ac:dyDescent="0.2"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</row>
    <row r="262" spans="5:89" ht="8.15" hidden="1" customHeight="1" x14ac:dyDescent="0.2"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A262" s="33"/>
      <c r="CB262" s="33"/>
      <c r="CC262" s="33"/>
      <c r="CD262" s="33"/>
      <c r="CE262" s="33"/>
      <c r="CF262" s="33"/>
      <c r="CG262" s="33"/>
      <c r="CH262" s="33"/>
      <c r="CI262" s="33"/>
      <c r="CJ262" s="33"/>
      <c r="CK262" s="33"/>
    </row>
    <row r="263" spans="5:89" ht="8.15" hidden="1" customHeight="1" x14ac:dyDescent="0.2"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</row>
    <row r="264" spans="5:89" ht="8.15" hidden="1" customHeight="1" x14ac:dyDescent="0.2"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</row>
    <row r="265" spans="5:89" ht="8.15" hidden="1" customHeight="1" x14ac:dyDescent="0.2"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</row>
    <row r="266" spans="5:89" ht="8.15" hidden="1" customHeight="1" x14ac:dyDescent="0.2"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</row>
    <row r="267" spans="5:89" ht="8.15" hidden="1" customHeight="1" x14ac:dyDescent="0.2"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</row>
    <row r="268" spans="5:89" ht="8.15" hidden="1" customHeight="1" x14ac:dyDescent="0.2"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</row>
    <row r="269" spans="5:89" ht="8.15" hidden="1" customHeight="1" x14ac:dyDescent="0.2"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A269" s="33"/>
      <c r="CB269" s="33"/>
      <c r="CC269" s="33"/>
      <c r="CD269" s="33"/>
      <c r="CE269" s="33"/>
      <c r="CF269" s="33"/>
      <c r="CG269" s="33"/>
      <c r="CH269" s="33"/>
      <c r="CI269" s="33"/>
      <c r="CJ269" s="33"/>
      <c r="CK269" s="33"/>
    </row>
    <row r="270" spans="5:89" ht="8.15" hidden="1" customHeight="1" x14ac:dyDescent="0.2"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</row>
    <row r="271" spans="5:89" ht="8.15" hidden="1" customHeight="1" x14ac:dyDescent="0.2"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</row>
    <row r="272" spans="5:89" ht="8.15" hidden="1" customHeight="1" x14ac:dyDescent="0.2"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</row>
    <row r="273" spans="5:89" ht="8.15" hidden="1" customHeight="1" x14ac:dyDescent="0.2"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</row>
    <row r="274" spans="5:89" ht="8.15" hidden="1" customHeight="1" x14ac:dyDescent="0.2"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</row>
    <row r="275" spans="5:89" ht="8.15" hidden="1" customHeight="1" x14ac:dyDescent="0.2"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</row>
    <row r="276" spans="5:89" ht="8.15" hidden="1" customHeight="1" x14ac:dyDescent="0.2"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3"/>
      <c r="CC276" s="33"/>
      <c r="CD276" s="33"/>
      <c r="CE276" s="33"/>
      <c r="CF276" s="33"/>
      <c r="CG276" s="33"/>
      <c r="CH276" s="33"/>
      <c r="CI276" s="33"/>
      <c r="CJ276" s="33"/>
      <c r="CK276" s="33"/>
    </row>
    <row r="277" spans="5:89" ht="8.15" hidden="1" customHeight="1" x14ac:dyDescent="0.2"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</row>
    <row r="278" spans="5:89" ht="8.15" hidden="1" customHeight="1" x14ac:dyDescent="0.2"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</row>
    <row r="279" spans="5:89" ht="8.15" hidden="1" customHeight="1" x14ac:dyDescent="0.2"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</row>
    <row r="280" spans="5:89" ht="8.15" hidden="1" customHeight="1" x14ac:dyDescent="0.2"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3"/>
      <c r="CC280" s="33"/>
      <c r="CD280" s="33"/>
      <c r="CE280" s="33"/>
      <c r="CF280" s="33"/>
      <c r="CG280" s="33"/>
      <c r="CH280" s="33"/>
      <c r="CI280" s="33"/>
      <c r="CJ280" s="33"/>
      <c r="CK280" s="33"/>
    </row>
    <row r="281" spans="5:89" ht="8.15" hidden="1" customHeight="1" x14ac:dyDescent="0.2"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33"/>
      <c r="CH281" s="33"/>
      <c r="CI281" s="33"/>
      <c r="CJ281" s="33"/>
      <c r="CK281" s="33"/>
    </row>
    <row r="282" spans="5:89" ht="8.15" hidden="1" customHeight="1" x14ac:dyDescent="0.2"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  <c r="CB282" s="33"/>
      <c r="CC282" s="33"/>
      <c r="CD282" s="33"/>
      <c r="CE282" s="33"/>
      <c r="CF282" s="33"/>
      <c r="CG282" s="33"/>
      <c r="CH282" s="33"/>
      <c r="CI282" s="33"/>
      <c r="CJ282" s="33"/>
      <c r="CK282" s="33"/>
    </row>
    <row r="283" spans="5:89" ht="8.15" hidden="1" customHeight="1" x14ac:dyDescent="0.2"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33"/>
      <c r="CH283" s="33"/>
      <c r="CI283" s="33"/>
      <c r="CJ283" s="33"/>
      <c r="CK283" s="33"/>
    </row>
    <row r="284" spans="5:89" ht="8.15" hidden="1" customHeight="1" x14ac:dyDescent="0.2"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/>
      <c r="BO284" s="33"/>
      <c r="BP284" s="33"/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</row>
    <row r="285" spans="5:89" ht="8.15" hidden="1" customHeight="1" x14ac:dyDescent="0.2"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33"/>
      <c r="CH285" s="33"/>
      <c r="CI285" s="33"/>
      <c r="CJ285" s="33"/>
      <c r="CK285" s="33"/>
    </row>
    <row r="286" spans="5:89" ht="8.15" hidden="1" customHeight="1" x14ac:dyDescent="0.2"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33"/>
      <c r="CD286" s="33"/>
      <c r="CE286" s="33"/>
      <c r="CF286" s="33"/>
      <c r="CG286" s="33"/>
      <c r="CH286" s="33"/>
      <c r="CI286" s="33"/>
      <c r="CJ286" s="33"/>
      <c r="CK286" s="33"/>
    </row>
    <row r="287" spans="5:89" ht="8.15" hidden="1" customHeight="1" x14ac:dyDescent="0.2"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33"/>
      <c r="CH287" s="33"/>
      <c r="CI287" s="33"/>
      <c r="CJ287" s="33"/>
      <c r="CK287" s="33"/>
    </row>
    <row r="288" spans="5:89" ht="8.15" hidden="1" customHeight="1" x14ac:dyDescent="0.2"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</row>
    <row r="289" spans="5:89" ht="8.15" hidden="1" customHeight="1" x14ac:dyDescent="0.2"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</row>
    <row r="290" spans="5:89" ht="8.15" hidden="1" customHeight="1" x14ac:dyDescent="0.2"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</row>
    <row r="291" spans="5:89" ht="8.15" hidden="1" customHeight="1" x14ac:dyDescent="0.2"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</row>
    <row r="292" spans="5:89" ht="8.15" hidden="1" customHeight="1" x14ac:dyDescent="0.2"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A292" s="33"/>
      <c r="CB292" s="33"/>
      <c r="CC292" s="33"/>
      <c r="CD292" s="33"/>
      <c r="CE292" s="33"/>
      <c r="CF292" s="33"/>
      <c r="CG292" s="33"/>
      <c r="CH292" s="33"/>
      <c r="CI292" s="33"/>
      <c r="CJ292" s="33"/>
      <c r="CK292" s="33"/>
    </row>
    <row r="293" spans="5:89" ht="8.15" hidden="1" customHeight="1" x14ac:dyDescent="0.2"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33"/>
      <c r="CH293" s="33"/>
      <c r="CI293" s="33"/>
      <c r="CJ293" s="33"/>
      <c r="CK293" s="33"/>
    </row>
    <row r="294" spans="5:89" ht="8.15" hidden="1" customHeight="1" x14ac:dyDescent="0.2"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</row>
    <row r="295" spans="5:89" ht="8.15" hidden="1" customHeight="1" x14ac:dyDescent="0.2"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</row>
    <row r="296" spans="5:89" ht="8.15" hidden="1" customHeight="1" x14ac:dyDescent="0.2"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</row>
    <row r="297" spans="5:89" ht="8.15" hidden="1" customHeight="1" x14ac:dyDescent="0.2"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</row>
    <row r="298" spans="5:89" ht="8.15" hidden="1" customHeight="1" x14ac:dyDescent="0.2"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33"/>
      <c r="CC298" s="33"/>
      <c r="CD298" s="33"/>
      <c r="CE298" s="33"/>
      <c r="CF298" s="33"/>
      <c r="CG298" s="33"/>
      <c r="CH298" s="33"/>
      <c r="CI298" s="33"/>
      <c r="CJ298" s="33"/>
      <c r="CK298" s="33"/>
    </row>
    <row r="299" spans="5:89" ht="8.15" hidden="1" customHeight="1" x14ac:dyDescent="0.2"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33"/>
      <c r="CH299" s="33"/>
      <c r="CI299" s="33"/>
      <c r="CJ299" s="33"/>
      <c r="CK299" s="33"/>
    </row>
    <row r="300" spans="5:89" ht="8.15" hidden="1" customHeight="1" x14ac:dyDescent="0.2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A300" s="33"/>
      <c r="CB300" s="33"/>
      <c r="CC300" s="33"/>
      <c r="CD300" s="33"/>
      <c r="CE300" s="33"/>
      <c r="CF300" s="33"/>
      <c r="CG300" s="33"/>
      <c r="CH300" s="33"/>
      <c r="CI300" s="33"/>
      <c r="CJ300" s="33"/>
      <c r="CK300" s="33"/>
    </row>
    <row r="301" spans="5:89" ht="8.15" hidden="1" customHeight="1" x14ac:dyDescent="0.2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33"/>
      <c r="CH301" s="33"/>
      <c r="CI301" s="33"/>
      <c r="CJ301" s="33"/>
      <c r="CK301" s="33"/>
    </row>
    <row r="302" spans="5:89" ht="8.15" hidden="1" customHeight="1" x14ac:dyDescent="0.2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3"/>
      <c r="CC302" s="33"/>
      <c r="CD302" s="33"/>
      <c r="CE302" s="33"/>
      <c r="CF302" s="33"/>
      <c r="CG302" s="33"/>
      <c r="CH302" s="33"/>
      <c r="CI302" s="33"/>
      <c r="CJ302" s="33"/>
      <c r="CK302" s="33"/>
    </row>
    <row r="303" spans="5:89" ht="8.15" hidden="1" customHeight="1" x14ac:dyDescent="0.2"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33"/>
      <c r="CH303" s="33"/>
      <c r="CI303" s="33"/>
      <c r="CJ303" s="33"/>
      <c r="CK303" s="33"/>
    </row>
    <row r="304" spans="5:89" ht="8.15" hidden="1" customHeight="1" x14ac:dyDescent="0.2"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  <c r="BN304" s="33"/>
      <c r="BO304" s="33"/>
      <c r="BP304" s="33"/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A304" s="33"/>
      <c r="CB304" s="33"/>
      <c r="CC304" s="33"/>
      <c r="CD304" s="33"/>
      <c r="CE304" s="33"/>
      <c r="CF304" s="33"/>
      <c r="CG304" s="33"/>
      <c r="CH304" s="33"/>
      <c r="CI304" s="33"/>
      <c r="CJ304" s="33"/>
      <c r="CK304" s="33"/>
    </row>
    <row r="305" spans="5:89" ht="8.15" hidden="1" customHeight="1" x14ac:dyDescent="0.2"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33"/>
      <c r="CH305" s="33"/>
      <c r="CI305" s="33"/>
      <c r="CJ305" s="33"/>
      <c r="CK305" s="33"/>
    </row>
    <row r="306" spans="5:89" ht="8.15" hidden="1" customHeight="1" x14ac:dyDescent="0.2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33"/>
      <c r="CD306" s="33"/>
      <c r="CE306" s="33"/>
      <c r="CF306" s="33"/>
      <c r="CG306" s="33"/>
      <c r="CH306" s="33"/>
      <c r="CI306" s="33"/>
      <c r="CJ306" s="33"/>
      <c r="CK306" s="33"/>
    </row>
    <row r="307" spans="5:89" ht="8.15" hidden="1" customHeight="1" x14ac:dyDescent="0.2"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33"/>
      <c r="CH307" s="33"/>
      <c r="CI307" s="33"/>
      <c r="CJ307" s="33"/>
      <c r="CK307" s="33"/>
    </row>
    <row r="308" spans="5:89" ht="8.15" hidden="1" customHeight="1" x14ac:dyDescent="0.2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</row>
    <row r="309" spans="5:89" ht="8.15" hidden="1" customHeight="1" x14ac:dyDescent="0.2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33"/>
      <c r="CH309" s="33"/>
      <c r="CI309" s="33"/>
      <c r="CJ309" s="33"/>
      <c r="CK309" s="33"/>
    </row>
    <row r="310" spans="5:89" ht="8.15" hidden="1" customHeight="1" x14ac:dyDescent="0.2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</row>
    <row r="311" spans="5:89" ht="8.15" hidden="1" customHeight="1" x14ac:dyDescent="0.2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</row>
    <row r="312" spans="5:89" ht="8.15" hidden="1" customHeight="1" x14ac:dyDescent="0.2"/>
    <row r="313" spans="5:89" ht="8.15" hidden="1" customHeight="1" x14ac:dyDescent="0.2"/>
    <row r="314" spans="5:89" ht="8.15" hidden="1" customHeight="1" x14ac:dyDescent="0.2"/>
    <row r="315" spans="5:89" ht="8.15" hidden="1" customHeight="1" x14ac:dyDescent="0.2"/>
    <row r="316" spans="5:89" ht="8.15" hidden="1" customHeight="1" x14ac:dyDescent="0.2"/>
    <row r="317" spans="5:89" ht="8.15" hidden="1" customHeight="1" x14ac:dyDescent="0.2"/>
    <row r="318" spans="5:89" ht="8.15" hidden="1" customHeight="1" x14ac:dyDescent="0.2"/>
    <row r="319" spans="5:89" ht="8.15" hidden="1" customHeight="1" x14ac:dyDescent="0.2"/>
    <row r="320" spans="5:89" ht="8.15" hidden="1" customHeight="1" x14ac:dyDescent="0.2"/>
    <row r="321" ht="8.15" hidden="1" customHeight="1" x14ac:dyDescent="0.2"/>
    <row r="322" ht="8.15" hidden="1" customHeight="1" x14ac:dyDescent="0.2"/>
    <row r="323" ht="8.15" hidden="1" customHeight="1" x14ac:dyDescent="0.2"/>
    <row r="324" ht="8.15" hidden="1" customHeight="1" x14ac:dyDescent="0.2"/>
    <row r="325" ht="8.15" hidden="1" customHeight="1" x14ac:dyDescent="0.2"/>
    <row r="326" ht="8.15" hidden="1" customHeight="1" x14ac:dyDescent="0.2"/>
    <row r="327" ht="15" hidden="1" customHeight="1" x14ac:dyDescent="0.2"/>
    <row r="328" ht="15" hidden="1" customHeight="1" x14ac:dyDescent="0.2"/>
    <row r="329" ht="15" hidden="1" customHeight="1" x14ac:dyDescent="0.2"/>
    <row r="330" ht="15" hidden="1" customHeight="1" x14ac:dyDescent="0.2"/>
    <row r="331" ht="15" hidden="1" customHeight="1" x14ac:dyDescent="0.2"/>
    <row r="332" ht="15" hidden="1" customHeight="1" x14ac:dyDescent="0.2"/>
    <row r="333" ht="15" hidden="1" customHeight="1" x14ac:dyDescent="0.2"/>
    <row r="334" ht="15" hidden="1" customHeight="1" x14ac:dyDescent="0.2"/>
    <row r="335" ht="15" hidden="1" customHeight="1" x14ac:dyDescent="0.2"/>
    <row r="336" ht="15" hidden="1" customHeight="1" x14ac:dyDescent="0.2"/>
    <row r="337" ht="15" hidden="1" customHeight="1" x14ac:dyDescent="0.2"/>
    <row r="338" ht="15" hidden="1" customHeight="1" x14ac:dyDescent="0.2"/>
    <row r="339" ht="15" hidden="1" customHeight="1" x14ac:dyDescent="0.2"/>
    <row r="340" ht="15" hidden="1" customHeight="1" x14ac:dyDescent="0.2"/>
    <row r="341" ht="15" hidden="1" customHeight="1" x14ac:dyDescent="0.2"/>
    <row r="342" ht="15" hidden="1" customHeight="1" x14ac:dyDescent="0.2"/>
    <row r="343" ht="15" hidden="1" customHeight="1" x14ac:dyDescent="0.2"/>
    <row r="344" ht="15" hidden="1" customHeight="1" x14ac:dyDescent="0.2"/>
    <row r="345" ht="15" hidden="1" customHeight="1" x14ac:dyDescent="0.2"/>
    <row r="346" ht="15" hidden="1" customHeight="1" x14ac:dyDescent="0.2"/>
    <row r="347" ht="15" hidden="1" customHeight="1" x14ac:dyDescent="0.2"/>
    <row r="348" ht="15" hidden="1" customHeight="1" x14ac:dyDescent="0.2"/>
    <row r="349" ht="15" hidden="1" customHeight="1" x14ac:dyDescent="0.2"/>
    <row r="350" ht="15" hidden="1" customHeight="1" x14ac:dyDescent="0.2"/>
    <row r="351" ht="15" hidden="1" customHeight="1" x14ac:dyDescent="0.2"/>
    <row r="352" ht="15" hidden="1" customHeight="1" x14ac:dyDescent="0.2"/>
    <row r="353" ht="15" hidden="1" customHeight="1" x14ac:dyDescent="0.2"/>
    <row r="354" ht="15" hidden="1" customHeight="1" x14ac:dyDescent="0.2"/>
    <row r="355" ht="15" hidden="1" customHeight="1" x14ac:dyDescent="0.2"/>
    <row r="356" ht="15" hidden="1" customHeight="1" x14ac:dyDescent="0.2"/>
    <row r="357" ht="15" hidden="1" customHeight="1" x14ac:dyDescent="0.2"/>
    <row r="358" ht="15" hidden="1" customHeight="1" x14ac:dyDescent="0.2"/>
    <row r="359" ht="15" hidden="1" customHeight="1" x14ac:dyDescent="0.2"/>
    <row r="360" ht="15" hidden="1" customHeight="1" x14ac:dyDescent="0.2"/>
    <row r="361" ht="15" hidden="1" customHeight="1" x14ac:dyDescent="0.2"/>
    <row r="362" ht="15" hidden="1" customHeight="1" x14ac:dyDescent="0.2"/>
    <row r="363" ht="15" hidden="1" customHeight="1" x14ac:dyDescent="0.2"/>
    <row r="364" ht="15" hidden="1" customHeight="1" x14ac:dyDescent="0.2"/>
    <row r="365" ht="15" hidden="1" customHeight="1" x14ac:dyDescent="0.2"/>
    <row r="366" ht="15" hidden="1" customHeight="1" x14ac:dyDescent="0.2"/>
    <row r="367" ht="15" hidden="1" customHeight="1" x14ac:dyDescent="0.2"/>
    <row r="368" ht="15" hidden="1" customHeight="1" x14ac:dyDescent="0.2"/>
    <row r="369" ht="15" hidden="1" customHeight="1" x14ac:dyDescent="0.2"/>
    <row r="370" ht="15" hidden="1" customHeight="1" x14ac:dyDescent="0.2"/>
    <row r="371" ht="15" hidden="1" customHeight="1" x14ac:dyDescent="0.2"/>
    <row r="372" ht="15" hidden="1" customHeight="1" x14ac:dyDescent="0.2"/>
    <row r="373" ht="15" hidden="1" customHeight="1" x14ac:dyDescent="0.2"/>
    <row r="374" ht="15" hidden="1" customHeight="1" x14ac:dyDescent="0.2"/>
    <row r="375" ht="15" hidden="1" customHeight="1" x14ac:dyDescent="0.2"/>
    <row r="376" ht="15" hidden="1" customHeight="1" x14ac:dyDescent="0.2"/>
    <row r="377" ht="15" hidden="1" customHeight="1" x14ac:dyDescent="0.2"/>
    <row r="378" ht="15" hidden="1" customHeight="1" x14ac:dyDescent="0.2"/>
    <row r="379" ht="15" hidden="1" customHeight="1" x14ac:dyDescent="0.2"/>
    <row r="380" ht="15" hidden="1" customHeight="1" x14ac:dyDescent="0.2"/>
    <row r="381" ht="15" hidden="1" customHeight="1" x14ac:dyDescent="0.2"/>
    <row r="382" ht="15" hidden="1" customHeight="1" x14ac:dyDescent="0.2"/>
    <row r="383" ht="15" hidden="1" customHeight="1" x14ac:dyDescent="0.2"/>
    <row r="384" ht="15" hidden="1" customHeight="1" x14ac:dyDescent="0.2"/>
    <row r="385" ht="15" hidden="1" customHeight="1" x14ac:dyDescent="0.2"/>
    <row r="386" ht="15" hidden="1" customHeight="1" x14ac:dyDescent="0.2"/>
    <row r="387" ht="15" hidden="1" customHeight="1" x14ac:dyDescent="0.2"/>
    <row r="388" ht="15" hidden="1" customHeight="1" x14ac:dyDescent="0.2"/>
    <row r="389" ht="15" hidden="1" customHeight="1" x14ac:dyDescent="0.2"/>
    <row r="390" ht="15" hidden="1" customHeight="1" x14ac:dyDescent="0.2"/>
    <row r="391" ht="15" hidden="1" customHeight="1" x14ac:dyDescent="0.2"/>
    <row r="392" ht="15" hidden="1" customHeight="1" x14ac:dyDescent="0.2"/>
    <row r="393" ht="15" hidden="1" customHeight="1" x14ac:dyDescent="0.2"/>
    <row r="394" ht="15" hidden="1" customHeight="1" x14ac:dyDescent="0.2"/>
    <row r="395" ht="15" hidden="1" customHeight="1" x14ac:dyDescent="0.2"/>
    <row r="396" ht="8.15" hidden="1" customHeight="1" x14ac:dyDescent="0.2"/>
    <row r="397" ht="8.15" hidden="1" customHeight="1" x14ac:dyDescent="0.2"/>
    <row r="398" ht="8.15" hidden="1" customHeight="1" x14ac:dyDescent="0.2"/>
    <row r="399" ht="8.15" hidden="1" customHeight="1" x14ac:dyDescent="0.2"/>
    <row r="400" ht="8.15" hidden="1" customHeight="1" x14ac:dyDescent="0.2"/>
    <row r="401" ht="8.15" hidden="1" customHeight="1" x14ac:dyDescent="0.2"/>
    <row r="402" ht="8.15" hidden="1" customHeight="1" x14ac:dyDescent="0.2"/>
    <row r="403" ht="8.15" hidden="1" customHeight="1" x14ac:dyDescent="0.2"/>
    <row r="404" ht="8.15" hidden="1" customHeight="1" x14ac:dyDescent="0.2"/>
    <row r="405" ht="8.15" hidden="1" customHeight="1" x14ac:dyDescent="0.2"/>
    <row r="406" ht="8.15" hidden="1" customHeight="1" x14ac:dyDescent="0.2"/>
    <row r="407" ht="8.15" hidden="1" customHeight="1" x14ac:dyDescent="0.2"/>
    <row r="408" ht="8.15" hidden="1" customHeight="1" x14ac:dyDescent="0.2"/>
    <row r="409" ht="8.15" hidden="1" customHeight="1" x14ac:dyDescent="0.2"/>
    <row r="410" ht="8.15" hidden="1" customHeight="1" x14ac:dyDescent="0.2"/>
    <row r="411" ht="8.15" hidden="1" customHeight="1" x14ac:dyDescent="0.2"/>
    <row r="412" ht="8.15" hidden="1" customHeight="1" x14ac:dyDescent="0.2"/>
    <row r="413" ht="8.15" hidden="1" customHeight="1" x14ac:dyDescent="0.2"/>
    <row r="414" ht="8.15" hidden="1" customHeight="1" x14ac:dyDescent="0.2"/>
    <row r="415" ht="8.15" hidden="1" customHeight="1" x14ac:dyDescent="0.2"/>
    <row r="416" ht="8.15" hidden="1" customHeight="1" x14ac:dyDescent="0.2"/>
    <row r="417" ht="8.15" hidden="1" customHeight="1" x14ac:dyDescent="0.2"/>
    <row r="418" ht="8.15" hidden="1" customHeight="1" x14ac:dyDescent="0.2"/>
    <row r="419" ht="8.15" hidden="1" customHeight="1" x14ac:dyDescent="0.2"/>
    <row r="420" ht="8.15" hidden="1" customHeight="1" x14ac:dyDescent="0.2"/>
    <row r="421" ht="8.15" hidden="1" customHeight="1" x14ac:dyDescent="0.2"/>
    <row r="422" ht="8.15" hidden="1" customHeight="1" x14ac:dyDescent="0.2"/>
    <row r="423" ht="8.15" hidden="1" customHeight="1" x14ac:dyDescent="0.2"/>
    <row r="424" ht="8.15" hidden="1" customHeight="1" x14ac:dyDescent="0.2"/>
    <row r="425" ht="8.15" hidden="1" customHeight="1" x14ac:dyDescent="0.2"/>
    <row r="426" ht="8.15" hidden="1" customHeight="1" x14ac:dyDescent="0.2"/>
    <row r="427" ht="8.15" hidden="1" customHeight="1" x14ac:dyDescent="0.2"/>
    <row r="428" ht="8.15" hidden="1" customHeight="1" x14ac:dyDescent="0.2"/>
    <row r="429" ht="8.15" hidden="1" customHeight="1" x14ac:dyDescent="0.2"/>
    <row r="430" ht="8.15" hidden="1" customHeight="1" x14ac:dyDescent="0.2"/>
    <row r="431" ht="8.15" hidden="1" customHeight="1" x14ac:dyDescent="0.2"/>
    <row r="432" ht="8.15" hidden="1" customHeight="1" x14ac:dyDescent="0.2"/>
    <row r="433" ht="8.15" hidden="1" customHeight="1" x14ac:dyDescent="0.2"/>
    <row r="434" ht="8.15" hidden="1" customHeight="1" x14ac:dyDescent="0.2"/>
    <row r="435" ht="8.15" hidden="1" customHeight="1" x14ac:dyDescent="0.2"/>
    <row r="436" ht="8.15" hidden="1" customHeight="1" x14ac:dyDescent="0.2"/>
    <row r="437" ht="8.15" hidden="1" customHeight="1" x14ac:dyDescent="0.2"/>
    <row r="438" ht="8.15" hidden="1" customHeight="1" x14ac:dyDescent="0.2"/>
    <row r="439" ht="8.15" hidden="1" customHeight="1" x14ac:dyDescent="0.2"/>
    <row r="440" ht="8.15" hidden="1" customHeight="1" x14ac:dyDescent="0.2"/>
    <row r="441" ht="8.15" hidden="1" customHeight="1" x14ac:dyDescent="0.2"/>
    <row r="442" ht="8.15" hidden="1" customHeight="1" x14ac:dyDescent="0.2"/>
    <row r="443" ht="8.15" hidden="1" customHeight="1" x14ac:dyDescent="0.2"/>
    <row r="444" ht="8.15" hidden="1" customHeight="1" x14ac:dyDescent="0.2"/>
    <row r="445" ht="8.15" hidden="1" customHeight="1" x14ac:dyDescent="0.2"/>
    <row r="446" ht="8.15" hidden="1" customHeight="1" x14ac:dyDescent="0.2"/>
    <row r="447" ht="8.15" hidden="1" customHeight="1" x14ac:dyDescent="0.2"/>
    <row r="448" ht="8.15" hidden="1" customHeight="1" x14ac:dyDescent="0.2"/>
    <row r="449" ht="8.15" hidden="1" customHeight="1" x14ac:dyDescent="0.2"/>
    <row r="450" ht="8.15" hidden="1" customHeight="1" x14ac:dyDescent="0.2"/>
    <row r="451" ht="8.15" hidden="1" customHeight="1" x14ac:dyDescent="0.2"/>
    <row r="452" ht="8.15" hidden="1" customHeight="1" x14ac:dyDescent="0.2"/>
    <row r="453" ht="8.15" hidden="1" customHeight="1" x14ac:dyDescent="0.2"/>
    <row r="454" ht="8.15" hidden="1" customHeight="1" x14ac:dyDescent="0.2"/>
    <row r="455" ht="8.15" hidden="1" customHeight="1" x14ac:dyDescent="0.2"/>
    <row r="456" ht="8.15" hidden="1" customHeight="1" x14ac:dyDescent="0.2"/>
    <row r="457" ht="8.15" hidden="1" customHeight="1" x14ac:dyDescent="0.2"/>
    <row r="458" ht="8.15" hidden="1" customHeight="1" x14ac:dyDescent="0.2"/>
    <row r="459" ht="8.15" hidden="1" customHeight="1" x14ac:dyDescent="0.2"/>
    <row r="460" ht="8.15" hidden="1" customHeight="1" x14ac:dyDescent="0.2"/>
    <row r="461" ht="8.15" hidden="1" customHeight="1" x14ac:dyDescent="0.2"/>
    <row r="462" ht="8.15" hidden="1" customHeight="1" x14ac:dyDescent="0.2"/>
    <row r="463" ht="8.15" hidden="1" customHeight="1" x14ac:dyDescent="0.2"/>
    <row r="464" ht="8.15" hidden="1" customHeight="1" x14ac:dyDescent="0.2"/>
    <row r="465" ht="8.15" hidden="1" customHeight="1" x14ac:dyDescent="0.2"/>
    <row r="466" ht="8.15" hidden="1" customHeight="1" x14ac:dyDescent="0.2"/>
    <row r="467" ht="8.15" hidden="1" customHeight="1" x14ac:dyDescent="0.2"/>
    <row r="468" ht="8.15" hidden="1" customHeight="1" x14ac:dyDescent="0.2"/>
    <row r="469" ht="8.15" hidden="1" customHeight="1" x14ac:dyDescent="0.2"/>
    <row r="470" ht="8.15" hidden="1" customHeight="1" x14ac:dyDescent="0.2"/>
    <row r="471" ht="8.15" hidden="1" customHeight="1" x14ac:dyDescent="0.2"/>
    <row r="472" ht="8.15" hidden="1" customHeight="1" x14ac:dyDescent="0.2"/>
    <row r="473" ht="8.15" hidden="1" customHeight="1" x14ac:dyDescent="0.2"/>
    <row r="474" ht="8.15" hidden="1" customHeight="1" x14ac:dyDescent="0.2"/>
    <row r="475" ht="8.15" hidden="1" customHeight="1" x14ac:dyDescent="0.2"/>
    <row r="476" ht="8.15" hidden="1" customHeight="1" x14ac:dyDescent="0.2"/>
    <row r="477" ht="8.15" hidden="1" customHeight="1" x14ac:dyDescent="0.2"/>
    <row r="478" ht="8.15" hidden="1" customHeight="1" x14ac:dyDescent="0.2"/>
    <row r="479" ht="8.15" hidden="1" customHeight="1" x14ac:dyDescent="0.2"/>
    <row r="480" ht="8.15" hidden="1" customHeight="1" x14ac:dyDescent="0.2"/>
    <row r="481" ht="8.15" hidden="1" customHeight="1" x14ac:dyDescent="0.2"/>
    <row r="482" ht="8.15" hidden="1" customHeight="1" x14ac:dyDescent="0.2"/>
    <row r="483" ht="8.15" hidden="1" customHeight="1" x14ac:dyDescent="0.2"/>
    <row r="484" ht="8.15" hidden="1" customHeight="1" x14ac:dyDescent="0.2"/>
    <row r="485" ht="8.15" hidden="1" customHeight="1" x14ac:dyDescent="0.2"/>
    <row r="486" ht="8.15" hidden="1" customHeight="1" x14ac:dyDescent="0.2"/>
    <row r="487" ht="8.15" hidden="1" customHeight="1" x14ac:dyDescent="0.2"/>
    <row r="488" ht="8.15" hidden="1" customHeight="1" x14ac:dyDescent="0.2"/>
    <row r="489" ht="8.15" hidden="1" customHeight="1" x14ac:dyDescent="0.2"/>
    <row r="490" ht="8.15" hidden="1" customHeight="1" x14ac:dyDescent="0.2"/>
    <row r="491" ht="8.15" hidden="1" customHeight="1" x14ac:dyDescent="0.2"/>
    <row r="492" ht="8.15" hidden="1" customHeight="1" x14ac:dyDescent="0.2"/>
    <row r="493" ht="8.15" hidden="1" customHeight="1" x14ac:dyDescent="0.2"/>
    <row r="494" ht="8.15" hidden="1" customHeight="1" x14ac:dyDescent="0.2"/>
    <row r="495" ht="8.15" hidden="1" customHeight="1" x14ac:dyDescent="0.2"/>
    <row r="496" ht="8.15" hidden="1" customHeight="1" x14ac:dyDescent="0.2"/>
    <row r="497" ht="8.15" hidden="1" customHeight="1" x14ac:dyDescent="0.2"/>
    <row r="498" ht="8.15" hidden="1" customHeight="1" x14ac:dyDescent="0.2"/>
    <row r="499" ht="8.15" hidden="1" customHeight="1" x14ac:dyDescent="0.2"/>
    <row r="500" ht="8.15" hidden="1" customHeight="1" x14ac:dyDescent="0.2"/>
    <row r="501" ht="8.15" hidden="1" customHeight="1" x14ac:dyDescent="0.2"/>
    <row r="502" ht="8.15" hidden="1" customHeight="1" x14ac:dyDescent="0.2"/>
    <row r="503" ht="8.15" hidden="1" customHeight="1" x14ac:dyDescent="0.2"/>
    <row r="504" ht="8.15" hidden="1" customHeight="1" x14ac:dyDescent="0.2"/>
    <row r="505" ht="8.15" hidden="1" customHeight="1" x14ac:dyDescent="0.2"/>
    <row r="506" ht="8.15" hidden="1" customHeight="1" x14ac:dyDescent="0.2"/>
    <row r="507" ht="8.15" hidden="1" customHeight="1" x14ac:dyDescent="0.2"/>
    <row r="508" ht="8.15" hidden="1" customHeight="1" x14ac:dyDescent="0.2"/>
    <row r="509" ht="8.15" hidden="1" customHeight="1" x14ac:dyDescent="0.2"/>
    <row r="510" ht="8.15" hidden="1" customHeight="1" x14ac:dyDescent="0.2"/>
    <row r="511" ht="8.15" hidden="1" customHeight="1" x14ac:dyDescent="0.2"/>
    <row r="512" ht="8.15" hidden="1" customHeight="1" x14ac:dyDescent="0.2"/>
    <row r="513" ht="8.15" hidden="1" customHeight="1" x14ac:dyDescent="0.2"/>
    <row r="514" ht="8.15" hidden="1" customHeight="1" x14ac:dyDescent="0.2"/>
    <row r="515" ht="8.15" hidden="1" customHeight="1" x14ac:dyDescent="0.2"/>
    <row r="516" ht="8.15" hidden="1" customHeight="1" x14ac:dyDescent="0.2"/>
    <row r="517" ht="8.15" hidden="1" customHeight="1" x14ac:dyDescent="0.2"/>
    <row r="518" ht="8.15" hidden="1" customHeight="1" x14ac:dyDescent="0.2"/>
    <row r="519" ht="8.15" hidden="1" customHeight="1" x14ac:dyDescent="0.2"/>
    <row r="520" ht="8.15" hidden="1" customHeight="1" x14ac:dyDescent="0.2"/>
    <row r="521" ht="8.15" hidden="1" customHeight="1" x14ac:dyDescent="0.2"/>
    <row r="522" ht="8.15" hidden="1" customHeight="1" x14ac:dyDescent="0.2"/>
    <row r="523" ht="8.15" hidden="1" customHeight="1" x14ac:dyDescent="0.2"/>
    <row r="524" ht="8.15" hidden="1" customHeight="1" x14ac:dyDescent="0.2"/>
    <row r="525" ht="8.15" hidden="1" customHeight="1" x14ac:dyDescent="0.2"/>
    <row r="526" ht="8.15" hidden="1" customHeight="1" x14ac:dyDescent="0.2"/>
    <row r="527" ht="8.15" hidden="1" customHeight="1" x14ac:dyDescent="0.2"/>
    <row r="528" ht="8.15" hidden="1" customHeight="1" x14ac:dyDescent="0.2"/>
    <row r="529" ht="8.15" hidden="1" customHeight="1" x14ac:dyDescent="0.2"/>
    <row r="530" ht="8.15" hidden="1" customHeight="1" x14ac:dyDescent="0.2"/>
    <row r="531" ht="8.15" hidden="1" customHeight="1" x14ac:dyDescent="0.2"/>
    <row r="532" ht="8.15" hidden="1" customHeight="1" x14ac:dyDescent="0.2"/>
    <row r="533" ht="8.15" hidden="1" customHeight="1" x14ac:dyDescent="0.2"/>
    <row r="534" ht="8.15" hidden="1" customHeight="1" x14ac:dyDescent="0.2"/>
    <row r="535" ht="8.15" hidden="1" customHeight="1" x14ac:dyDescent="0.2"/>
    <row r="536" ht="8.15" hidden="1" customHeight="1" x14ac:dyDescent="0.2"/>
    <row r="537" ht="8.15" hidden="1" customHeight="1" x14ac:dyDescent="0.2"/>
    <row r="538" ht="8.15" hidden="1" customHeight="1" x14ac:dyDescent="0.2"/>
    <row r="539" ht="8.15" hidden="1" customHeight="1" x14ac:dyDescent="0.2"/>
    <row r="540" ht="8.15" hidden="1" customHeight="1" x14ac:dyDescent="0.2"/>
    <row r="541" ht="8.15" hidden="1" customHeight="1" x14ac:dyDescent="0.2"/>
    <row r="542" ht="8.15" hidden="1" customHeight="1" x14ac:dyDescent="0.2"/>
    <row r="543" ht="8.15" hidden="1" customHeight="1" x14ac:dyDescent="0.2"/>
    <row r="544" ht="8.15" hidden="1" customHeight="1" x14ac:dyDescent="0.2"/>
    <row r="545" ht="8.15" hidden="1" customHeight="1" x14ac:dyDescent="0.2"/>
    <row r="546" ht="8.15" hidden="1" customHeight="1" x14ac:dyDescent="0.2"/>
    <row r="547" ht="8.15" hidden="1" customHeight="1" x14ac:dyDescent="0.2"/>
    <row r="548" ht="8.15" hidden="1" customHeight="1" x14ac:dyDescent="0.2"/>
    <row r="549" ht="8.15" hidden="1" customHeight="1" x14ac:dyDescent="0.2"/>
    <row r="550" ht="8.15" hidden="1" customHeight="1" x14ac:dyDescent="0.2"/>
    <row r="551" ht="8.15" hidden="1" customHeight="1" x14ac:dyDescent="0.2"/>
    <row r="552" ht="8.15" hidden="1" customHeight="1" x14ac:dyDescent="0.2"/>
    <row r="553" ht="8.15" hidden="1" customHeight="1" x14ac:dyDescent="0.2"/>
    <row r="554" ht="8.15" hidden="1" customHeight="1" x14ac:dyDescent="0.2"/>
    <row r="555" ht="8.15" hidden="1" customHeight="1" x14ac:dyDescent="0.2"/>
    <row r="556" ht="8.15" hidden="1" customHeight="1" x14ac:dyDescent="0.2"/>
    <row r="557" ht="8.15" hidden="1" customHeight="1" x14ac:dyDescent="0.2"/>
    <row r="558" ht="8.15" hidden="1" customHeight="1" x14ac:dyDescent="0.2"/>
    <row r="559" ht="8.15" hidden="1" customHeight="1" x14ac:dyDescent="0.2"/>
    <row r="560" ht="8.15" hidden="1" customHeight="1" x14ac:dyDescent="0.2"/>
    <row r="561" ht="8.15" hidden="1" customHeight="1" x14ac:dyDescent="0.2"/>
    <row r="562" ht="8.15" hidden="1" customHeight="1" x14ac:dyDescent="0.2"/>
    <row r="563" ht="8.15" hidden="1" customHeight="1" x14ac:dyDescent="0.2"/>
    <row r="564" ht="8.15" hidden="1" customHeight="1" x14ac:dyDescent="0.2"/>
    <row r="565" ht="8.15" hidden="1" customHeight="1" x14ac:dyDescent="0.2"/>
    <row r="566" ht="8.15" hidden="1" customHeight="1" x14ac:dyDescent="0.2"/>
    <row r="567" ht="8.15" hidden="1" customHeight="1" x14ac:dyDescent="0.2"/>
    <row r="568" ht="8.15" hidden="1" customHeight="1" x14ac:dyDescent="0.2"/>
    <row r="569" ht="8.15" hidden="1" customHeight="1" x14ac:dyDescent="0.2"/>
    <row r="570" ht="8.15" hidden="1" customHeight="1" x14ac:dyDescent="0.2"/>
    <row r="571" ht="8.15" hidden="1" customHeight="1" x14ac:dyDescent="0.2"/>
    <row r="572" ht="8.15" hidden="1" customHeight="1" x14ac:dyDescent="0.2"/>
    <row r="573" ht="8.15" hidden="1" customHeight="1" x14ac:dyDescent="0.2"/>
    <row r="574" ht="8.15" hidden="1" customHeight="1" x14ac:dyDescent="0.2"/>
    <row r="575" ht="8.15" hidden="1" customHeight="1" x14ac:dyDescent="0.2"/>
    <row r="576" ht="8.15" hidden="1" customHeight="1" x14ac:dyDescent="0.2"/>
    <row r="577" ht="8.15" hidden="1" customHeight="1" x14ac:dyDescent="0.2"/>
    <row r="578" ht="8.15" hidden="1" customHeight="1" x14ac:dyDescent="0.2"/>
    <row r="579" ht="8.15" hidden="1" customHeight="1" x14ac:dyDescent="0.2"/>
    <row r="580" ht="8.15" hidden="1" customHeight="1" x14ac:dyDescent="0.2"/>
    <row r="581" ht="8.15" hidden="1" customHeight="1" x14ac:dyDescent="0.2"/>
    <row r="582" ht="8.15" hidden="1" customHeight="1" x14ac:dyDescent="0.2"/>
    <row r="583" ht="8.15" hidden="1" customHeight="1" x14ac:dyDescent="0.2"/>
    <row r="584" ht="8.15" hidden="1" customHeight="1" x14ac:dyDescent="0.2"/>
    <row r="585" ht="8.15" hidden="1" customHeight="1" x14ac:dyDescent="0.2"/>
    <row r="586" ht="8.15" hidden="1" customHeight="1" x14ac:dyDescent="0.2"/>
    <row r="587" ht="8.15" hidden="1" customHeight="1" x14ac:dyDescent="0.2"/>
    <row r="588" ht="8.15" hidden="1" customHeight="1" x14ac:dyDescent="0.2"/>
    <row r="589" ht="8.15" hidden="1" customHeight="1" x14ac:dyDescent="0.2"/>
    <row r="590" ht="8.15" hidden="1" customHeight="1" x14ac:dyDescent="0.2"/>
    <row r="591" ht="8.15" hidden="1" customHeight="1" x14ac:dyDescent="0.2"/>
    <row r="592" ht="8.15" hidden="1" customHeight="1" x14ac:dyDescent="0.2"/>
    <row r="593" ht="8.15" hidden="1" customHeight="1" x14ac:dyDescent="0.2"/>
    <row r="594" ht="8.15" hidden="1" customHeight="1" x14ac:dyDescent="0.2"/>
    <row r="595" ht="8.15" hidden="1" customHeight="1" x14ac:dyDescent="0.2"/>
    <row r="596" ht="8.15" hidden="1" customHeight="1" x14ac:dyDescent="0.2"/>
    <row r="597" ht="8.15" hidden="1" customHeight="1" x14ac:dyDescent="0.2"/>
    <row r="598" ht="8.15" hidden="1" customHeight="1" x14ac:dyDescent="0.2"/>
    <row r="599" ht="8.15" hidden="1" customHeight="1" x14ac:dyDescent="0.2"/>
    <row r="600" ht="8.15" hidden="1" customHeight="1" x14ac:dyDescent="0.2"/>
    <row r="601" ht="8.15" hidden="1" customHeight="1" x14ac:dyDescent="0.2"/>
    <row r="602" ht="8.15" hidden="1" customHeight="1" x14ac:dyDescent="0.2"/>
    <row r="603" ht="8.15" hidden="1" customHeight="1" x14ac:dyDescent="0.2"/>
    <row r="604" ht="8.15" hidden="1" customHeight="1" x14ac:dyDescent="0.2"/>
    <row r="605" ht="8.15" hidden="1" customHeight="1" x14ac:dyDescent="0.2"/>
    <row r="606" ht="8.15" hidden="1" customHeight="1" x14ac:dyDescent="0.2"/>
    <row r="607" ht="8.15" hidden="1" customHeight="1" x14ac:dyDescent="0.2"/>
    <row r="608" ht="8.15" hidden="1" customHeight="1" x14ac:dyDescent="0.2"/>
    <row r="609" ht="8.15" hidden="1" customHeight="1" x14ac:dyDescent="0.2"/>
    <row r="610" ht="8.15" hidden="1" customHeight="1" x14ac:dyDescent="0.2"/>
    <row r="611" ht="8.15" hidden="1" customHeight="1" x14ac:dyDescent="0.2"/>
    <row r="612" ht="8.15" hidden="1" customHeight="1" x14ac:dyDescent="0.2"/>
    <row r="613" ht="8.15" hidden="1" customHeight="1" x14ac:dyDescent="0.2"/>
    <row r="614" ht="8.15" hidden="1" customHeight="1" x14ac:dyDescent="0.2"/>
    <row r="615" ht="8.15" hidden="1" customHeight="1" x14ac:dyDescent="0.2"/>
    <row r="616" ht="8.15" hidden="1" customHeight="1" x14ac:dyDescent="0.2"/>
    <row r="617" ht="8.15" hidden="1" customHeight="1" x14ac:dyDescent="0.2"/>
    <row r="618" ht="8.15" hidden="1" customHeight="1" x14ac:dyDescent="0.2"/>
    <row r="619" ht="8.15" hidden="1" customHeight="1" x14ac:dyDescent="0.2"/>
    <row r="620" ht="8.15" hidden="1" customHeight="1" x14ac:dyDescent="0.2"/>
    <row r="621" ht="8.15" hidden="1" customHeight="1" x14ac:dyDescent="0.2"/>
    <row r="622" ht="8.15" hidden="1" customHeight="1" x14ac:dyDescent="0.2"/>
    <row r="623" ht="8.15" hidden="1" customHeight="1" x14ac:dyDescent="0.2"/>
    <row r="624" ht="8.15" hidden="1" customHeight="1" x14ac:dyDescent="0.2"/>
    <row r="625" ht="8.15" hidden="1" customHeight="1" x14ac:dyDescent="0.2"/>
    <row r="626" ht="8.15" hidden="1" customHeight="1" x14ac:dyDescent="0.2"/>
    <row r="627" ht="8.15" hidden="1" customHeight="1" x14ac:dyDescent="0.2"/>
    <row r="628" ht="8.15" hidden="1" customHeight="1" x14ac:dyDescent="0.2"/>
    <row r="629" ht="8.15" hidden="1" customHeight="1" x14ac:dyDescent="0.2"/>
    <row r="630" ht="8.15" hidden="1" customHeight="1" x14ac:dyDescent="0.2"/>
    <row r="631" ht="8.15" hidden="1" customHeight="1" x14ac:dyDescent="0.2"/>
    <row r="632" ht="8.15" hidden="1" customHeight="1" x14ac:dyDescent="0.2"/>
    <row r="633" ht="8.15" hidden="1" customHeight="1" x14ac:dyDescent="0.2"/>
    <row r="634" ht="8.15" hidden="1" customHeight="1" x14ac:dyDescent="0.2"/>
    <row r="635" ht="8.15" hidden="1" customHeight="1" x14ac:dyDescent="0.2"/>
    <row r="636" ht="8.15" hidden="1" customHeight="1" x14ac:dyDescent="0.2"/>
    <row r="637" ht="8.15" hidden="1" customHeight="1" x14ac:dyDescent="0.2"/>
    <row r="638" ht="8.15" hidden="1" customHeight="1" x14ac:dyDescent="0.2"/>
    <row r="639" ht="8.15" hidden="1" customHeight="1" x14ac:dyDescent="0.2"/>
    <row r="640" ht="8.15" hidden="1" customHeight="1" x14ac:dyDescent="0.2"/>
    <row r="641" ht="8.15" hidden="1" customHeight="1" x14ac:dyDescent="0.2"/>
    <row r="642" ht="8.15" hidden="1" customHeight="1" x14ac:dyDescent="0.2"/>
    <row r="643" ht="8.15" hidden="1" customHeight="1" x14ac:dyDescent="0.2"/>
    <row r="644" ht="8.15" hidden="1" customHeight="1" x14ac:dyDescent="0.2"/>
    <row r="645" ht="8.15" hidden="1" customHeight="1" x14ac:dyDescent="0.2"/>
    <row r="646" ht="8.15" hidden="1" customHeight="1" x14ac:dyDescent="0.2"/>
    <row r="647" ht="8.15" hidden="1" customHeight="1" x14ac:dyDescent="0.2"/>
    <row r="648" ht="8.15" hidden="1" customHeight="1" x14ac:dyDescent="0.2"/>
    <row r="649" ht="8.15" hidden="1" customHeight="1" x14ac:dyDescent="0.2"/>
    <row r="650" ht="8.15" hidden="1" customHeight="1" x14ac:dyDescent="0.2"/>
    <row r="651" ht="8.15" hidden="1" customHeight="1" x14ac:dyDescent="0.2"/>
    <row r="652" ht="8.15" hidden="1" customHeight="1" x14ac:dyDescent="0.2"/>
    <row r="653" ht="8.15" hidden="1" customHeight="1" x14ac:dyDescent="0.2"/>
    <row r="654" ht="8.15" hidden="1" customHeight="1" x14ac:dyDescent="0.2"/>
    <row r="655" ht="8.15" hidden="1" customHeight="1" x14ac:dyDescent="0.2"/>
    <row r="656" ht="8.15" hidden="1" customHeight="1" x14ac:dyDescent="0.2"/>
    <row r="657" ht="8.15" hidden="1" customHeight="1" x14ac:dyDescent="0.2"/>
    <row r="658" ht="8.15" hidden="1" customHeight="1" x14ac:dyDescent="0.2"/>
    <row r="659" ht="8.15" hidden="1" customHeight="1" x14ac:dyDescent="0.2"/>
    <row r="660" ht="8.15" hidden="1" customHeight="1" x14ac:dyDescent="0.2"/>
    <row r="661" ht="8.15" hidden="1" customHeight="1" x14ac:dyDescent="0.2"/>
    <row r="662" ht="8.15" hidden="1" customHeight="1" x14ac:dyDescent="0.2"/>
    <row r="663" ht="8.15" hidden="1" customHeight="1" x14ac:dyDescent="0.2"/>
    <row r="664" ht="8.15" hidden="1" customHeight="1" x14ac:dyDescent="0.2"/>
    <row r="665" ht="8.15" hidden="1" customHeight="1" x14ac:dyDescent="0.2"/>
    <row r="666" ht="8.15" hidden="1" customHeight="1" x14ac:dyDescent="0.2"/>
    <row r="667" ht="8.15" hidden="1" customHeight="1" x14ac:dyDescent="0.2"/>
    <row r="668" ht="8.15" hidden="1" customHeight="1" x14ac:dyDescent="0.2"/>
    <row r="669" ht="8.15" hidden="1" customHeight="1" x14ac:dyDescent="0.2"/>
    <row r="670" ht="8.15" hidden="1" customHeight="1" x14ac:dyDescent="0.2"/>
    <row r="671" ht="8.15" hidden="1" customHeight="1" x14ac:dyDescent="0.2"/>
    <row r="672" ht="8.15" hidden="1" customHeight="1" x14ac:dyDescent="0.2"/>
    <row r="673" ht="8.15" hidden="1" customHeight="1" x14ac:dyDescent="0.2"/>
    <row r="674" ht="8.15" hidden="1" customHeight="1" x14ac:dyDescent="0.2"/>
    <row r="675" ht="8.15" hidden="1" customHeight="1" x14ac:dyDescent="0.2"/>
    <row r="676" ht="8.15" hidden="1" customHeight="1" x14ac:dyDescent="0.2"/>
    <row r="677" ht="8.15" hidden="1" customHeight="1" x14ac:dyDescent="0.2"/>
    <row r="678" ht="8.15" hidden="1" customHeight="1" x14ac:dyDescent="0.2"/>
    <row r="679" ht="8.15" hidden="1" customHeight="1" x14ac:dyDescent="0.2"/>
    <row r="680" ht="8.15" hidden="1" customHeight="1" x14ac:dyDescent="0.2"/>
    <row r="681" ht="8.15" hidden="1" customHeight="1" x14ac:dyDescent="0.2"/>
    <row r="682" ht="8.15" hidden="1" customHeight="1" x14ac:dyDescent="0.2"/>
    <row r="683" ht="8.15" hidden="1" customHeight="1" x14ac:dyDescent="0.2"/>
    <row r="684" ht="8.15" hidden="1" customHeight="1" x14ac:dyDescent="0.2"/>
    <row r="685" ht="8.15" hidden="1" customHeight="1" x14ac:dyDescent="0.2"/>
    <row r="686" ht="8.15" hidden="1" customHeight="1" x14ac:dyDescent="0.2"/>
    <row r="687" ht="8.15" hidden="1" customHeight="1" x14ac:dyDescent="0.2"/>
    <row r="688" ht="8.15" hidden="1" customHeight="1" x14ac:dyDescent="0.2"/>
    <row r="689" ht="8.15" hidden="1" customHeight="1" x14ac:dyDescent="0.2"/>
    <row r="690" ht="8.15" hidden="1" customHeight="1" x14ac:dyDescent="0.2"/>
    <row r="691" ht="8.15" hidden="1" customHeight="1" x14ac:dyDescent="0.2"/>
    <row r="692" ht="8.15" hidden="1" customHeight="1" x14ac:dyDescent="0.2"/>
    <row r="693" ht="8.15" hidden="1" customHeight="1" x14ac:dyDescent="0.2"/>
    <row r="694" ht="8.15" hidden="1" customHeight="1" x14ac:dyDescent="0.2"/>
    <row r="695" ht="8.15" hidden="1" customHeight="1" x14ac:dyDescent="0.2"/>
    <row r="696" ht="8.15" hidden="1" customHeight="1" x14ac:dyDescent="0.2"/>
    <row r="697" ht="8.15" hidden="1" customHeight="1" x14ac:dyDescent="0.2"/>
    <row r="698" ht="8.15" hidden="1" customHeight="1" x14ac:dyDescent="0.2"/>
    <row r="699" ht="8.15" hidden="1" customHeight="1" x14ac:dyDescent="0.2"/>
    <row r="700" ht="8.15" hidden="1" customHeight="1" x14ac:dyDescent="0.2"/>
    <row r="701" ht="8.15" hidden="1" customHeight="1" x14ac:dyDescent="0.2"/>
    <row r="702" ht="8.15" hidden="1" customHeight="1" x14ac:dyDescent="0.2"/>
    <row r="703" ht="8.15" hidden="1" customHeight="1" x14ac:dyDescent="0.2"/>
    <row r="704" ht="8.15" hidden="1" customHeight="1" x14ac:dyDescent="0.2"/>
    <row r="705" ht="8.15" hidden="1" customHeight="1" x14ac:dyDescent="0.2"/>
    <row r="706" ht="8.15" hidden="1" customHeight="1" x14ac:dyDescent="0.2"/>
    <row r="707" ht="8.15" hidden="1" customHeight="1" x14ac:dyDescent="0.2"/>
    <row r="708" ht="8.15" hidden="1" customHeight="1" x14ac:dyDescent="0.2"/>
    <row r="709" ht="8.15" hidden="1" customHeight="1" x14ac:dyDescent="0.2"/>
    <row r="710" ht="8.15" hidden="1" customHeight="1" x14ac:dyDescent="0.2"/>
    <row r="711" ht="8.15" hidden="1" customHeight="1" x14ac:dyDescent="0.2"/>
    <row r="712" ht="8.15" hidden="1" customHeight="1" x14ac:dyDescent="0.2"/>
    <row r="713" ht="8.15" hidden="1" customHeight="1" x14ac:dyDescent="0.2"/>
    <row r="714" ht="8.15" hidden="1" customHeight="1" x14ac:dyDescent="0.2"/>
    <row r="715" ht="8.15" hidden="1" customHeight="1" x14ac:dyDescent="0.2"/>
    <row r="716" ht="8.15" hidden="1" customHeight="1" x14ac:dyDescent="0.2"/>
    <row r="717" ht="8.15" hidden="1" customHeight="1" x14ac:dyDescent="0.2"/>
    <row r="718" ht="8.15" hidden="1" customHeight="1" x14ac:dyDescent="0.2"/>
    <row r="719" ht="8.15" hidden="1" customHeight="1" x14ac:dyDescent="0.2"/>
    <row r="720" ht="8.15" hidden="1" customHeight="1" x14ac:dyDescent="0.2"/>
    <row r="721" ht="8.15" hidden="1" customHeight="1" x14ac:dyDescent="0.2"/>
    <row r="722" ht="8.15" hidden="1" customHeight="1" x14ac:dyDescent="0.2"/>
    <row r="723" ht="8.15" hidden="1" customHeight="1" x14ac:dyDescent="0.2"/>
    <row r="724" ht="8.15" hidden="1" customHeight="1" x14ac:dyDescent="0.2"/>
    <row r="725" ht="8.15" hidden="1" customHeight="1" x14ac:dyDescent="0.2"/>
    <row r="726" ht="8.15" hidden="1" customHeight="1" x14ac:dyDescent="0.2"/>
    <row r="727" ht="8.15" hidden="1" customHeight="1" x14ac:dyDescent="0.2"/>
    <row r="728" ht="8.15" hidden="1" customHeight="1" x14ac:dyDescent="0.2"/>
    <row r="729" ht="8.15" hidden="1" customHeight="1" x14ac:dyDescent="0.2"/>
    <row r="730" ht="8.15" hidden="1" customHeight="1" x14ac:dyDescent="0.2"/>
    <row r="731" ht="8.15" hidden="1" customHeight="1" x14ac:dyDescent="0.2"/>
    <row r="732" ht="8.15" hidden="1" customHeight="1" x14ac:dyDescent="0.2"/>
    <row r="733" ht="8.15" hidden="1" customHeight="1" x14ac:dyDescent="0.2"/>
    <row r="734" ht="8.15" hidden="1" customHeight="1" x14ac:dyDescent="0.2"/>
    <row r="735" ht="8.15" hidden="1" customHeight="1" x14ac:dyDescent="0.2"/>
    <row r="736" ht="8.15" hidden="1" customHeight="1" x14ac:dyDescent="0.2"/>
    <row r="737" ht="8.15" hidden="1" customHeight="1" x14ac:dyDescent="0.2"/>
    <row r="738" ht="8.15" hidden="1" customHeight="1" x14ac:dyDescent="0.2"/>
    <row r="739" ht="8.15" hidden="1" customHeight="1" x14ac:dyDescent="0.2"/>
    <row r="740" ht="8.15" hidden="1" customHeight="1" x14ac:dyDescent="0.2"/>
    <row r="741" ht="8.15" hidden="1" customHeight="1" x14ac:dyDescent="0.2"/>
    <row r="742" ht="8.15" hidden="1" customHeight="1" x14ac:dyDescent="0.2"/>
    <row r="743" ht="8.15" hidden="1" customHeight="1" x14ac:dyDescent="0.2"/>
    <row r="744" ht="8.15" hidden="1" customHeight="1" x14ac:dyDescent="0.2"/>
    <row r="745" ht="8.15" hidden="1" customHeight="1" x14ac:dyDescent="0.2"/>
    <row r="746" ht="8.15" hidden="1" customHeight="1" x14ac:dyDescent="0.2"/>
    <row r="747" ht="8.15" hidden="1" customHeight="1" x14ac:dyDescent="0.2"/>
    <row r="748" ht="8.15" hidden="1" customHeight="1" x14ac:dyDescent="0.2"/>
    <row r="749" ht="8.15" hidden="1" customHeight="1" x14ac:dyDescent="0.2"/>
    <row r="750" ht="8.15" hidden="1" customHeight="1" x14ac:dyDescent="0.2"/>
    <row r="751" ht="8.15" hidden="1" customHeight="1" x14ac:dyDescent="0.2"/>
    <row r="752" ht="8.15" hidden="1" customHeight="1" x14ac:dyDescent="0.2"/>
    <row r="753" ht="8.15" hidden="1" customHeight="1" x14ac:dyDescent="0.2"/>
    <row r="754" ht="8.15" hidden="1" customHeight="1" x14ac:dyDescent="0.2"/>
    <row r="755" ht="8.15" hidden="1" customHeight="1" x14ac:dyDescent="0.2"/>
    <row r="756" ht="8.15" hidden="1" customHeight="1" x14ac:dyDescent="0.2"/>
    <row r="757" ht="8.15" hidden="1" customHeight="1" x14ac:dyDescent="0.2"/>
    <row r="758" ht="8.15" hidden="1" customHeight="1" x14ac:dyDescent="0.2"/>
    <row r="759" ht="8.15" hidden="1" customHeight="1" x14ac:dyDescent="0.2"/>
    <row r="760" ht="8.15" hidden="1" customHeight="1" x14ac:dyDescent="0.2"/>
    <row r="761" ht="8.15" hidden="1" customHeight="1" x14ac:dyDescent="0.2"/>
    <row r="762" ht="8.15" hidden="1" customHeight="1" x14ac:dyDescent="0.2"/>
    <row r="763" ht="8.15" hidden="1" customHeight="1" x14ac:dyDescent="0.2"/>
    <row r="764" ht="8.15" hidden="1" customHeight="1" x14ac:dyDescent="0.2"/>
    <row r="765" ht="8.15" hidden="1" customHeight="1" x14ac:dyDescent="0.2"/>
    <row r="766" ht="8.15" hidden="1" customHeight="1" x14ac:dyDescent="0.2"/>
    <row r="767" ht="8.15" hidden="1" customHeight="1" x14ac:dyDescent="0.2"/>
    <row r="768" ht="8.15" hidden="1" customHeight="1" x14ac:dyDescent="0.2"/>
    <row r="769" ht="8.15" hidden="1" customHeight="1" x14ac:dyDescent="0.2"/>
    <row r="770" ht="8.15" hidden="1" customHeight="1" x14ac:dyDescent="0.2"/>
    <row r="771" ht="8.15" hidden="1" customHeight="1" x14ac:dyDescent="0.2"/>
    <row r="772" ht="8.15" hidden="1" customHeight="1" x14ac:dyDescent="0.2"/>
    <row r="773" ht="8.15" hidden="1" customHeight="1" x14ac:dyDescent="0.2"/>
    <row r="774" ht="8.15" hidden="1" customHeight="1" x14ac:dyDescent="0.2"/>
    <row r="775" ht="8.15" hidden="1" customHeight="1" x14ac:dyDescent="0.2"/>
    <row r="776" ht="8.15" hidden="1" customHeight="1" x14ac:dyDescent="0.2"/>
    <row r="777" ht="8.15" hidden="1" customHeight="1" x14ac:dyDescent="0.2"/>
    <row r="778" ht="8.15" hidden="1" customHeight="1" x14ac:dyDescent="0.2"/>
    <row r="779" ht="8.15" hidden="1" customHeight="1" x14ac:dyDescent="0.2"/>
    <row r="780" ht="8.15" hidden="1" customHeight="1" x14ac:dyDescent="0.2"/>
    <row r="781" ht="8.15" hidden="1" customHeight="1" x14ac:dyDescent="0.2"/>
    <row r="782" ht="8.15" hidden="1" customHeight="1" x14ac:dyDescent="0.2"/>
    <row r="783" ht="8.15" hidden="1" customHeight="1" x14ac:dyDescent="0.2"/>
    <row r="784" ht="8.15" hidden="1" customHeight="1" x14ac:dyDescent="0.2"/>
    <row r="785" ht="8.15" hidden="1" customHeight="1" x14ac:dyDescent="0.2"/>
    <row r="786" ht="8.15" hidden="1" customHeight="1" x14ac:dyDescent="0.2"/>
    <row r="787" ht="8.15" hidden="1" customHeight="1" x14ac:dyDescent="0.2"/>
    <row r="788" ht="8.15" hidden="1" customHeight="1" x14ac:dyDescent="0.2"/>
    <row r="789" ht="8.15" hidden="1" customHeight="1" x14ac:dyDescent="0.2"/>
    <row r="790" ht="8.15" hidden="1" customHeight="1" x14ac:dyDescent="0.2"/>
    <row r="791" ht="8.15" hidden="1" customHeight="1" x14ac:dyDescent="0.2"/>
    <row r="792" ht="8.15" hidden="1" customHeight="1" x14ac:dyDescent="0.2"/>
    <row r="793" ht="8.15" hidden="1" customHeight="1" x14ac:dyDescent="0.2"/>
    <row r="794" ht="8.15" hidden="1" customHeight="1" x14ac:dyDescent="0.2"/>
    <row r="795" ht="8.15" hidden="1" customHeight="1" x14ac:dyDescent="0.2"/>
    <row r="796" ht="8.15" hidden="1" customHeight="1" x14ac:dyDescent="0.2"/>
    <row r="797" ht="8.15" hidden="1" customHeight="1" x14ac:dyDescent="0.2"/>
    <row r="798" ht="8.15" hidden="1" customHeight="1" x14ac:dyDescent="0.2"/>
    <row r="799" ht="8.15" hidden="1" customHeight="1" x14ac:dyDescent="0.2"/>
    <row r="800" ht="8.15" hidden="1" customHeight="1" x14ac:dyDescent="0.2"/>
    <row r="801" ht="8.15" hidden="1" customHeight="1" x14ac:dyDescent="0.2"/>
    <row r="802" ht="8.15" hidden="1" customHeight="1" x14ac:dyDescent="0.2"/>
    <row r="803" ht="8.15" hidden="1" customHeight="1" x14ac:dyDescent="0.2"/>
    <row r="804" ht="8.15" hidden="1" customHeight="1" x14ac:dyDescent="0.2"/>
    <row r="805" ht="8.15" hidden="1" customHeight="1" x14ac:dyDescent="0.2"/>
    <row r="806" ht="8.15" hidden="1" customHeight="1" x14ac:dyDescent="0.2"/>
    <row r="807" ht="8.15" hidden="1" customHeight="1" x14ac:dyDescent="0.2"/>
    <row r="808" ht="8.15" hidden="1" customHeight="1" x14ac:dyDescent="0.2"/>
    <row r="809" ht="8.15" hidden="1" customHeight="1" x14ac:dyDescent="0.2"/>
    <row r="810" ht="8.15" hidden="1" customHeight="1" x14ac:dyDescent="0.2"/>
    <row r="811" ht="8.15" hidden="1" customHeight="1" x14ac:dyDescent="0.2"/>
    <row r="812" ht="8.15" hidden="1" customHeight="1" x14ac:dyDescent="0.2"/>
    <row r="813" ht="8.15" hidden="1" customHeight="1" x14ac:dyDescent="0.2"/>
    <row r="814" ht="8.15" hidden="1" customHeight="1" x14ac:dyDescent="0.2"/>
    <row r="815" ht="8.15" hidden="1" customHeight="1" x14ac:dyDescent="0.2"/>
    <row r="816" ht="8.15" hidden="1" customHeight="1" x14ac:dyDescent="0.2"/>
    <row r="817" ht="8.15" hidden="1" customHeight="1" x14ac:dyDescent="0.2"/>
    <row r="818" ht="8.15" hidden="1" customHeight="1" x14ac:dyDescent="0.2"/>
    <row r="819" ht="8.15" hidden="1" customHeight="1" x14ac:dyDescent="0.2"/>
    <row r="820" ht="8.15" hidden="1" customHeight="1" x14ac:dyDescent="0.2"/>
    <row r="821" ht="8.15" hidden="1" customHeight="1" x14ac:dyDescent="0.2"/>
    <row r="822" ht="8.15" hidden="1" customHeight="1" x14ac:dyDescent="0.2"/>
    <row r="823" ht="8.15" hidden="1" customHeight="1" x14ac:dyDescent="0.2"/>
    <row r="824" ht="8.15" hidden="1" customHeight="1" x14ac:dyDescent="0.2"/>
    <row r="825" ht="8.15" hidden="1" customHeight="1" x14ac:dyDescent="0.2"/>
    <row r="826" ht="8.15" hidden="1" customHeight="1" x14ac:dyDescent="0.2"/>
    <row r="827" ht="8.15" hidden="1" customHeight="1" x14ac:dyDescent="0.2"/>
    <row r="828" ht="8.15" hidden="1" customHeight="1" x14ac:dyDescent="0.2"/>
    <row r="829" ht="8.15" hidden="1" customHeight="1" x14ac:dyDescent="0.2"/>
    <row r="830" ht="8.15" hidden="1" customHeight="1" x14ac:dyDescent="0.2"/>
    <row r="831" ht="8.15" hidden="1" customHeight="1" x14ac:dyDescent="0.2"/>
    <row r="832" ht="8.15" hidden="1" customHeight="1" x14ac:dyDescent="0.2"/>
    <row r="833" ht="8.15" hidden="1" customHeight="1" x14ac:dyDescent="0.2"/>
    <row r="834" ht="8.15" hidden="1" customHeight="1" x14ac:dyDescent="0.2"/>
    <row r="835" ht="8.15" hidden="1" customHeight="1" x14ac:dyDescent="0.2"/>
    <row r="836" ht="8.15" hidden="1" customHeight="1" x14ac:dyDescent="0.2"/>
    <row r="837" ht="8.15" hidden="1" customHeight="1" x14ac:dyDescent="0.2"/>
    <row r="838" ht="8.15" hidden="1" customHeight="1" x14ac:dyDescent="0.2"/>
    <row r="839" ht="8.15" hidden="1" customHeight="1" x14ac:dyDescent="0.2"/>
    <row r="840" ht="8.15" hidden="1" customHeight="1" x14ac:dyDescent="0.2"/>
    <row r="841" ht="8.15" hidden="1" customHeight="1" x14ac:dyDescent="0.2"/>
    <row r="842" ht="8.15" hidden="1" customHeight="1" x14ac:dyDescent="0.2"/>
    <row r="843" ht="8.15" hidden="1" customHeight="1" x14ac:dyDescent="0.2"/>
    <row r="844" ht="8.15" hidden="1" customHeight="1" x14ac:dyDescent="0.2"/>
    <row r="845" ht="8.15" hidden="1" customHeight="1" x14ac:dyDescent="0.2"/>
    <row r="846" ht="8.15" hidden="1" customHeight="1" x14ac:dyDescent="0.2"/>
    <row r="847" ht="8.15" hidden="1" customHeight="1" x14ac:dyDescent="0.2"/>
    <row r="848" ht="8.15" hidden="1" customHeight="1" x14ac:dyDescent="0.2"/>
    <row r="849" ht="8.15" hidden="1" customHeight="1" x14ac:dyDescent="0.2"/>
    <row r="850" ht="8.15" hidden="1" customHeight="1" x14ac:dyDescent="0.2"/>
    <row r="851" ht="8.15" hidden="1" customHeight="1" x14ac:dyDescent="0.2"/>
    <row r="852" ht="8.15" hidden="1" customHeight="1" x14ac:dyDescent="0.2"/>
    <row r="853" ht="8.15" hidden="1" customHeight="1" x14ac:dyDescent="0.2"/>
    <row r="854" ht="8.15" hidden="1" customHeight="1" x14ac:dyDescent="0.2"/>
    <row r="855" ht="8.15" hidden="1" customHeight="1" x14ac:dyDescent="0.2"/>
    <row r="856" ht="8.15" hidden="1" customHeight="1" x14ac:dyDescent="0.2"/>
    <row r="857" ht="8.15" hidden="1" customHeight="1" x14ac:dyDescent="0.2"/>
    <row r="858" ht="8.15" hidden="1" customHeight="1" x14ac:dyDescent="0.2"/>
    <row r="859" ht="8.15" hidden="1" customHeight="1" x14ac:dyDescent="0.2"/>
    <row r="860" ht="8.15" hidden="1" customHeight="1" x14ac:dyDescent="0.2"/>
    <row r="861" ht="8.15" hidden="1" customHeight="1" x14ac:dyDescent="0.2"/>
    <row r="862" ht="8.15" hidden="1" customHeight="1" x14ac:dyDescent="0.2"/>
    <row r="863" ht="8.15" hidden="1" customHeight="1" x14ac:dyDescent="0.2"/>
    <row r="864" ht="8.15" hidden="1" customHeight="1" x14ac:dyDescent="0.2"/>
    <row r="865" ht="8.15" hidden="1" customHeight="1" x14ac:dyDescent="0.2"/>
    <row r="866" ht="8.15" hidden="1" customHeight="1" x14ac:dyDescent="0.2"/>
    <row r="867" ht="8.15" hidden="1" customHeight="1" x14ac:dyDescent="0.2"/>
    <row r="868" ht="8.15" hidden="1" customHeight="1" x14ac:dyDescent="0.2"/>
    <row r="869" ht="8.15" hidden="1" customHeight="1" x14ac:dyDescent="0.2"/>
    <row r="870" ht="8.15" hidden="1" customHeight="1" x14ac:dyDescent="0.2"/>
    <row r="871" ht="8.15" hidden="1" customHeight="1" x14ac:dyDescent="0.2"/>
    <row r="872" ht="8.15" hidden="1" customHeight="1" x14ac:dyDescent="0.2"/>
    <row r="873" ht="8.15" hidden="1" customHeight="1" x14ac:dyDescent="0.2"/>
    <row r="874" ht="8.15" hidden="1" customHeight="1" x14ac:dyDescent="0.2"/>
    <row r="875" ht="8.15" hidden="1" customHeight="1" x14ac:dyDescent="0.2"/>
    <row r="876" ht="8.15" hidden="1" customHeight="1" x14ac:dyDescent="0.2"/>
    <row r="877" ht="8.15" hidden="1" customHeight="1" x14ac:dyDescent="0.2"/>
    <row r="878" ht="8.15" hidden="1" customHeight="1" x14ac:dyDescent="0.2"/>
    <row r="879" ht="8.15" hidden="1" customHeight="1" x14ac:dyDescent="0.2"/>
    <row r="880" ht="8.15" hidden="1" customHeight="1" x14ac:dyDescent="0.2"/>
    <row r="881" ht="8.15" hidden="1" customHeight="1" x14ac:dyDescent="0.2"/>
    <row r="882" ht="8.15" hidden="1" customHeight="1" x14ac:dyDescent="0.2"/>
    <row r="883" ht="8.15" hidden="1" customHeight="1" x14ac:dyDescent="0.2"/>
    <row r="884" ht="8.15" hidden="1" customHeight="1" x14ac:dyDescent="0.2"/>
    <row r="885" ht="8.15" hidden="1" customHeight="1" x14ac:dyDescent="0.2"/>
    <row r="886" ht="8.15" hidden="1" customHeight="1" x14ac:dyDescent="0.2"/>
    <row r="887" ht="8.15" hidden="1" customHeight="1" x14ac:dyDescent="0.2"/>
    <row r="888" ht="8.15" hidden="1" customHeight="1" x14ac:dyDescent="0.2"/>
    <row r="889" ht="8.15" hidden="1" customHeight="1" x14ac:dyDescent="0.2"/>
    <row r="890" ht="8.15" hidden="1" customHeight="1" x14ac:dyDescent="0.2"/>
    <row r="891" ht="8.15" hidden="1" customHeight="1" x14ac:dyDescent="0.2"/>
    <row r="892" ht="8.15" hidden="1" customHeight="1" x14ac:dyDescent="0.2"/>
    <row r="893" ht="8.15" hidden="1" customHeight="1" x14ac:dyDescent="0.2"/>
    <row r="894" ht="8.15" hidden="1" customHeight="1" x14ac:dyDescent="0.2"/>
    <row r="895" ht="8.15" hidden="1" customHeight="1" x14ac:dyDescent="0.2"/>
    <row r="896" ht="8.15" hidden="1" customHeight="1" x14ac:dyDescent="0.2"/>
    <row r="897" ht="8.15" hidden="1" customHeight="1" x14ac:dyDescent="0.2"/>
    <row r="898" ht="8.15" hidden="1" customHeight="1" x14ac:dyDescent="0.2"/>
    <row r="899" ht="8.15" hidden="1" customHeight="1" x14ac:dyDescent="0.2"/>
    <row r="900" ht="8.15" hidden="1" customHeight="1" x14ac:dyDescent="0.2"/>
    <row r="901" ht="8.15" hidden="1" customHeight="1" x14ac:dyDescent="0.2"/>
    <row r="902" ht="8.15" hidden="1" customHeight="1" x14ac:dyDescent="0.2"/>
    <row r="903" ht="8.15" hidden="1" customHeight="1" x14ac:dyDescent="0.2"/>
    <row r="904" ht="8.15" hidden="1" customHeight="1" x14ac:dyDescent="0.2"/>
    <row r="905" ht="8.15" hidden="1" customHeight="1" x14ac:dyDescent="0.2"/>
    <row r="906" ht="8.15" hidden="1" customHeight="1" x14ac:dyDescent="0.2"/>
    <row r="907" ht="8.15" hidden="1" customHeight="1" x14ac:dyDescent="0.2"/>
    <row r="908" ht="8.15" hidden="1" customHeight="1" x14ac:dyDescent="0.2"/>
    <row r="909" ht="8.15" hidden="1" customHeight="1" x14ac:dyDescent="0.2"/>
    <row r="910" ht="8.15" hidden="1" customHeight="1" x14ac:dyDescent="0.2"/>
    <row r="911" ht="8.15" hidden="1" customHeight="1" x14ac:dyDescent="0.2"/>
    <row r="912" ht="8.15" hidden="1" customHeight="1" x14ac:dyDescent="0.2"/>
    <row r="913" ht="8.15" hidden="1" customHeight="1" x14ac:dyDescent="0.2"/>
    <row r="914" ht="8.15" hidden="1" customHeight="1" x14ac:dyDescent="0.2"/>
    <row r="915" ht="8.15" hidden="1" customHeight="1" x14ac:dyDescent="0.2"/>
    <row r="916" ht="8.15" hidden="1" customHeight="1" x14ac:dyDescent="0.2"/>
    <row r="917" ht="8.15" hidden="1" customHeight="1" x14ac:dyDescent="0.2"/>
    <row r="918" ht="8.15" hidden="1" customHeight="1" x14ac:dyDescent="0.2"/>
    <row r="919" ht="8.15" hidden="1" customHeight="1" x14ac:dyDescent="0.2"/>
    <row r="920" ht="8.15" hidden="1" customHeight="1" x14ac:dyDescent="0.2"/>
    <row r="921" ht="8.15" hidden="1" customHeight="1" x14ac:dyDescent="0.2"/>
    <row r="922" ht="8.15" hidden="1" customHeight="1" x14ac:dyDescent="0.2"/>
    <row r="923" ht="8.15" hidden="1" customHeight="1" x14ac:dyDescent="0.2"/>
    <row r="924" ht="8.15" hidden="1" customHeight="1" x14ac:dyDescent="0.2"/>
    <row r="925" ht="8.15" hidden="1" customHeight="1" x14ac:dyDescent="0.2"/>
    <row r="926" ht="8.15" hidden="1" customHeight="1" x14ac:dyDescent="0.2"/>
    <row r="927" ht="8.15" hidden="1" customHeight="1" x14ac:dyDescent="0.2"/>
    <row r="928" ht="8.15" hidden="1" customHeight="1" x14ac:dyDescent="0.2"/>
    <row r="929" ht="8.15" hidden="1" customHeight="1" x14ac:dyDescent="0.2"/>
    <row r="930" ht="8.15" hidden="1" customHeight="1" x14ac:dyDescent="0.2"/>
    <row r="931" ht="8.15" hidden="1" customHeight="1" x14ac:dyDescent="0.2"/>
    <row r="932" ht="8.15" hidden="1" customHeight="1" x14ac:dyDescent="0.2"/>
    <row r="933" ht="8.15" hidden="1" customHeight="1" x14ac:dyDescent="0.2"/>
    <row r="934" ht="8.15" hidden="1" customHeight="1" x14ac:dyDescent="0.2"/>
    <row r="935" ht="8.15" hidden="1" customHeight="1" x14ac:dyDescent="0.2"/>
    <row r="936" ht="8.15" hidden="1" customHeight="1" x14ac:dyDescent="0.2"/>
    <row r="937" ht="8.15" hidden="1" customHeight="1" x14ac:dyDescent="0.2"/>
    <row r="938" ht="8.15" hidden="1" customHeight="1" x14ac:dyDescent="0.2"/>
    <row r="939" ht="8.15" hidden="1" customHeight="1" x14ac:dyDescent="0.2"/>
    <row r="940" ht="8.15" hidden="1" customHeight="1" x14ac:dyDescent="0.2"/>
    <row r="941" ht="8.15" hidden="1" customHeight="1" x14ac:dyDescent="0.2"/>
    <row r="942" ht="8.15" hidden="1" customHeight="1" x14ac:dyDescent="0.2"/>
    <row r="943" ht="8.15" hidden="1" customHeight="1" x14ac:dyDescent="0.2"/>
    <row r="944" ht="8.15" hidden="1" customHeight="1" x14ac:dyDescent="0.2"/>
    <row r="945" ht="8.15" hidden="1" customHeight="1" x14ac:dyDescent="0.2"/>
    <row r="946" ht="8.15" hidden="1" customHeight="1" x14ac:dyDescent="0.2"/>
    <row r="947" ht="8.15" hidden="1" customHeight="1" x14ac:dyDescent="0.2"/>
    <row r="948" ht="8.15" hidden="1" customHeight="1" x14ac:dyDescent="0.2"/>
    <row r="949" ht="8.15" hidden="1" customHeight="1" x14ac:dyDescent="0.2"/>
    <row r="950" ht="8.15" hidden="1" customHeight="1" x14ac:dyDescent="0.2"/>
    <row r="951" ht="8.15" hidden="1" customHeight="1" x14ac:dyDescent="0.2"/>
    <row r="952" ht="8.15" hidden="1" customHeight="1" x14ac:dyDescent="0.2"/>
    <row r="953" ht="8.15" hidden="1" customHeight="1" x14ac:dyDescent="0.2"/>
    <row r="954" ht="8.15" hidden="1" customHeight="1" x14ac:dyDescent="0.2"/>
    <row r="955" ht="8.15" hidden="1" customHeight="1" x14ac:dyDescent="0.2"/>
    <row r="956" ht="8.15" hidden="1" customHeight="1" x14ac:dyDescent="0.2"/>
    <row r="957" ht="8.15" hidden="1" customHeight="1" x14ac:dyDescent="0.2"/>
    <row r="958" ht="8.15" hidden="1" customHeight="1" x14ac:dyDescent="0.2"/>
    <row r="959" ht="8.15" hidden="1" customHeight="1" x14ac:dyDescent="0.2"/>
    <row r="960" ht="8.15" hidden="1" customHeight="1" x14ac:dyDescent="0.2"/>
    <row r="961" ht="8.15" hidden="1" customHeight="1" x14ac:dyDescent="0.2"/>
    <row r="962" ht="8.15" hidden="1" customHeight="1" x14ac:dyDescent="0.2"/>
    <row r="963" ht="8.15" hidden="1" customHeight="1" x14ac:dyDescent="0.2"/>
    <row r="964" ht="8.15" hidden="1" customHeight="1" x14ac:dyDescent="0.2"/>
    <row r="965" ht="8.15" hidden="1" customHeight="1" x14ac:dyDescent="0.2"/>
    <row r="966" ht="8.15" hidden="1" customHeight="1" x14ac:dyDescent="0.2"/>
    <row r="967" ht="8.15" hidden="1" customHeight="1" x14ac:dyDescent="0.2"/>
    <row r="968" ht="8.15" hidden="1" customHeight="1" x14ac:dyDescent="0.2"/>
    <row r="969" ht="8.15" hidden="1" customHeight="1" x14ac:dyDescent="0.2"/>
    <row r="970" ht="8.15" hidden="1" customHeight="1" x14ac:dyDescent="0.2"/>
    <row r="971" ht="8.15" hidden="1" customHeight="1" x14ac:dyDescent="0.2"/>
    <row r="972" ht="8.15" hidden="1" customHeight="1" x14ac:dyDescent="0.2"/>
    <row r="973" ht="8.15" hidden="1" customHeight="1" x14ac:dyDescent="0.2"/>
    <row r="974" ht="8.15" hidden="1" customHeight="1" x14ac:dyDescent="0.2"/>
    <row r="975" ht="8.15" hidden="1" customHeight="1" x14ac:dyDescent="0.2"/>
    <row r="976" ht="8.15" hidden="1" customHeight="1" x14ac:dyDescent="0.2"/>
    <row r="977" ht="8.15" hidden="1" customHeight="1" x14ac:dyDescent="0.2"/>
    <row r="978" ht="8.15" hidden="1" customHeight="1" x14ac:dyDescent="0.2"/>
    <row r="979" ht="8.15" hidden="1" customHeight="1" x14ac:dyDescent="0.2"/>
    <row r="980" ht="8.15" hidden="1" customHeight="1" x14ac:dyDescent="0.2"/>
    <row r="981" ht="8.15" hidden="1" customHeight="1" x14ac:dyDescent="0.2"/>
    <row r="982" ht="8.15" hidden="1" customHeight="1" x14ac:dyDescent="0.2"/>
    <row r="983" ht="8.15" hidden="1" customHeight="1" x14ac:dyDescent="0.2"/>
    <row r="984" ht="8.15" hidden="1" customHeight="1" x14ac:dyDescent="0.2"/>
    <row r="985" ht="8.15" hidden="1" customHeight="1" x14ac:dyDescent="0.2"/>
    <row r="986" ht="8.15" hidden="1" customHeight="1" x14ac:dyDescent="0.2"/>
    <row r="987" ht="8.15" hidden="1" customHeight="1" x14ac:dyDescent="0.2"/>
    <row r="988" ht="8.15" hidden="1" customHeight="1" x14ac:dyDescent="0.2"/>
    <row r="989" ht="8.15" hidden="1" customHeight="1" x14ac:dyDescent="0.2"/>
    <row r="990" ht="8.15" hidden="1" customHeight="1" x14ac:dyDescent="0.2"/>
    <row r="991" ht="8.15" hidden="1" customHeight="1" x14ac:dyDescent="0.2"/>
    <row r="992" ht="8.15" hidden="1" customHeight="1" x14ac:dyDescent="0.2"/>
    <row r="993" ht="8.15" hidden="1" customHeight="1" x14ac:dyDescent="0.2"/>
    <row r="994" ht="8.15" hidden="1" customHeight="1" x14ac:dyDescent="0.2"/>
    <row r="995" ht="8.15" hidden="1" customHeight="1" x14ac:dyDescent="0.2"/>
    <row r="996" ht="8.15" hidden="1" customHeight="1" x14ac:dyDescent="0.2"/>
    <row r="997" ht="8.15" hidden="1" customHeight="1" x14ac:dyDescent="0.2"/>
    <row r="998" ht="8.15" hidden="1" customHeight="1" x14ac:dyDescent="0.2"/>
    <row r="999" ht="8.15" hidden="1" customHeight="1" x14ac:dyDescent="0.2"/>
    <row r="1000" ht="8.15" hidden="1" customHeight="1" x14ac:dyDescent="0.2"/>
    <row r="1001" ht="8.15" hidden="1" customHeight="1" x14ac:dyDescent="0.2"/>
    <row r="1002" ht="8.15" hidden="1" customHeight="1" x14ac:dyDescent="0.2"/>
    <row r="1003" ht="8.15" hidden="1" customHeight="1" x14ac:dyDescent="0.2"/>
    <row r="1004" ht="8.15" hidden="1" customHeight="1" x14ac:dyDescent="0.2"/>
    <row r="1005" ht="8.15" hidden="1" customHeight="1" x14ac:dyDescent="0.2"/>
  </sheetData>
  <sheetProtection algorithmName="SHA-512" hashValue="2BDBqvgg9wcaf8UrBuFI/+cjAqKDPlZq/op44lNcXNPEucMJPDzye5M7ycsBzXngLxwpb36pTVY1Hc3KCQaELw==" saltValue="YdFRhjdaeaO8oOp7/cLsZw==" spinCount="100000" sheet="1" formatCells="0"/>
  <mergeCells count="292">
    <mergeCell ref="CL110:CO114"/>
    <mergeCell ref="BH110:BV111"/>
    <mergeCell ref="BJ112:BQ113"/>
    <mergeCell ref="BR112:BT113"/>
    <mergeCell ref="BH105:BV106"/>
    <mergeCell ref="BW105:CA109"/>
    <mergeCell ref="CL47:CO51"/>
    <mergeCell ref="CG60:CK61"/>
    <mergeCell ref="G22:L43"/>
    <mergeCell ref="BC58:BF59"/>
    <mergeCell ref="AQ58:BB59"/>
    <mergeCell ref="G83:L104"/>
    <mergeCell ref="M83:W88"/>
    <mergeCell ref="AK83:BG85"/>
    <mergeCell ref="AK86:BG88"/>
    <mergeCell ref="X83:AJ88"/>
    <mergeCell ref="AK22:BG24"/>
    <mergeCell ref="AP26:BB27"/>
    <mergeCell ref="AK70:BG71"/>
    <mergeCell ref="BH70:BV71"/>
    <mergeCell ref="BI74:BS75"/>
    <mergeCell ref="BR85:BT86"/>
    <mergeCell ref="BJ85:BQ86"/>
    <mergeCell ref="BN63:BO64"/>
    <mergeCell ref="AK105:BG109"/>
    <mergeCell ref="CL105:CO109"/>
    <mergeCell ref="CL83:CO88"/>
    <mergeCell ref="CL89:CO92"/>
    <mergeCell ref="CL93:CO97"/>
    <mergeCell ref="CG70:CK76"/>
    <mergeCell ref="CL70:CO76"/>
    <mergeCell ref="CG105:CK109"/>
    <mergeCell ref="CG89:CK92"/>
    <mergeCell ref="CB93:CF97"/>
    <mergeCell ref="BW70:CA76"/>
    <mergeCell ref="CB70:CF76"/>
    <mergeCell ref="CL98:CO104"/>
    <mergeCell ref="CG77:CK79"/>
    <mergeCell ref="CB77:CF79"/>
    <mergeCell ref="CL80:CO82"/>
    <mergeCell ref="CG98:CK104"/>
    <mergeCell ref="CG93:CK97"/>
    <mergeCell ref="BH102:BM103"/>
    <mergeCell ref="BW93:CA97"/>
    <mergeCell ref="BN67:BO68"/>
    <mergeCell ref="BW77:CA79"/>
    <mergeCell ref="BH77:BV79"/>
    <mergeCell ref="BH52:BV55"/>
    <mergeCell ref="CB56:CF59"/>
    <mergeCell ref="BJ48:BO50"/>
    <mergeCell ref="BW62:CA69"/>
    <mergeCell ref="CB22:CF34"/>
    <mergeCell ref="BK29:BV31"/>
    <mergeCell ref="BP48:BU50"/>
    <mergeCell ref="BW35:CA37"/>
    <mergeCell ref="CB35:CF37"/>
    <mergeCell ref="BP67:BS68"/>
    <mergeCell ref="CL52:CO55"/>
    <mergeCell ref="CL56:CO59"/>
    <mergeCell ref="CL60:CO61"/>
    <mergeCell ref="CL62:CO69"/>
    <mergeCell ref="CL77:CO79"/>
    <mergeCell ref="CG83:CK88"/>
    <mergeCell ref="CB83:CF88"/>
    <mergeCell ref="BW47:CA51"/>
    <mergeCell ref="CG80:CK82"/>
    <mergeCell ref="BW83:CA88"/>
    <mergeCell ref="CG47:CK51"/>
    <mergeCell ref="CL17:CO21"/>
    <mergeCell ref="CG22:CK34"/>
    <mergeCell ref="CL35:CO37"/>
    <mergeCell ref="CL38:CO43"/>
    <mergeCell ref="CL44:CO46"/>
    <mergeCell ref="CG19:CK21"/>
    <mergeCell ref="CG38:CK43"/>
    <mergeCell ref="BK22:BV24"/>
    <mergeCell ref="CB38:CF43"/>
    <mergeCell ref="BW38:CA43"/>
    <mergeCell ref="BW19:CA21"/>
    <mergeCell ref="BH35:BV37"/>
    <mergeCell ref="CG35:CK37"/>
    <mergeCell ref="CI12:CK13"/>
    <mergeCell ref="CB19:CF21"/>
    <mergeCell ref="BT63:BV64"/>
    <mergeCell ref="BR57:BT58"/>
    <mergeCell ref="BJ57:BQ58"/>
    <mergeCell ref="BW60:CA61"/>
    <mergeCell ref="BW56:CA59"/>
    <mergeCell ref="Q10:Q11"/>
    <mergeCell ref="Q12:Q13"/>
    <mergeCell ref="M44:W46"/>
    <mergeCell ref="X35:AJ43"/>
    <mergeCell ref="AR42:AS43"/>
    <mergeCell ref="AK38:BG41"/>
    <mergeCell ref="AT42:BD43"/>
    <mergeCell ref="BO12:BV13"/>
    <mergeCell ref="BE42:BG43"/>
    <mergeCell ref="AK29:BG31"/>
    <mergeCell ref="BH29:BJ31"/>
    <mergeCell ref="AP32:BB33"/>
    <mergeCell ref="AK35:BG37"/>
    <mergeCell ref="F10:P11"/>
    <mergeCell ref="F12:P13"/>
    <mergeCell ref="F14:P15"/>
    <mergeCell ref="AN48:AR50"/>
    <mergeCell ref="BJ12:BM13"/>
    <mergeCell ref="AK42:AQ43"/>
    <mergeCell ref="BH38:BV43"/>
    <mergeCell ref="CL22:CO34"/>
    <mergeCell ref="BW22:CA34"/>
    <mergeCell ref="E3:CK4"/>
    <mergeCell ref="BP63:BS64"/>
    <mergeCell ref="CG62:CK69"/>
    <mergeCell ref="CB62:CF69"/>
    <mergeCell ref="BT67:BV68"/>
    <mergeCell ref="X56:AJ59"/>
    <mergeCell ref="CG52:CK55"/>
    <mergeCell ref="CB44:CF46"/>
    <mergeCell ref="CB52:CF55"/>
    <mergeCell ref="CB47:CF51"/>
    <mergeCell ref="BW52:CA55"/>
    <mergeCell ref="BW44:CA46"/>
    <mergeCell ref="CG44:CK46"/>
    <mergeCell ref="CG56:CK59"/>
    <mergeCell ref="CB60:CF61"/>
    <mergeCell ref="BW17:CK18"/>
    <mergeCell ref="BW12:CH13"/>
    <mergeCell ref="AX68:BF69"/>
    <mergeCell ref="AK56:BG57"/>
    <mergeCell ref="BQ5:BS6"/>
    <mergeCell ref="M35:W43"/>
    <mergeCell ref="G44:L51"/>
    <mergeCell ref="E44:F51"/>
    <mergeCell ref="E22:F43"/>
    <mergeCell ref="BN101:BR101"/>
    <mergeCell ref="M56:W59"/>
    <mergeCell ref="M52:W55"/>
    <mergeCell ref="G52:L59"/>
    <mergeCell ref="AL58:AP59"/>
    <mergeCell ref="BL51:BS51"/>
    <mergeCell ref="BH44:BV46"/>
    <mergeCell ref="X44:AJ46"/>
    <mergeCell ref="AK44:BG46"/>
    <mergeCell ref="BH99:BM100"/>
    <mergeCell ref="E52:F59"/>
    <mergeCell ref="AL74:AO75"/>
    <mergeCell ref="AP74:BB75"/>
    <mergeCell ref="M80:W82"/>
    <mergeCell ref="X77:AJ82"/>
    <mergeCell ref="M70:W76"/>
    <mergeCell ref="X70:AJ76"/>
    <mergeCell ref="M47:W51"/>
    <mergeCell ref="M62:W69"/>
    <mergeCell ref="E17:L21"/>
    <mergeCell ref="M17:W21"/>
    <mergeCell ref="M22:W34"/>
    <mergeCell ref="BH22:BJ24"/>
    <mergeCell ref="BI26:BS27"/>
    <mergeCell ref="Q14:Q15"/>
    <mergeCell ref="R14:AN15"/>
    <mergeCell ref="X22:AJ34"/>
    <mergeCell ref="AL32:AO33"/>
    <mergeCell ref="AL26:AO27"/>
    <mergeCell ref="BI32:BS33"/>
    <mergeCell ref="BH14:BI15"/>
    <mergeCell ref="BJ14:BK15"/>
    <mergeCell ref="AS48:AV50"/>
    <mergeCell ref="X60:AJ61"/>
    <mergeCell ref="AK52:BG53"/>
    <mergeCell ref="X47:AJ51"/>
    <mergeCell ref="AW48:BG50"/>
    <mergeCell ref="AK54:BG55"/>
    <mergeCell ref="X52:AJ55"/>
    <mergeCell ref="AX66:BF67"/>
    <mergeCell ref="BL67:BM68"/>
    <mergeCell ref="E110:F114"/>
    <mergeCell ref="AU101:AZ102"/>
    <mergeCell ref="AK98:BG100"/>
    <mergeCell ref="M89:W92"/>
    <mergeCell ref="E60:F69"/>
    <mergeCell ref="G60:L69"/>
    <mergeCell ref="BH63:BK64"/>
    <mergeCell ref="X98:AJ104"/>
    <mergeCell ref="AP101:AT102"/>
    <mergeCell ref="X62:AJ69"/>
    <mergeCell ref="BH60:BV61"/>
    <mergeCell ref="M60:W61"/>
    <mergeCell ref="AK62:BG65"/>
    <mergeCell ref="AK60:BG61"/>
    <mergeCell ref="BL63:BM64"/>
    <mergeCell ref="E70:F82"/>
    <mergeCell ref="AK80:BG82"/>
    <mergeCell ref="M77:W79"/>
    <mergeCell ref="BH80:BV82"/>
    <mergeCell ref="AQ66:AW67"/>
    <mergeCell ref="AQ68:AW69"/>
    <mergeCell ref="AK77:BG79"/>
    <mergeCell ref="AP72:BB73"/>
    <mergeCell ref="G70:L82"/>
    <mergeCell ref="E132:G134"/>
    <mergeCell ref="CD129:CK131"/>
    <mergeCell ref="AK132:BG134"/>
    <mergeCell ref="CD132:CK134"/>
    <mergeCell ref="AK122:BG125"/>
    <mergeCell ref="BH122:CC125"/>
    <mergeCell ref="CD122:CK123"/>
    <mergeCell ref="CD124:CK125"/>
    <mergeCell ref="E122:G125"/>
    <mergeCell ref="X122:AJ125"/>
    <mergeCell ref="H126:W128"/>
    <mergeCell ref="H129:W131"/>
    <mergeCell ref="H132:W134"/>
    <mergeCell ref="X132:AJ134"/>
    <mergeCell ref="BH132:CC134"/>
    <mergeCell ref="BH126:CC128"/>
    <mergeCell ref="X126:AJ128"/>
    <mergeCell ref="BH129:CC131"/>
    <mergeCell ref="X129:AJ131"/>
    <mergeCell ref="AK129:BG131"/>
    <mergeCell ref="E129:G131"/>
    <mergeCell ref="E115:CK118"/>
    <mergeCell ref="M93:W97"/>
    <mergeCell ref="AK126:BG128"/>
    <mergeCell ref="BN99:BR100"/>
    <mergeCell ref="BN104:BR104"/>
    <mergeCell ref="CB98:CF104"/>
    <mergeCell ref="BW98:CA104"/>
    <mergeCell ref="E105:F109"/>
    <mergeCell ref="E126:G128"/>
    <mergeCell ref="E83:F104"/>
    <mergeCell ref="G105:L109"/>
    <mergeCell ref="G110:L114"/>
    <mergeCell ref="M98:W104"/>
    <mergeCell ref="E119:L121"/>
    <mergeCell ref="CG110:CK114"/>
    <mergeCell ref="CD126:CK128"/>
    <mergeCell ref="BN102:BR103"/>
    <mergeCell ref="BH89:BU92"/>
    <mergeCell ref="AK89:BG92"/>
    <mergeCell ref="BS102:BU103"/>
    <mergeCell ref="H122:W125"/>
    <mergeCell ref="CB89:CF92"/>
    <mergeCell ref="BW89:CA92"/>
    <mergeCell ref="CB105:CF109"/>
    <mergeCell ref="CB110:CF114"/>
    <mergeCell ref="BJ107:BQ108"/>
    <mergeCell ref="AK110:BG114"/>
    <mergeCell ref="BA101:BC102"/>
    <mergeCell ref="BR107:BT108"/>
    <mergeCell ref="M105:W109"/>
    <mergeCell ref="M110:W114"/>
    <mergeCell ref="BB14:BC15"/>
    <mergeCell ref="BD14:BE15"/>
    <mergeCell ref="BF14:BG15"/>
    <mergeCell ref="BH17:BV21"/>
    <mergeCell ref="BW110:CA114"/>
    <mergeCell ref="X89:AJ92"/>
    <mergeCell ref="X93:AJ97"/>
    <mergeCell ref="BW80:CA82"/>
    <mergeCell ref="CB80:CF82"/>
    <mergeCell ref="BS99:BU100"/>
    <mergeCell ref="AK66:AP69"/>
    <mergeCell ref="BH67:BK68"/>
    <mergeCell ref="X105:AJ109"/>
    <mergeCell ref="X110:AJ114"/>
    <mergeCell ref="BN98:BR98"/>
    <mergeCell ref="AK93:BG97"/>
    <mergeCell ref="BH93:BV97"/>
    <mergeCell ref="CS126:CS128"/>
    <mergeCell ref="CS129:CS131"/>
    <mergeCell ref="CS132:CS134"/>
    <mergeCell ref="BN10:CK11"/>
    <mergeCell ref="BG5:BP6"/>
    <mergeCell ref="AX5:BF6"/>
    <mergeCell ref="AL5:AW6"/>
    <mergeCell ref="X17:AJ21"/>
    <mergeCell ref="AK17:BG21"/>
    <mergeCell ref="AQ10:AV11"/>
    <mergeCell ref="AW10:BA11"/>
    <mergeCell ref="AW12:BF13"/>
    <mergeCell ref="AA5:AK6"/>
    <mergeCell ref="AQ8:AV9"/>
    <mergeCell ref="AW8:BA9"/>
    <mergeCell ref="BB8:BF9"/>
    <mergeCell ref="AQ12:AV13"/>
    <mergeCell ref="BB10:BF11"/>
    <mergeCell ref="R8:AN11"/>
    <mergeCell ref="R12:AN13"/>
    <mergeCell ref="AQ14:AV15"/>
    <mergeCell ref="AW14:AY15"/>
    <mergeCell ref="AZ14:BA15"/>
    <mergeCell ref="BL14:BM15"/>
  </mergeCells>
  <phoneticPr fontId="20"/>
  <conditionalFormatting sqref="AU101:AZ102">
    <cfRule type="cellIs" dxfId="0" priority="1" stopIfTrue="1" operator="equal">
      <formula>"設定無"</formula>
    </cfRule>
  </conditionalFormatting>
  <dataValidations count="19">
    <dataValidation type="list" allowBlank="1" showInputMessage="1" showErrorMessage="1" sqref="BV89:BV92" xr:uid="{00000000-0002-0000-0000-000000000000}">
      <formula1>$DB$13:$DB$19</formula1>
    </dataValidation>
    <dataValidation imeMode="off" allowBlank="1" showInputMessage="1" showErrorMessage="1" sqref="BN99:BR100 BN102:BR103 Q16:AN16 R12 BB14:BC15 BF14:BG15" xr:uid="{00000000-0002-0000-0000-000001000000}"/>
    <dataValidation type="list" allowBlank="1" showInputMessage="1" showErrorMessage="1" sqref="DA38" xr:uid="{00000000-0002-0000-0000-000002000000}">
      <formula1>$DA$36:$DA$38</formula1>
    </dataValidation>
    <dataValidation imeMode="halfKatakana" allowBlank="1" showInputMessage="1" showErrorMessage="1" sqref="Q10 Q12" xr:uid="{00000000-0002-0000-0000-000003000000}"/>
    <dataValidation type="list" allowBlank="1" showInputMessage="1" showErrorMessage="1" sqref="BM11 BG9" xr:uid="{00000000-0002-0000-0000-000004000000}">
      <formula1>#REF!</formula1>
    </dataValidation>
    <dataValidation type="list" allowBlank="1" showInputMessage="1" showErrorMessage="1" sqref="AW10:BA11" xr:uid="{00000000-0002-0000-0000-000005000000}">
      <formula1>$DA$26:$DA$33</formula1>
    </dataValidation>
    <dataValidation type="list" allowBlank="1" showInputMessage="1" showErrorMessage="1" sqref="AW8:BA9" xr:uid="{00000000-0002-0000-0000-000006000000}">
      <formula1>$CZ$26:$CZ$36</formula1>
    </dataValidation>
    <dataValidation type="list" allowBlank="1" showInputMessage="1" showErrorMessage="1" sqref="BW52:CA55 CG52:CK55 BW89:CA97 CG89:CK97 BW60 CG60 CG77:CK82 BW77:CA82 BW38:CA46 CG38:CK46 CG35" xr:uid="{00000000-0002-0000-0000-000007000000}">
      <formula1>$CU$26:$CU$29</formula1>
    </dataValidation>
    <dataValidation type="list" allowBlank="1" showInputMessage="1" showErrorMessage="1" sqref="AL5:AW6" xr:uid="{00000000-0002-0000-0000-000008000000}">
      <formula1>$DC$26:$DC$29</formula1>
    </dataValidation>
    <dataValidation type="list" allowBlank="1" showInputMessage="1" showErrorMessage="1" sqref="AW12:BF13" xr:uid="{00000000-0002-0000-0000-000009000000}">
      <formula1>$DA$61:$DA$69</formula1>
    </dataValidation>
    <dataValidation type="list" allowBlank="1" showInputMessage="1" showErrorMessage="1" sqref="AW14:AY15" xr:uid="{00000000-0002-0000-0000-00000A000000}">
      <formula1>$CV$26:$CV$30</formula1>
    </dataValidation>
    <dataValidation type="list" imeMode="off" allowBlank="1" showInputMessage="1" showErrorMessage="1" sqref="BD14:BE15" xr:uid="{00000000-0002-0000-0000-00000B000000}">
      <formula1>$CX$26:$CX$39</formula1>
    </dataValidation>
    <dataValidation type="list" imeMode="off" allowBlank="1" showInputMessage="1" showErrorMessage="1" sqref="BH14:BI15" xr:uid="{00000000-0002-0000-0000-00000C000000}">
      <formula1>$CY$26:$CY$58</formula1>
    </dataValidation>
    <dataValidation type="list" imeMode="off" allowBlank="1" showInputMessage="1" showErrorMessage="1" sqref="AZ14:BA15" xr:uid="{00000000-0002-0000-0000-00000D000000}">
      <formula1>$CW$26:$CW$59</formula1>
    </dataValidation>
    <dataValidation type="list" allowBlank="1" showInputMessage="1" showErrorMessage="1" sqref="BW35:CA37" xr:uid="{5735B6A2-8688-4583-A5E5-F481B20DF6E4}">
      <formula1>$CU$26:$CU$27</formula1>
    </dataValidation>
    <dataValidation type="list" allowBlank="1" showInputMessage="1" showErrorMessage="1" sqref="E126:G134" xr:uid="{D1343C4F-7EB9-4479-A746-BF991B4E3B76}">
      <formula1>$CT$126:$CT$133</formula1>
    </dataValidation>
    <dataValidation type="list" allowBlank="1" showInputMessage="1" showErrorMessage="1" sqref="X126:AJ128" xr:uid="{160165A3-FF6C-4A1A-93A6-4B9373C74134}">
      <formula1>$CU$136:$CU$140</formula1>
    </dataValidation>
    <dataValidation type="list" allowBlank="1" showInputMessage="1" showErrorMessage="1" sqref="X129:AJ131" xr:uid="{23AC7EAA-A87E-4333-A9D7-1FB1A61CF6E0}">
      <formula1>$CV$136:$CV$140</formula1>
    </dataValidation>
    <dataValidation type="list" allowBlank="1" showInputMessage="1" showErrorMessage="1" sqref="X132:AJ134" xr:uid="{16C1EE51-47CD-4777-A327-946222BF774B}">
      <formula1>$CW$136:$CW$140</formula1>
    </dataValidation>
  </dataValidations>
  <printOptions horizontalCentered="1"/>
  <pageMargins left="0.59055118110236227" right="0.39370078740157483" top="0.39370078740157483" bottom="0.39370078740157483" header="0.31496062992125984" footer="0.19685039370078741"/>
  <pageSetup paperSize="9" scale="88" fitToHeight="0" orientation="portrait" r:id="rId1"/>
  <headerFooter alignWithMargins="0">
    <oddFooter>&amp;C版権所有：日本オーチス・エレベータ株式会社</oddFooter>
  </headerFooter>
  <ignoredErrors>
    <ignoredError sqref="AU101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BAFB8339BF843A0965AB38A96074D" ma:contentTypeVersion="18" ma:contentTypeDescription="Create a new document." ma:contentTypeScope="" ma:versionID="ffe65e8bd8c96d0ef75c87040a8479dc">
  <xsd:schema xmlns:xsd="http://www.w3.org/2001/XMLSchema" xmlns:xs="http://www.w3.org/2001/XMLSchema" xmlns:p="http://schemas.microsoft.com/office/2006/metadata/properties" xmlns:ns2="7a3c49fa-4ed5-477a-b685-890afbe89026" xmlns:ns3="11c1b744-1943-4570-8b3e-53605646af93" targetNamespace="http://schemas.microsoft.com/office/2006/metadata/properties" ma:root="true" ma:fieldsID="0bf7b358fc06056525c10b2889748afa" ns2:_="" ns3:_="">
    <xsd:import namespace="7a3c49fa-4ed5-477a-b685-890afbe89026"/>
    <xsd:import namespace="11c1b744-1943-4570-8b3e-53605646a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_x5951__x7d04__x756a__x53f7_" minOccurs="0"/>
                <xsd:element ref="ns2:_x691c__x67fb__x8ab2_" minOccurs="0"/>
                <xsd:element ref="ns2:_x30c1__x30fc__x30e0_" minOccurs="0"/>
                <xsd:element ref="ns2:_x652f__x5e97_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c49fa-4ed5-477a-b685-890afbe89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x5951__x7d04__x756a__x53f7_" ma:index="20" nillable="true" ma:displayName="契約番号" ma:format="Dropdown" ma:internalName="_x5951__x7d04__x756a__x53f7_">
      <xsd:simpleType>
        <xsd:restriction base="dms:Text">
          <xsd:maxLength value="255"/>
        </xsd:restriction>
      </xsd:simpleType>
    </xsd:element>
    <xsd:element name="_x691c__x67fb__x8ab2_" ma:index="21" nillable="true" ma:displayName="検査課" ma:format="Dropdown" ma:internalName="_x691c__x67fb__x8ab2_">
      <xsd:simpleType>
        <xsd:restriction base="dms:Text">
          <xsd:maxLength value="255"/>
        </xsd:restriction>
      </xsd:simpleType>
    </xsd:element>
    <xsd:element name="_x30c1__x30fc__x30e0_" ma:index="22" nillable="true" ma:displayName="チーム" ma:format="Dropdown" ma:internalName="_x30c1__x30fc__x30e0_">
      <xsd:simpleType>
        <xsd:restriction base="dms:Text">
          <xsd:maxLength value="255"/>
        </xsd:restriction>
      </xsd:simpleType>
    </xsd:element>
    <xsd:element name="_x652f__x5e97_" ma:index="23" nillable="true" ma:displayName="支店" ma:format="Dropdown" ma:internalName="_x652f__x5e97_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1b744-1943-4570-8b3e-53605646af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3a0ef-9a60-4d4f-b45a-c7c51452bed2}" ma:internalName="TaxCatchAll" ma:showField="CatchAllData" ma:web="11c1b744-1943-4570-8b3e-53605646a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c1b744-1943-4570-8b3e-53605646af93" xsi:nil="true"/>
    <lcf76f155ced4ddcb4097134ff3c332f xmlns="7a3c49fa-4ed5-477a-b685-890afbe89026">
      <Terms xmlns="http://schemas.microsoft.com/office/infopath/2007/PartnerControls"/>
    </lcf76f155ced4ddcb4097134ff3c332f>
    <_x5951__x7d04__x756a__x53f7_ xmlns="7a3c49fa-4ed5-477a-b685-890afbe89026" xsi:nil="true"/>
    <_x691c__x67fb__x8ab2_ xmlns="7a3c49fa-4ed5-477a-b685-890afbe89026" xsi:nil="true"/>
    <_x30c1__x30fc__x30e0_ xmlns="7a3c49fa-4ed5-477a-b685-890afbe89026" xsi:nil="true"/>
    <_x652f__x5e97_ xmlns="7a3c49fa-4ed5-477a-b685-890afbe890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9FB1E7-1065-443D-AFE4-8AD69A72B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c49fa-4ed5-477a-b685-890afbe89026"/>
    <ds:schemaRef ds:uri="11c1b744-1943-4570-8b3e-53605646a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DD651B-02DD-4D11-83DB-E8F89E05505F}">
  <ds:schemaRefs>
    <ds:schemaRef ds:uri="http://schemas.microsoft.com/office/2006/metadata/properties"/>
    <ds:schemaRef ds:uri="http://schemas.microsoft.com/office/infopath/2007/PartnerControls"/>
    <ds:schemaRef ds:uri="11c1b744-1943-4570-8b3e-53605646af93"/>
    <ds:schemaRef ds:uri="7a3c49fa-4ed5-477a-b685-890afbe89026"/>
  </ds:schemaRefs>
</ds:datastoreItem>
</file>

<file path=customXml/itemProps3.xml><?xml version="1.0" encoding="utf-8"?>
<ds:datastoreItem xmlns:ds="http://schemas.openxmlformats.org/officeDocument/2006/customXml" ds:itemID="{6BBA4B8C-9057-45B4-9FBF-F4F33EB0D8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UCMP-P03J_Ver.3_T</vt:lpstr>
      <vt:lpstr>'UCMP-P03J_Ver.3_T'!Print_Area</vt:lpstr>
      <vt:lpstr>'UCMP-P03J_Ver.3_T'!Print_Titles</vt:lpstr>
    </vt:vector>
  </TitlesOfParts>
  <Manager/>
  <Company>国土交通省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行政情報システム室</dc:creator>
  <cp:keywords/>
  <dc:description/>
  <cp:lastModifiedBy>Sato, Takayuki</cp:lastModifiedBy>
  <cp:revision/>
  <cp:lastPrinted>2023-11-27T00:59:38Z</cp:lastPrinted>
  <dcterms:created xsi:type="dcterms:W3CDTF">2009-08-17T04:44:12Z</dcterms:created>
  <dcterms:modified xsi:type="dcterms:W3CDTF">2025-09-10T11:48:19Z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0x0101009F2BAFB8339BF843A0965AB38A96074D</vt:lpwstr>
  </property>
</Properties>
</file>